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I:\OSAM\BES\2023_Enquête_Urgences_2023\16_Publications_Bes\ER durees\ER1_parcours_soins\"/>
    </mc:Choice>
  </mc:AlternateContent>
  <xr:revisionPtr revIDLastSave="0" documentId="13_ncr:1_{4CBF867E-1629-4110-9075-47776B93CA60}" xr6:coauthVersionLast="47" xr6:coauthVersionMax="47" xr10:uidLastSave="{00000000-0000-0000-0000-000000000000}"/>
  <bookViews>
    <workbookView xWindow="-120" yWindow="-120" windowWidth="25440" windowHeight="15270" firstSheet="1" activeTab="5" xr2:uid="{0FA87454-5639-48A2-B0AB-02ED6B293AA4}"/>
  </bookViews>
  <sheets>
    <sheet name="Graphique 1" sheetId="2" r:id="rId1"/>
    <sheet name="Graphique 2" sheetId="4" r:id="rId2"/>
    <sheet name="Graphique Encadré 2" sheetId="3" r:id="rId3"/>
    <sheet name="Tableau 1" sheetId="5" r:id="rId4"/>
    <sheet name="Tableau complémentaire A" sheetId="6" r:id="rId5"/>
    <sheet name="Tableau complémentaire B"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2" l="1"/>
  <c r="F66" i="2"/>
  <c r="G66" i="2"/>
  <c r="E67" i="2"/>
  <c r="E68" i="2" s="1"/>
  <c r="E69" i="2" s="1"/>
  <c r="E70" i="2" s="1"/>
  <c r="E71" i="2" s="1"/>
  <c r="E72" i="2" s="1"/>
  <c r="E73" i="2" s="1"/>
  <c r="E74" i="2" s="1"/>
  <c r="E75" i="2" s="1"/>
  <c r="E76" i="2" s="1"/>
  <c r="E77" i="2" s="1"/>
  <c r="F67" i="2"/>
  <c r="G67" i="2"/>
  <c r="F68" i="2"/>
  <c r="G68" i="2"/>
  <c r="F69" i="2"/>
  <c r="G69" i="2"/>
  <c r="F70" i="2"/>
  <c r="G70" i="2"/>
  <c r="F71" i="2"/>
  <c r="G71" i="2"/>
  <c r="F72" i="2"/>
  <c r="G72" i="2"/>
  <c r="F73" i="2"/>
  <c r="G73" i="2"/>
  <c r="F74" i="2"/>
  <c r="G74" i="2"/>
  <c r="F75" i="2"/>
  <c r="G75" i="2"/>
  <c r="F76" i="2"/>
  <c r="G76" i="2"/>
  <c r="F77" i="2"/>
  <c r="G77" i="2"/>
  <c r="E81" i="2"/>
  <c r="F81" i="2"/>
  <c r="G81" i="2"/>
  <c r="E82" i="2"/>
  <c r="E83" i="2" s="1"/>
  <c r="E84" i="2" s="1"/>
  <c r="E85" i="2" s="1"/>
  <c r="E86" i="2" s="1"/>
  <c r="E87" i="2" s="1"/>
  <c r="E88" i="2" s="1"/>
  <c r="F82" i="2"/>
  <c r="G82" i="2"/>
  <c r="F83" i="2"/>
  <c r="G83" i="2"/>
  <c r="F84" i="2"/>
  <c r="G84" i="2"/>
  <c r="F85" i="2"/>
  <c r="G85" i="2"/>
  <c r="F86" i="2"/>
  <c r="G86" i="2"/>
  <c r="F87" i="2"/>
  <c r="G87" i="2"/>
  <c r="F88" i="2"/>
  <c r="G88" i="2"/>
  <c r="F20" i="6"/>
  <c r="E20" i="6"/>
  <c r="D20" i="6"/>
  <c r="C20" i="6"/>
</calcChain>
</file>

<file path=xl/sharedStrings.xml><?xml version="1.0" encoding="utf-8"?>
<sst xmlns="http://schemas.openxmlformats.org/spreadsheetml/2006/main" count="138" uniqueCount="64">
  <si>
    <t>UHCD et hospitalisation en dehors des urgences</t>
  </si>
  <si>
    <t>UHCD sans autre hospitalisation</t>
  </si>
  <si>
    <t>Hospitalisation sans passage par l'UHCD</t>
  </si>
  <si>
    <t>Retour à domicile sans UHCD ni hospitalisation</t>
  </si>
  <si>
    <t>Part de patients (en %)</t>
  </si>
  <si>
    <t>En %</t>
  </si>
  <si>
    <t>Type de parcours</t>
  </si>
  <si>
    <t>Ensemble</t>
  </si>
  <si>
    <t>40 passages ou moins</t>
  </si>
  <si>
    <t>Type de parcours de soin</t>
  </si>
  <si>
    <t>Ensemble des patients</t>
  </si>
  <si>
    <t>nombre de lignes du tableau</t>
  </si>
  <si>
    <t>Y-axis</t>
  </si>
  <si>
    <t>Error bar length 1</t>
  </si>
  <si>
    <t>Error bar length 2</t>
  </si>
  <si>
    <t>UHCD : unité d’hospitalisation de courte durée.
1. Patients hospitalisés en dehors du service des urgences, qu’ils soient passés préalablement par l’UHCD ou non.
2. Patients admis en UHCD, au sein du service des urgences, qu'ils aient été hospitalisés ensuite ou non ailleurs après la sortie des urgences. 
3. Patients non hospitalisés, ni en UHCD ni en dehors du service des urgences.</t>
  </si>
  <si>
    <t>Consultation seule</t>
  </si>
  <si>
    <t>Spécialiste seulement</t>
  </si>
  <si>
    <t>Radio standard seulement</t>
  </si>
  <si>
    <t>Imagerie spécialisée seulement</t>
  </si>
  <si>
    <t>Biologie seulement</t>
  </si>
  <si>
    <t>Part de patients 
(en %)</t>
  </si>
  <si>
    <t xml:space="preserve"> </t>
  </si>
  <si>
    <t>Durée (en hh:mm)</t>
  </si>
  <si>
    <r>
      <t>Soins ou autre acte diagnostic</t>
    </r>
    <r>
      <rPr>
        <i/>
        <vertAlign val="superscript"/>
        <sz val="8"/>
        <rFont val="Arial"/>
        <family val="2"/>
      </rPr>
      <t>1</t>
    </r>
    <r>
      <rPr>
        <i/>
        <sz val="8"/>
        <rFont val="Arial"/>
        <family val="2"/>
      </rPr>
      <t xml:space="preserve"> seulement</t>
    </r>
  </si>
  <si>
    <r>
      <t>Soins ou autre acte diagnostic</t>
    </r>
    <r>
      <rPr>
        <i/>
        <vertAlign val="superscript"/>
        <sz val="8"/>
        <rFont val="Arial"/>
        <family val="2"/>
      </rPr>
      <t>1</t>
    </r>
    <r>
      <rPr>
        <i/>
        <sz val="8"/>
        <rFont val="Arial"/>
        <family val="2"/>
      </rPr>
      <t xml:space="preserve"> et 
au moins un recours au plateau technique</t>
    </r>
  </si>
  <si>
    <r>
      <t>Ni soins ni autre acte diagnostic</t>
    </r>
    <r>
      <rPr>
        <i/>
        <vertAlign val="superscript"/>
        <sz val="8"/>
        <rFont val="Arial"/>
        <family val="2"/>
      </rPr>
      <t>1</t>
    </r>
    <r>
      <rPr>
        <i/>
        <sz val="8"/>
        <rFont val="Arial"/>
        <family val="2"/>
      </rPr>
      <t xml:space="preserve"> et 
plusieurs recours au plateau technique</t>
    </r>
  </si>
  <si>
    <t>Durée médiane
(en hh:mm)</t>
  </si>
  <si>
    <t>Soins ou autre acte diagnostic* seulement</t>
  </si>
  <si>
    <r>
      <t>Soins ou autre acte diagnostic</t>
    </r>
    <r>
      <rPr>
        <i/>
        <vertAlign val="superscript"/>
        <sz val="8"/>
        <color theme="1"/>
        <rFont val="Arial"/>
        <family val="2"/>
      </rPr>
      <t>1</t>
    </r>
    <r>
      <rPr>
        <i/>
        <sz val="8"/>
        <color theme="1"/>
        <rFont val="Arial"/>
        <family val="2"/>
      </rPr>
      <t xml:space="preserve"> et  
au moins un recours plateau technique</t>
    </r>
  </si>
  <si>
    <r>
      <t>Ni soins ni autre acte diagnostic</t>
    </r>
    <r>
      <rPr>
        <i/>
        <vertAlign val="superscript"/>
        <sz val="8"/>
        <color theme="1"/>
        <rFont val="Arial"/>
        <family val="2"/>
      </rPr>
      <t>1</t>
    </r>
    <r>
      <rPr>
        <i/>
        <sz val="8"/>
        <color theme="1"/>
        <rFont val="Arial"/>
        <family val="2"/>
      </rPr>
      <t xml:space="preserve"> et 
plusieurs recours plateau technique</t>
    </r>
  </si>
  <si>
    <t>Graphique 1 – Durée médiane entre l'enregistrement et la sortie des urgences en 2013 et 2023, selon le parcours des patients</t>
  </si>
  <si>
    <t>Plus de 120 passages</t>
  </si>
  <si>
    <r>
      <t>Soins ou autre acte diagnostic</t>
    </r>
    <r>
      <rPr>
        <vertAlign val="superscript"/>
        <sz val="8"/>
        <rFont val="Arial"/>
        <family val="2"/>
      </rPr>
      <t>1</t>
    </r>
    <r>
      <rPr>
        <sz val="8"/>
        <rFont val="Arial"/>
        <family val="2"/>
      </rPr>
      <t xml:space="preserve"> seulement</t>
    </r>
  </si>
  <si>
    <r>
      <t>Soins ou autre acte diagnostic</t>
    </r>
    <r>
      <rPr>
        <vertAlign val="superscript"/>
        <sz val="8"/>
        <rFont val="Arial"/>
        <family val="2"/>
      </rPr>
      <t>1</t>
    </r>
    <r>
      <rPr>
        <sz val="8"/>
        <rFont val="Arial"/>
        <family val="2"/>
      </rPr>
      <t xml:space="preserve"> et au moins un recours au plateau technique</t>
    </r>
  </si>
  <si>
    <r>
      <t>Ni soins ni autre acte diagnostic</t>
    </r>
    <r>
      <rPr>
        <vertAlign val="superscript"/>
        <sz val="8"/>
        <rFont val="Arial"/>
        <family val="2"/>
      </rPr>
      <t>1</t>
    </r>
    <r>
      <rPr>
        <sz val="8"/>
        <rFont val="Arial"/>
        <family val="2"/>
      </rPr>
      <t xml:space="preserve"> et 
plusieurs recours au plateau technique</t>
    </r>
  </si>
  <si>
    <t>Graphique Encadré 2 – Les actes et soins aux urgences en 2013 et 2023, selon l'issue du parcours des patients</t>
  </si>
  <si>
    <t xml:space="preserve">Ensemble </t>
  </si>
  <si>
    <r>
      <t>Ni soins ni autre acte diagnostic</t>
    </r>
    <r>
      <rPr>
        <vertAlign val="superscript"/>
        <sz val="8"/>
        <rFont val="Arial"/>
        <family val="2"/>
      </rPr>
      <t>1</t>
    </r>
    <r>
      <rPr>
        <sz val="8"/>
        <rFont val="Arial"/>
        <family val="2"/>
      </rPr>
      <t xml:space="preserve"> et plusieurs recours au plateau technique</t>
    </r>
  </si>
  <si>
    <t>Âge moyen (en années)</t>
  </si>
  <si>
    <r>
      <t>UHCD : unité d'hospitalisation de courte durée. 
1. Électrocardiogramme (ECG), etc.</t>
    </r>
    <r>
      <rPr>
        <b/>
        <sz val="8"/>
        <rFont val="Arial"/>
        <family val="2"/>
      </rPr>
      <t xml:space="preserve">
Lecture &gt; </t>
    </r>
    <r>
      <rPr>
        <sz val="8"/>
        <rFont val="Arial"/>
        <family val="2"/>
      </rPr>
      <t xml:space="preserve">Pour 19 % des patients des urgences, la prise en charge a consisté en une consultation seule, sans acte de soin ni recours au plateau technique, en 2023 comme en 2013. En 2023, les patients sont âgés de 40 ans en moyenne, ceux qui n'ont pas été admis en UHCD ni hospitalisés à la sortie, de 36 ans, ceux qui l'ont été, de 56 ans. 
</t>
    </r>
    <r>
      <rPr>
        <b/>
        <sz val="8"/>
        <rFont val="Arial"/>
        <family val="2"/>
      </rPr>
      <t>Champ &gt;</t>
    </r>
    <r>
      <rPr>
        <sz val="8"/>
        <rFont val="Arial"/>
        <family val="2"/>
      </rPr>
      <t xml:space="preserve"> France, hors Mayotte. Patients passés dans une structure des urgences le 2</t>
    </r>
    <r>
      <rPr>
        <vertAlign val="superscript"/>
        <sz val="8"/>
        <rFont val="Arial"/>
        <family val="2"/>
      </rPr>
      <t>e</t>
    </r>
    <r>
      <rPr>
        <sz val="8"/>
        <rFont val="Arial"/>
        <family val="2"/>
      </rPr>
      <t xml:space="preserve"> mardi de juin, hors patients réorientés vers une autre offre de soin, partis sans attendre ou contre avis médical. 
</t>
    </r>
    <r>
      <rPr>
        <b/>
        <sz val="8"/>
        <rFont val="Arial"/>
        <family val="2"/>
      </rPr>
      <t>Sources &gt;</t>
    </r>
    <r>
      <rPr>
        <sz val="8"/>
        <rFont val="Arial"/>
        <family val="2"/>
      </rPr>
      <t xml:space="preserve"> Drees, enquêtes Urgences 2013 et 2023.</t>
    </r>
  </si>
  <si>
    <t>Durée médiane de passage
(en hh:mm)</t>
  </si>
  <si>
    <r>
      <t>Hospitalisation</t>
    </r>
    <r>
      <rPr>
        <vertAlign val="superscript"/>
        <sz val="8"/>
        <rFont val="Arial"/>
        <family val="2"/>
      </rPr>
      <t>1</t>
    </r>
  </si>
  <si>
    <r>
      <t>UHCD</t>
    </r>
    <r>
      <rPr>
        <vertAlign val="superscript"/>
        <sz val="8"/>
        <rFont val="Arial"/>
        <family val="2"/>
      </rPr>
      <t>2</t>
    </r>
  </si>
  <si>
    <r>
      <t>Retour à domicile sans UHCD ni hospitalisation</t>
    </r>
    <r>
      <rPr>
        <vertAlign val="superscript"/>
        <sz val="8"/>
        <rFont val="Arial"/>
        <family val="2"/>
      </rPr>
      <t>3</t>
    </r>
  </si>
  <si>
    <r>
      <rPr>
        <b/>
        <sz val="8"/>
        <rFont val="Arial"/>
        <family val="2"/>
      </rPr>
      <t>Lecture &gt;</t>
    </r>
    <r>
      <rPr>
        <sz val="8"/>
        <rFont val="Arial"/>
        <family val="2"/>
      </rPr>
      <t xml:space="preserve"> Entre le moment de l’enregistrement administratif et la sortie effective du service, la moitié des patients hospitalisés dans un autre service à la sortie des urgences passent moins de 6 h 27 en 2023, contre 4 h 43 en 2013. En 2023, ils représentent 16,5 % de l'ensemble des patients (hors ceux réorientés, partis sans attendre ou contre avis médical).
</t>
    </r>
    <r>
      <rPr>
        <b/>
        <sz val="8"/>
        <rFont val="Arial"/>
        <family val="2"/>
      </rPr>
      <t>Champ &gt;</t>
    </r>
    <r>
      <rPr>
        <sz val="8"/>
        <rFont val="Arial"/>
        <family val="2"/>
      </rPr>
      <t xml:space="preserve"> France, hors Mayotte. Patients passés dans une structure des urgences le 2</t>
    </r>
    <r>
      <rPr>
        <vertAlign val="superscript"/>
        <sz val="8"/>
        <rFont val="Arial"/>
        <family val="2"/>
      </rPr>
      <t>e</t>
    </r>
    <r>
      <rPr>
        <sz val="8"/>
        <rFont val="Arial"/>
        <family val="2"/>
      </rPr>
      <t xml:space="preserve"> mardi de juin, hors patients réorientés vers une autre offre de soin, partis sans attendre ou contre avis médical. 
</t>
    </r>
    <r>
      <rPr>
        <b/>
        <sz val="8"/>
        <rFont val="Arial"/>
        <family val="2"/>
      </rPr>
      <t>Sources &gt;</t>
    </r>
    <r>
      <rPr>
        <sz val="8"/>
        <rFont val="Arial"/>
        <family val="2"/>
      </rPr>
      <t xml:space="preserve"> Drees, enquêtes Urgences 2013 et 2023.</t>
    </r>
  </si>
  <si>
    <t xml:space="preserve">Affluence du point d'accueil </t>
  </si>
  <si>
    <t>Tableau 1 – Durée médiane de passage aux urgences en 2023, selon l'issue du parcours et l'affluence du point d'accueil</t>
  </si>
  <si>
    <t>Tableau complémentaire A – Répartition des patients selon le type de parcours de soins et l'affluence du point d'accueil en 2023</t>
  </si>
  <si>
    <t>Tableau complémentaire B – Durée médiane entre l'enregistrement et la sortie des urgences en 2013 et 2023, selon le parcours des patients</t>
  </si>
  <si>
    <t>Parcours sans UHCD ni hospitalisation, dont :</t>
  </si>
  <si>
    <r>
      <t>UHCD :</t>
    </r>
    <r>
      <rPr>
        <b/>
        <sz val="8"/>
        <rFont val="Arial"/>
        <family val="2"/>
      </rPr>
      <t xml:space="preserve"> </t>
    </r>
    <r>
      <rPr>
        <sz val="8"/>
        <rFont val="Arial"/>
        <family val="2"/>
      </rPr>
      <t>unité d’hospitalisation de courte durée.
1. Électrocardiogramme (ECG), etc.</t>
    </r>
    <r>
      <rPr>
        <b/>
        <sz val="8"/>
        <rFont val="Arial"/>
        <family val="2"/>
      </rPr>
      <t xml:space="preserve">
Lecture &gt;</t>
    </r>
    <r>
      <rPr>
        <sz val="8"/>
        <rFont val="Arial"/>
        <family val="2"/>
      </rPr>
      <t xml:space="preserve"> Entre le moment de l’enregistrement administratif et la sortie effective du service, la moitié des patients ni admis en UHCD ni hospitalisés à la sortie, dont la prise en charge s'est limitée à une consultation (ni soin ni recours au plateau technique) passent moins de 1 h 34 aux urgences en 2023, contre 1 h 16 en 2013.
</t>
    </r>
    <r>
      <rPr>
        <b/>
        <sz val="8"/>
        <rFont val="Arial"/>
        <family val="2"/>
      </rPr>
      <t>Champ &gt;</t>
    </r>
    <r>
      <rPr>
        <sz val="8"/>
        <rFont val="Arial"/>
        <family val="2"/>
      </rPr>
      <t xml:space="preserve"> France, hors Mayotte. Patients passés dans une structure des urgences le 2</t>
    </r>
    <r>
      <rPr>
        <vertAlign val="superscript"/>
        <sz val="8"/>
        <rFont val="Arial"/>
        <family val="2"/>
      </rPr>
      <t>e</t>
    </r>
    <r>
      <rPr>
        <sz val="8"/>
        <rFont val="Arial"/>
        <family val="2"/>
      </rPr>
      <t xml:space="preserve"> mardi de juin, hors patients réorientés vers une autre offre de soin, partis sans attendre ou contre avis médical. 
</t>
    </r>
    <r>
      <rPr>
        <b/>
        <sz val="8"/>
        <rFont val="Arial"/>
        <family val="2"/>
      </rPr>
      <t>Sources &gt;</t>
    </r>
    <r>
      <rPr>
        <sz val="8"/>
        <rFont val="Arial"/>
        <family val="2"/>
      </rPr>
      <t xml:space="preserve"> Drees, enquêtes Urgences 2013 et 2023.</t>
    </r>
  </si>
  <si>
    <t xml:space="preserve">Graphique 2 – Durée médiane de passage aux urgences des patients ni admis en UHCD ni hospitalisés en 2023, selon le parcours et l'affluence du point d'accueil </t>
  </si>
  <si>
    <t>Ensemble des parcours sans UHCD ni hospitalisation</t>
  </si>
  <si>
    <r>
      <t>UHCD : unité d'hospitalisation de courte durée. 
1. Électrocardiogramme (ECG), etc.</t>
    </r>
    <r>
      <rPr>
        <b/>
        <sz val="8"/>
        <rFont val="Arial"/>
        <family val="2"/>
      </rPr>
      <t xml:space="preserve">
Lecture &gt; </t>
    </r>
    <r>
      <rPr>
        <sz val="8"/>
        <rFont val="Arial"/>
        <family val="2"/>
      </rPr>
      <t>En 2023, dans les points d'accueil ayant reçu moins de 40 passages en 24 heures le jour de l'enquête, parmi les patients ni admis en UHCD, ni hospitalisés à la sortie des urgences, la moitié de ceux qui ont eu une consultation médicale sans aucun acte (ni recours au plateau technique ni soin) ont passé moins de 1 h 05 entre l'enregistrement et la sortie des urgences, contre 1 h 45 dans les points d'accueil à plus de 120 passages.</t>
    </r>
    <r>
      <rPr>
        <b/>
        <sz val="8"/>
        <rFont val="Arial"/>
        <family val="2"/>
      </rPr>
      <t xml:space="preserve">
Champ &gt;</t>
    </r>
    <r>
      <rPr>
        <sz val="8"/>
        <rFont val="Arial"/>
        <family val="2"/>
      </rPr>
      <t xml:space="preserve"> France, hors Mayotte. Patients passés dans une structure des urgences le 2e mardi de juin, hors patients admis en UHCD, hospitalisés à la sortie, réorientés, partis sans attendre ou contre avis médical. 
</t>
    </r>
    <r>
      <rPr>
        <b/>
        <sz val="8"/>
        <rFont val="Arial"/>
        <family val="2"/>
      </rPr>
      <t>Sources &gt;</t>
    </r>
    <r>
      <rPr>
        <sz val="8"/>
        <rFont val="Arial"/>
        <family val="2"/>
      </rPr>
      <t xml:space="preserve"> Drees, enquête Urgences 2023.</t>
    </r>
  </si>
  <si>
    <t>Patients ni admis en UHCD ni hospitalisés</t>
  </si>
  <si>
    <t>Patients admis en UHCD ou hospitalisés</t>
  </si>
  <si>
    <t>Entre 41 et 80 passages</t>
  </si>
  <si>
    <t>Entre 81 et 120 passages</t>
  </si>
  <si>
    <r>
      <t>UHCD : unité d'hospitalisation de courte durée.</t>
    </r>
    <r>
      <rPr>
        <b/>
        <sz val="8"/>
        <rFont val="Arial"/>
        <family val="2"/>
      </rPr>
      <t xml:space="preserve">
Lecture &gt;</t>
    </r>
    <r>
      <rPr>
        <sz val="8"/>
        <rFont val="Arial"/>
        <family val="2"/>
      </rPr>
      <t xml:space="preserve"> Entre le moment de l’enregistrement administratif et la sortie effective du service,  parmi les patients ni admis en UHCD ni hospitalisés, la moitié passent moins de 1 h 43 dans les points d'accueil ayant reçu 40 passages ou moins en 24 heures, contre 3 h 14 dans les points d'accueil à plus de 120 passages.
</t>
    </r>
    <r>
      <rPr>
        <b/>
        <sz val="8"/>
        <rFont val="Arial"/>
        <family val="2"/>
      </rPr>
      <t>Champ &gt;</t>
    </r>
    <r>
      <rPr>
        <sz val="8"/>
        <rFont val="Arial"/>
        <family val="2"/>
      </rPr>
      <t xml:space="preserve"> France, hors Mayotte. Patients passés dans une structure des urgences le 2e mardi de juin, hors patients réorientés vers une autre offre de soin, partis sans attendre ou contre avis médical. 
</t>
    </r>
    <r>
      <rPr>
        <b/>
        <sz val="8"/>
        <rFont val="Arial"/>
        <family val="2"/>
      </rPr>
      <t>Sources &gt;</t>
    </r>
    <r>
      <rPr>
        <sz val="8"/>
        <rFont val="Arial"/>
        <family val="2"/>
      </rPr>
      <t xml:space="preserve"> Drees, enquête Urgences 2023.</t>
    </r>
  </si>
  <si>
    <t>Ensemble des patients "Parcours sans UHCD ni hospitalisation"</t>
  </si>
  <si>
    <r>
      <t>Soins ou autre acte diagnostic</t>
    </r>
    <r>
      <rPr>
        <i/>
        <vertAlign val="superscript"/>
        <sz val="8"/>
        <rFont val="Arial"/>
        <family val="2"/>
      </rPr>
      <t>1</t>
    </r>
    <r>
      <rPr>
        <i/>
        <sz val="8"/>
        <rFont val="Arial"/>
        <family val="2"/>
      </rPr>
      <t xml:space="preserve"> et au moins un recours au plateau technique</t>
    </r>
  </si>
  <si>
    <r>
      <t>Ni soins ni autre acte diagnostic</t>
    </r>
    <r>
      <rPr>
        <i/>
        <vertAlign val="superscript"/>
        <sz val="8"/>
        <rFont val="Arial"/>
        <family val="2"/>
      </rPr>
      <t>1</t>
    </r>
    <r>
      <rPr>
        <i/>
        <sz val="8"/>
        <rFont val="Arial"/>
        <family val="2"/>
      </rPr>
      <t xml:space="preserve"> et plusieurs recours au plateau technique</t>
    </r>
  </si>
  <si>
    <r>
      <rPr>
        <b/>
        <sz val="8"/>
        <rFont val="Arial"/>
        <family val="2"/>
      </rPr>
      <t>Lecture &gt;</t>
    </r>
    <r>
      <rPr>
        <sz val="8"/>
        <rFont val="Arial"/>
        <family val="2"/>
      </rPr>
      <t xml:space="preserve"> En 2023, dans les points d'accueil ayant reçu moins de 40 passages en 24 heures le jour de l'enquête, parmi les patients ni admis en UHCD, ni hospitalisés à la sortie des urgences, 27,1 % ont eu une consultation médicale sans aucun acte (ni recours au plateau technique ni soin), contre 22,9 % dans les points d'accueil à plus de 120 passages.
</t>
    </r>
    <r>
      <rPr>
        <b/>
        <sz val="8"/>
        <rFont val="Arial"/>
        <family val="2"/>
      </rPr>
      <t>Champ &gt;</t>
    </r>
    <r>
      <rPr>
        <sz val="8"/>
        <rFont val="Arial"/>
        <family val="2"/>
      </rPr>
      <t xml:space="preserve"> France, hors Mayotte. Patients passés dans une structure des urgences le 2</t>
    </r>
    <r>
      <rPr>
        <vertAlign val="superscript"/>
        <sz val="8"/>
        <rFont val="Arial"/>
        <family val="2"/>
      </rPr>
      <t>e</t>
    </r>
    <r>
      <rPr>
        <sz val="8"/>
        <rFont val="Arial"/>
        <family val="2"/>
      </rPr>
      <t xml:space="preserve"> mardi de juin, hors patients réorientés vers une autre offre de soin, partis sans attendre ou contre avis médical. 
</t>
    </r>
    <r>
      <rPr>
        <b/>
        <sz val="8"/>
        <rFont val="Arial"/>
        <family val="2"/>
      </rPr>
      <t>Sources &gt;</t>
    </r>
    <r>
      <rPr>
        <sz val="8"/>
        <rFont val="Arial"/>
        <family val="2"/>
      </rPr>
      <t xml:space="preserve"> Drees, enquêtes Urgences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</si>
</sst>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Aptos Narrow"/>
      <family val="2"/>
      <scheme val="minor"/>
    </font>
    <font>
      <sz val="11"/>
      <color rgb="FF000000"/>
      <name val="Aptos Narrow"/>
      <family val="2"/>
      <scheme val="minor"/>
    </font>
    <font>
      <sz val="8"/>
      <name val="Arial"/>
      <family val="2"/>
    </font>
    <font>
      <sz val="8"/>
      <color rgb="FF000000"/>
      <name val="Arial"/>
      <family val="2"/>
    </font>
    <font>
      <b/>
      <sz val="8"/>
      <color rgb="FF000000"/>
      <name val="Arial"/>
      <family val="2"/>
    </font>
    <font>
      <sz val="8"/>
      <color theme="1"/>
      <name val="Arial"/>
      <family val="2"/>
    </font>
    <font>
      <i/>
      <sz val="8"/>
      <color theme="1"/>
      <name val="Arial"/>
      <family val="2"/>
    </font>
    <font>
      <b/>
      <sz val="8"/>
      <name val="Arial"/>
      <family val="2"/>
    </font>
    <font>
      <sz val="8"/>
      <color rgb="FFFF0000"/>
      <name val="Arial"/>
      <family val="2"/>
    </font>
    <font>
      <b/>
      <sz val="8"/>
      <color theme="1"/>
      <name val="Arial"/>
      <family val="2"/>
    </font>
    <font>
      <sz val="8"/>
      <color rgb="FFC00000"/>
      <name val="Arial"/>
      <family val="2"/>
    </font>
    <font>
      <b/>
      <sz val="12"/>
      <color rgb="FF000118"/>
      <name val="Nunito Sans"/>
    </font>
    <font>
      <vertAlign val="superscript"/>
      <sz val="8"/>
      <name val="Arial"/>
      <family val="2"/>
    </font>
    <font>
      <i/>
      <sz val="8"/>
      <name val="Arial"/>
      <family val="2"/>
    </font>
    <font>
      <i/>
      <vertAlign val="superscript"/>
      <sz val="8"/>
      <name val="Arial"/>
      <family val="2"/>
    </font>
    <font>
      <i/>
      <vertAlign val="superscript"/>
      <sz val="8"/>
      <color theme="1"/>
      <name val="Arial"/>
      <family val="2"/>
    </font>
    <font>
      <b/>
      <i/>
      <sz val="8"/>
      <name val="Arial"/>
      <family val="2"/>
    </font>
  </fonts>
  <fills count="2">
    <fill>
      <patternFill patternType="none"/>
    </fill>
    <fill>
      <patternFill patternType="gray125"/>
    </fill>
  </fills>
  <borders count="9">
    <border>
      <left/>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2">
    <xf numFmtId="0" fontId="0" fillId="0" borderId="0"/>
    <xf numFmtId="0" fontId="1" fillId="0" borderId="0"/>
  </cellStyleXfs>
  <cellXfs count="76">
    <xf numFmtId="0" fontId="0" fillId="0" borderId="0" xfId="0"/>
    <xf numFmtId="0" fontId="1" fillId="0" borderId="0" xfId="1"/>
    <xf numFmtId="20" fontId="5" fillId="0" borderId="1" xfId="1" applyNumberFormat="1" applyFont="1" applyBorder="1" applyAlignment="1">
      <alignment horizontal="right"/>
    </xf>
    <xf numFmtId="20" fontId="5" fillId="0" borderId="2" xfId="1" applyNumberFormat="1" applyFont="1" applyBorder="1" applyAlignment="1">
      <alignment horizontal="right"/>
    </xf>
    <xf numFmtId="0" fontId="5" fillId="0" borderId="2" xfId="1" applyFont="1" applyBorder="1" applyAlignment="1">
      <alignment horizontal="left" vertical="center" wrapText="1"/>
    </xf>
    <xf numFmtId="20" fontId="5" fillId="0" borderId="3" xfId="1" applyNumberFormat="1" applyFont="1" applyBorder="1" applyAlignment="1">
      <alignment horizontal="right"/>
    </xf>
    <xf numFmtId="20" fontId="5" fillId="0" borderId="4" xfId="1" applyNumberFormat="1" applyFont="1" applyBorder="1" applyAlignment="1">
      <alignment horizontal="right"/>
    </xf>
    <xf numFmtId="0" fontId="5" fillId="0" borderId="4" xfId="1" applyFont="1" applyBorder="1" applyAlignment="1">
      <alignment horizontal="left" vertical="center" wrapText="1"/>
    </xf>
    <xf numFmtId="20" fontId="5" fillId="0" borderId="5" xfId="1" applyNumberFormat="1" applyFont="1" applyBorder="1" applyAlignment="1">
      <alignment horizontal="right"/>
    </xf>
    <xf numFmtId="20" fontId="5" fillId="0" borderId="6" xfId="1" applyNumberFormat="1" applyFont="1" applyBorder="1" applyAlignment="1">
      <alignment horizontal="right"/>
    </xf>
    <xf numFmtId="0" fontId="6" fillId="0" borderId="6" xfId="1" applyFont="1" applyBorder="1" applyAlignment="1">
      <alignment horizontal="center" vertical="center" wrapText="1"/>
    </xf>
    <xf numFmtId="0" fontId="6" fillId="0" borderId="2" xfId="1" applyFont="1" applyBorder="1" applyAlignment="1">
      <alignment horizontal="center" vertical="center" wrapText="1"/>
    </xf>
    <xf numFmtId="0" fontId="6" fillId="0" borderId="7"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3" fillId="0" borderId="0" xfId="1" applyFont="1" applyAlignment="1">
      <alignment horizontal="right"/>
    </xf>
    <xf numFmtId="0" fontId="4" fillId="0" borderId="0" xfId="1" applyFont="1"/>
    <xf numFmtId="0" fontId="3" fillId="0" borderId="0" xfId="1" applyFont="1"/>
    <xf numFmtId="0" fontId="5" fillId="0" borderId="7" xfId="1" applyFont="1" applyBorder="1" applyAlignment="1">
      <alignment horizontal="left" vertical="center" wrapText="1"/>
    </xf>
    <xf numFmtId="164" fontId="5" fillId="0" borderId="7" xfId="1" applyNumberFormat="1" applyFont="1" applyBorder="1" applyAlignment="1">
      <alignment horizontal="right"/>
    </xf>
    <xf numFmtId="0" fontId="9" fillId="0" borderId="0" xfId="0" applyFont="1" applyAlignment="1">
      <alignment horizontal="left"/>
    </xf>
    <xf numFmtId="0" fontId="5" fillId="0" borderId="0" xfId="0" applyFont="1"/>
    <xf numFmtId="0" fontId="4" fillId="0" borderId="0" xfId="1" applyFont="1" applyAlignment="1"/>
    <xf numFmtId="0" fontId="11" fillId="0" borderId="0" xfId="0" applyFont="1"/>
    <xf numFmtId="20" fontId="0" fillId="0" borderId="0" xfId="0" applyNumberFormat="1"/>
    <xf numFmtId="20" fontId="5" fillId="0" borderId="7" xfId="1" applyNumberFormat="1" applyFont="1" applyBorder="1" applyAlignment="1">
      <alignment horizontal="right"/>
    </xf>
    <xf numFmtId="0" fontId="5" fillId="0" borderId="0" xfId="1" applyFont="1" applyBorder="1" applyAlignment="1">
      <alignment horizontal="left" vertical="center" wrapText="1"/>
    </xf>
    <xf numFmtId="20" fontId="5" fillId="0" borderId="0" xfId="1" applyNumberFormat="1" applyFont="1" applyBorder="1" applyAlignment="1">
      <alignment horizontal="right"/>
    </xf>
    <xf numFmtId="0" fontId="10" fillId="0" borderId="0" xfId="1" applyFont="1" applyFill="1"/>
    <xf numFmtId="0" fontId="8" fillId="0" borderId="0" xfId="0" applyFont="1"/>
    <xf numFmtId="20" fontId="3" fillId="0" borderId="0" xfId="1" applyNumberFormat="1" applyFont="1"/>
    <xf numFmtId="0" fontId="7" fillId="0" borderId="7" xfId="1" applyFont="1" applyBorder="1" applyAlignment="1">
      <alignment horizontal="center" wrapText="1"/>
    </xf>
    <xf numFmtId="0" fontId="7" fillId="0" borderId="7" xfId="0" applyFont="1" applyBorder="1" applyAlignment="1">
      <alignment horizontal="center" vertical="center" wrapText="1"/>
    </xf>
    <xf numFmtId="164" fontId="5" fillId="0" borderId="7" xfId="1" applyNumberFormat="1" applyFont="1" applyFill="1" applyBorder="1" applyAlignment="1">
      <alignment horizontal="right"/>
    </xf>
    <xf numFmtId="0" fontId="13" fillId="0" borderId="7" xfId="1" applyFont="1" applyBorder="1" applyAlignment="1">
      <alignment horizontal="right" vertical="center" wrapText="1"/>
    </xf>
    <xf numFmtId="0" fontId="2" fillId="0" borderId="7" xfId="1" applyFont="1" applyBorder="1" applyAlignment="1">
      <alignment horizontal="left" vertical="center" wrapText="1"/>
    </xf>
    <xf numFmtId="0" fontId="2" fillId="0" borderId="7" xfId="1" applyFont="1" applyFill="1" applyBorder="1" applyAlignment="1">
      <alignment horizontal="left" vertical="center"/>
    </xf>
    <xf numFmtId="0" fontId="7" fillId="0" borderId="0" xfId="1" applyFont="1"/>
    <xf numFmtId="0" fontId="2" fillId="0" borderId="0" xfId="0" applyFont="1" applyAlignment="1">
      <alignment horizontal="right"/>
    </xf>
    <xf numFmtId="0" fontId="7" fillId="0" borderId="7" xfId="0" applyFont="1" applyBorder="1" applyAlignment="1">
      <alignment horizontal="center" wrapText="1"/>
    </xf>
    <xf numFmtId="20" fontId="2" fillId="0" borderId="7" xfId="0" applyNumberFormat="1" applyFont="1" applyBorder="1"/>
    <xf numFmtId="20" fontId="7" fillId="0" borderId="7" xfId="0" applyNumberFormat="1" applyFont="1" applyBorder="1"/>
    <xf numFmtId="0" fontId="7" fillId="0" borderId="7" xfId="0" applyFont="1" applyBorder="1" applyAlignment="1">
      <alignment wrapText="1"/>
    </xf>
    <xf numFmtId="164" fontId="7" fillId="0" borderId="7" xfId="1" applyNumberFormat="1" applyFont="1" applyBorder="1" applyAlignment="1">
      <alignment horizontal="right"/>
    </xf>
    <xf numFmtId="164" fontId="2" fillId="0" borderId="7" xfId="1" applyNumberFormat="1" applyFont="1" applyBorder="1" applyAlignment="1">
      <alignment horizontal="right"/>
    </xf>
    <xf numFmtId="0" fontId="7" fillId="0" borderId="7" xfId="1" applyFont="1" applyBorder="1" applyAlignment="1">
      <alignment horizontal="left" vertical="center" wrapText="1"/>
    </xf>
    <xf numFmtId="1" fontId="7" fillId="0" borderId="7" xfId="1" applyNumberFormat="1" applyFont="1" applyBorder="1" applyAlignment="1">
      <alignment horizontal="right"/>
    </xf>
    <xf numFmtId="1" fontId="2" fillId="0" borderId="7" xfId="1" applyNumberFormat="1" applyFont="1" applyBorder="1" applyAlignment="1">
      <alignment horizontal="right"/>
    </xf>
    <xf numFmtId="0" fontId="2" fillId="0" borderId="0" xfId="1" applyFont="1" applyAlignment="1">
      <alignment horizontal="right"/>
    </xf>
    <xf numFmtId="0" fontId="2" fillId="0" borderId="7" xfId="1" applyFont="1" applyBorder="1"/>
    <xf numFmtId="164" fontId="7" fillId="0" borderId="7" xfId="1" applyNumberFormat="1" applyFont="1" applyBorder="1"/>
    <xf numFmtId="1" fontId="7" fillId="0" borderId="7" xfId="1" applyNumberFormat="1" applyFont="1" applyBorder="1"/>
    <xf numFmtId="0" fontId="2" fillId="0" borderId="0" xfId="1" applyFont="1"/>
    <xf numFmtId="164" fontId="2" fillId="0" borderId="7" xfId="1" applyNumberFormat="1" applyFont="1" applyBorder="1" applyAlignment="1">
      <alignment horizontal="left" wrapText="1"/>
    </xf>
    <xf numFmtId="20" fontId="2" fillId="0" borderId="7" xfId="1" applyNumberFormat="1" applyFont="1" applyBorder="1" applyAlignment="1">
      <alignment horizontal="right"/>
    </xf>
    <xf numFmtId="164" fontId="7" fillId="0" borderId="7" xfId="1" applyNumberFormat="1" applyFont="1" applyBorder="1" applyAlignment="1">
      <alignment horizontal="left" wrapText="1"/>
    </xf>
    <xf numFmtId="20" fontId="7" fillId="0" borderId="7" xfId="1" applyNumberFormat="1" applyFont="1" applyBorder="1" applyAlignment="1">
      <alignment horizontal="right"/>
    </xf>
    <xf numFmtId="0" fontId="2" fillId="0" borderId="0" xfId="1" applyFont="1" applyBorder="1" applyAlignment="1">
      <alignment horizontal="left" vertical="center" wrapText="1"/>
    </xf>
    <xf numFmtId="20" fontId="2" fillId="0" borderId="0" xfId="1" applyNumberFormat="1" applyFont="1" applyBorder="1" applyAlignment="1">
      <alignment horizontal="right"/>
    </xf>
    <xf numFmtId="164" fontId="2" fillId="0" borderId="0" xfId="1" applyNumberFormat="1" applyFont="1" applyBorder="1" applyAlignment="1">
      <alignment horizontal="right"/>
    </xf>
    <xf numFmtId="0" fontId="7" fillId="0" borderId="7" xfId="1" applyFont="1" applyBorder="1" applyAlignment="1">
      <alignment horizontal="center" vertical="center" wrapText="1"/>
    </xf>
    <xf numFmtId="0" fontId="7" fillId="0" borderId="0" xfId="1" applyFont="1" applyAlignment="1"/>
    <xf numFmtId="0" fontId="5" fillId="0" borderId="0" xfId="0" applyFont="1" applyFill="1"/>
    <xf numFmtId="0" fontId="7" fillId="0" borderId="0" xfId="0" applyFont="1" applyAlignment="1">
      <alignment horizontal="left"/>
    </xf>
    <xf numFmtId="0" fontId="7" fillId="0" borderId="7" xfId="1" applyFont="1" applyBorder="1" applyAlignment="1">
      <alignment horizontal="center" vertical="center" wrapText="1"/>
    </xf>
    <xf numFmtId="0" fontId="7" fillId="0" borderId="7" xfId="1" applyFont="1" applyBorder="1" applyAlignment="1">
      <alignment horizontal="center" wrapText="1"/>
    </xf>
    <xf numFmtId="0" fontId="4" fillId="0" borderId="7" xfId="1" applyFont="1" applyBorder="1" applyAlignment="1">
      <alignment horizontal="center" vertical="center" wrapText="1"/>
    </xf>
    <xf numFmtId="0" fontId="2" fillId="0" borderId="0" xfId="1" applyFont="1" applyAlignment="1">
      <alignment horizontal="left" vertical="top" wrapText="1"/>
    </xf>
    <xf numFmtId="0" fontId="9" fillId="0" borderId="7" xfId="1" applyFont="1" applyBorder="1" applyAlignment="1">
      <alignment horizontal="center" vertical="center" wrapText="1"/>
    </xf>
    <xf numFmtId="0" fontId="7" fillId="0" borderId="7" xfId="0" applyFont="1" applyBorder="1" applyAlignment="1">
      <alignment horizontal="center"/>
    </xf>
    <xf numFmtId="0" fontId="7" fillId="0" borderId="7" xfId="0" applyFont="1" applyBorder="1" applyAlignment="1">
      <alignment horizontal="center" vertical="center" wrapText="1"/>
    </xf>
    <xf numFmtId="0" fontId="7" fillId="0" borderId="7" xfId="1" applyFont="1" applyBorder="1" applyAlignment="1">
      <alignment horizontal="center"/>
    </xf>
    <xf numFmtId="0" fontId="7" fillId="0" borderId="7" xfId="1" applyFont="1" applyBorder="1" applyAlignment="1">
      <alignment horizontal="center" vertical="center"/>
    </xf>
    <xf numFmtId="0" fontId="7" fillId="0" borderId="7" xfId="1" applyFont="1" applyBorder="1" applyAlignment="1">
      <alignment horizontal="center" vertical="center" wrapText="1"/>
    </xf>
    <xf numFmtId="0" fontId="13" fillId="0" borderId="7" xfId="1" applyFont="1" applyBorder="1" applyAlignment="1">
      <alignment horizontal="right" vertical="center" wrapText="1" indent="1"/>
    </xf>
    <xf numFmtId="0" fontId="16" fillId="0" borderId="7" xfId="1" applyFont="1" applyBorder="1" applyAlignment="1">
      <alignment horizontal="right" vertical="center" indent="1"/>
    </xf>
  </cellXfs>
  <cellStyles count="2">
    <cellStyle name="Normal" xfId="0" builtinId="0"/>
    <cellStyle name="Normal 2" xfId="1" xr:uid="{7A40F6A9-0A46-42AE-93AD-9C4235DF4617}"/>
  </cellStyles>
  <dxfs count="0"/>
  <tableStyles count="0" defaultTableStyle="TableStyleMedium2" defaultPivotStyle="PivotStyleLight16"/>
  <colors>
    <mruColors>
      <color rgb="FFF1EEEB"/>
      <color rgb="FFE4DE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DREES - Rouge 1">
      <a:dk1>
        <a:sysClr val="windowText" lastClr="000000"/>
      </a:dk1>
      <a:lt1>
        <a:sysClr val="window" lastClr="FFFFFF"/>
      </a:lt1>
      <a:dk2>
        <a:srgbClr val="44546A"/>
      </a:dk2>
      <a:lt2>
        <a:srgbClr val="E7E6E6"/>
      </a:lt2>
      <a:accent1>
        <a:srgbClr val="4E026F"/>
      </a:accent1>
      <a:accent2>
        <a:srgbClr val="AE0717"/>
      </a:accent2>
      <a:accent3>
        <a:srgbClr val="EB3035"/>
      </a:accent3>
      <a:accent4>
        <a:srgbClr val="FF705E"/>
      </a:accent4>
      <a:accent5>
        <a:srgbClr val="FFB27F"/>
      </a:accent5>
      <a:accent6>
        <a:srgbClr val="FFD1BF"/>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77EC3-00CC-4488-969B-2E43ADF880C7}">
  <dimension ref="B1:K92"/>
  <sheetViews>
    <sheetView workbookViewId="0">
      <selection activeCell="B6" sqref="B6:B17"/>
    </sheetView>
  </sheetViews>
  <sheetFormatPr baseColWidth="10" defaultColWidth="11.42578125" defaultRowHeight="11.25" x14ac:dyDescent="0.2"/>
  <cols>
    <col min="1" max="1" width="3.42578125" style="17" customWidth="1"/>
    <col min="2" max="2" width="38" style="17" customWidth="1"/>
    <col min="3" max="3" width="11.85546875" style="17" customWidth="1"/>
    <col min="4" max="14" width="11.42578125" style="17"/>
    <col min="15" max="15" width="13.7109375" style="17" customWidth="1"/>
    <col min="16" max="16384" width="11.42578125" style="17"/>
  </cols>
  <sheetData>
    <row r="1" spans="2:7" ht="11.25" customHeight="1" x14ac:dyDescent="0.2"/>
    <row r="2" spans="2:7" x14ac:dyDescent="0.2">
      <c r="B2" s="37" t="s">
        <v>31</v>
      </c>
    </row>
    <row r="4" spans="2:7" ht="24.75" customHeight="1" x14ac:dyDescent="0.2">
      <c r="B4" s="68" t="s">
        <v>6</v>
      </c>
      <c r="C4" s="65" t="s">
        <v>27</v>
      </c>
      <c r="D4" s="65"/>
      <c r="E4" s="66" t="s">
        <v>21</v>
      </c>
      <c r="F4" s="66"/>
    </row>
    <row r="5" spans="2:7" x14ac:dyDescent="0.2">
      <c r="B5" s="68"/>
      <c r="C5" s="13">
        <v>2013</v>
      </c>
      <c r="D5" s="13">
        <v>2023</v>
      </c>
      <c r="E5" s="13">
        <v>2013</v>
      </c>
      <c r="F5" s="13">
        <v>2023</v>
      </c>
    </row>
    <row r="6" spans="2:7" x14ac:dyDescent="0.2">
      <c r="B6" s="36" t="s">
        <v>0</v>
      </c>
      <c r="C6" s="25">
        <v>0.7090277777777777</v>
      </c>
      <c r="D6" s="25">
        <v>0.81805555555555554</v>
      </c>
      <c r="E6" s="19">
        <v>4.5049889466451578</v>
      </c>
      <c r="F6" s="33">
        <v>4.410515821733191</v>
      </c>
    </row>
    <row r="7" spans="2:7" x14ac:dyDescent="0.2">
      <c r="B7" s="18" t="s">
        <v>1</v>
      </c>
      <c r="C7" s="25">
        <v>0.51046527777777784</v>
      </c>
      <c r="D7" s="25">
        <v>0.63055555555555554</v>
      </c>
      <c r="E7" s="19">
        <v>3.3478719802433727</v>
      </c>
      <c r="F7" s="33">
        <v>4.7077502492338361</v>
      </c>
    </row>
    <row r="8" spans="2:7" x14ac:dyDescent="0.2">
      <c r="B8" s="18" t="s">
        <v>2</v>
      </c>
      <c r="C8" s="25">
        <v>0.16597222222222222</v>
      </c>
      <c r="D8" s="25">
        <v>0.22117361111111111</v>
      </c>
      <c r="E8" s="19">
        <v>16.117982115472707</v>
      </c>
      <c r="F8" s="33">
        <v>12.11461064136174</v>
      </c>
    </row>
    <row r="9" spans="2:7" x14ac:dyDescent="0.2">
      <c r="B9" s="35" t="s">
        <v>50</v>
      </c>
      <c r="C9" s="25">
        <v>7.7777777777777779E-2</v>
      </c>
      <c r="D9" s="25">
        <v>0.10902777777777778</v>
      </c>
      <c r="E9" s="19">
        <v>76.029156957638762</v>
      </c>
      <c r="F9" s="33">
        <v>78.767123287671239</v>
      </c>
    </row>
    <row r="10" spans="2:7" x14ac:dyDescent="0.2">
      <c r="B10" s="34" t="s">
        <v>16</v>
      </c>
      <c r="C10" s="25">
        <v>5.2777777777777778E-2</v>
      </c>
      <c r="D10" s="25">
        <v>6.5277777777777782E-2</v>
      </c>
      <c r="E10" s="19">
        <v>18.119535559937066</v>
      </c>
      <c r="F10" s="19">
        <v>18.336564201975445</v>
      </c>
    </row>
    <row r="11" spans="2:7" x14ac:dyDescent="0.2">
      <c r="B11" s="34" t="s">
        <v>24</v>
      </c>
      <c r="C11" s="25">
        <v>5.9027777777777783E-2</v>
      </c>
      <c r="D11" s="25">
        <v>7.7777777777777779E-2</v>
      </c>
      <c r="E11" s="19">
        <v>13.720101173049731</v>
      </c>
      <c r="F11" s="19">
        <v>11.219422136065726</v>
      </c>
      <c r="G11" s="30"/>
    </row>
    <row r="12" spans="2:7" x14ac:dyDescent="0.2">
      <c r="B12" s="34" t="s">
        <v>17</v>
      </c>
      <c r="C12" s="25">
        <v>6.6666666666666666E-2</v>
      </c>
      <c r="D12" s="25">
        <v>9.5138888888888884E-2</v>
      </c>
      <c r="E12" s="19">
        <v>2.0772340722152514</v>
      </c>
      <c r="F12" s="19">
        <v>2.045601403120096</v>
      </c>
    </row>
    <row r="13" spans="2:7" x14ac:dyDescent="0.2">
      <c r="B13" s="34" t="s">
        <v>18</v>
      </c>
      <c r="C13" s="25">
        <v>7.2916666666666671E-2</v>
      </c>
      <c r="D13" s="25">
        <v>9.0972222222222218E-2</v>
      </c>
      <c r="E13" s="19">
        <v>9.691103543048337</v>
      </c>
      <c r="F13" s="19">
        <v>10.034154897073757</v>
      </c>
    </row>
    <row r="14" spans="2:7" x14ac:dyDescent="0.2">
      <c r="B14" s="34" t="s">
        <v>19</v>
      </c>
      <c r="C14" s="25">
        <v>0.10800694444444443</v>
      </c>
      <c r="D14" s="25">
        <v>0.13274305555555557</v>
      </c>
      <c r="E14" s="19">
        <v>0.661209695086734</v>
      </c>
      <c r="F14" s="19">
        <v>0.96556817132834849</v>
      </c>
      <c r="G14" s="30"/>
    </row>
    <row r="15" spans="2:7" x14ac:dyDescent="0.2">
      <c r="B15" s="34" t="s">
        <v>20</v>
      </c>
      <c r="C15" s="25">
        <v>0.11736111111111112</v>
      </c>
      <c r="D15" s="25">
        <v>0.14027777777777778</v>
      </c>
      <c r="E15" s="19">
        <v>2.6607715440839659</v>
      </c>
      <c r="F15" s="19">
        <v>3.2105603249330747</v>
      </c>
    </row>
    <row r="16" spans="2:7" ht="22.5" x14ac:dyDescent="0.2">
      <c r="B16" s="34" t="s">
        <v>25</v>
      </c>
      <c r="C16" s="25">
        <v>0.11041666666666666</v>
      </c>
      <c r="D16" s="25">
        <v>0.16388888888888889</v>
      </c>
      <c r="E16" s="19">
        <v>25.368943060285591</v>
      </c>
      <c r="F16" s="33">
        <v>28.917197452229299</v>
      </c>
      <c r="G16" s="30"/>
    </row>
    <row r="17" spans="2:7" ht="22.5" x14ac:dyDescent="0.2">
      <c r="B17" s="34" t="s">
        <v>26</v>
      </c>
      <c r="C17" s="25">
        <v>0.12638888888888888</v>
      </c>
      <c r="D17" s="25">
        <v>0.17222222222222225</v>
      </c>
      <c r="E17" s="19">
        <v>3.7322499053992155</v>
      </c>
      <c r="F17" s="33">
        <v>4.0376626973137633</v>
      </c>
      <c r="G17" s="30"/>
    </row>
    <row r="18" spans="2:7" x14ac:dyDescent="0.2">
      <c r="B18" s="26"/>
      <c r="C18" s="27"/>
      <c r="D18" s="27"/>
      <c r="E18" s="27"/>
      <c r="F18" s="27"/>
      <c r="G18" s="30"/>
    </row>
    <row r="19" spans="2:7" ht="100.5" customHeight="1" x14ac:dyDescent="0.2">
      <c r="B19" s="67" t="s">
        <v>51</v>
      </c>
      <c r="C19" s="67"/>
      <c r="D19" s="67"/>
      <c r="E19" s="67"/>
      <c r="F19" s="67"/>
    </row>
    <row r="65" spans="2:11" ht="15" x14ac:dyDescent="0.25">
      <c r="B65" s="1"/>
      <c r="C65" s="13">
        <v>2013</v>
      </c>
      <c r="D65" s="14">
        <v>2023</v>
      </c>
      <c r="E65" t="s">
        <v>12</v>
      </c>
      <c r="F65" t="s">
        <v>13</v>
      </c>
      <c r="G65" t="s">
        <v>14</v>
      </c>
      <c r="H65"/>
      <c r="I65" t="s">
        <v>11</v>
      </c>
      <c r="J65">
        <v>12</v>
      </c>
      <c r="K65"/>
    </row>
    <row r="66" spans="2:11" ht="19.5" x14ac:dyDescent="0.4">
      <c r="B66" s="4" t="s">
        <v>0</v>
      </c>
      <c r="C66" s="3">
        <v>0.7090277777777777</v>
      </c>
      <c r="D66" s="2">
        <v>0.81805555555555554</v>
      </c>
      <c r="E66" s="23">
        <f>1/$J$65/2</f>
        <v>4.1666666666666664E-2</v>
      </c>
      <c r="F66" s="23">
        <f t="shared" ref="F66:F77" si="0">IF(C66&gt;D66,C66-D66,)</f>
        <v>0</v>
      </c>
      <c r="G66">
        <f t="shared" ref="G66:G77" si="1">IF(C66&lt;D66,ABS(C66-D66),)</f>
        <v>0.10902777777777783</v>
      </c>
      <c r="H66"/>
      <c r="I66"/>
      <c r="J66"/>
      <c r="K66"/>
    </row>
    <row r="67" spans="2:11" ht="19.5" x14ac:dyDescent="0.4">
      <c r="B67" s="4" t="s">
        <v>1</v>
      </c>
      <c r="C67" s="3">
        <v>0.51046527777777784</v>
      </c>
      <c r="D67" s="2">
        <v>0.63055555555555554</v>
      </c>
      <c r="E67" s="23">
        <f t="shared" ref="E67:E77" si="2">E66+1/$J$65</f>
        <v>0.125</v>
      </c>
      <c r="F67" s="23">
        <f t="shared" si="0"/>
        <v>0</v>
      </c>
      <c r="G67">
        <f t="shared" si="1"/>
        <v>0.1200902777777777</v>
      </c>
      <c r="H67"/>
      <c r="I67"/>
      <c r="J67"/>
      <c r="K67" s="24"/>
    </row>
    <row r="68" spans="2:11" ht="20.25" thickBot="1" x14ac:dyDescent="0.45">
      <c r="B68" s="4" t="s">
        <v>2</v>
      </c>
      <c r="C68" s="3">
        <v>0.16597222222222222</v>
      </c>
      <c r="D68" s="2">
        <v>0.22117361111111111</v>
      </c>
      <c r="E68" s="23">
        <f t="shared" si="2"/>
        <v>0.20833333333333331</v>
      </c>
      <c r="F68" s="23">
        <f t="shared" si="0"/>
        <v>0</v>
      </c>
      <c r="G68">
        <f t="shared" si="1"/>
        <v>5.5201388888888897E-2</v>
      </c>
      <c r="H68"/>
      <c r="I68"/>
      <c r="J68"/>
      <c r="K68"/>
    </row>
    <row r="69" spans="2:11" ht="20.25" thickTop="1" x14ac:dyDescent="0.4">
      <c r="B69" s="7" t="s">
        <v>3</v>
      </c>
      <c r="C69" s="6">
        <v>7.7777777777777779E-2</v>
      </c>
      <c r="D69" s="5">
        <v>0.10902777777777778</v>
      </c>
      <c r="E69" s="23">
        <f t="shared" si="2"/>
        <v>0.29166666666666663</v>
      </c>
      <c r="F69" s="23">
        <f t="shared" si="0"/>
        <v>0</v>
      </c>
      <c r="G69">
        <f t="shared" si="1"/>
        <v>3.125E-2</v>
      </c>
      <c r="H69"/>
      <c r="I69"/>
      <c r="J69"/>
      <c r="K69"/>
    </row>
    <row r="70" spans="2:11" ht="19.5" x14ac:dyDescent="0.4">
      <c r="B70" s="12" t="s">
        <v>16</v>
      </c>
      <c r="C70" s="3">
        <v>5.2777777777777778E-2</v>
      </c>
      <c r="D70" s="2">
        <v>6.5277777777777782E-2</v>
      </c>
      <c r="E70" s="23">
        <f t="shared" si="2"/>
        <v>0.37499999999999994</v>
      </c>
      <c r="F70" s="23">
        <f t="shared" si="0"/>
        <v>0</v>
      </c>
      <c r="G70">
        <f t="shared" si="1"/>
        <v>1.2500000000000004E-2</v>
      </c>
      <c r="H70"/>
      <c r="I70"/>
      <c r="J70"/>
      <c r="K70"/>
    </row>
    <row r="71" spans="2:11" ht="19.5" x14ac:dyDescent="0.4">
      <c r="B71" s="11" t="s">
        <v>28</v>
      </c>
      <c r="C71" s="3">
        <v>5.9027777777777783E-2</v>
      </c>
      <c r="D71" s="2">
        <v>7.7777777777777779E-2</v>
      </c>
      <c r="E71" s="23">
        <f t="shared" si="2"/>
        <v>0.45833333333333326</v>
      </c>
      <c r="F71" s="23">
        <f t="shared" si="0"/>
        <v>0</v>
      </c>
      <c r="G71">
        <f t="shared" si="1"/>
        <v>1.8749999999999996E-2</v>
      </c>
      <c r="H71"/>
      <c r="I71"/>
      <c r="J71"/>
      <c r="K71"/>
    </row>
    <row r="72" spans="2:11" ht="19.5" x14ac:dyDescent="0.4">
      <c r="B72" s="11" t="s">
        <v>17</v>
      </c>
      <c r="C72" s="3">
        <v>6.6666666666666666E-2</v>
      </c>
      <c r="D72" s="2">
        <v>9.5138888888888884E-2</v>
      </c>
      <c r="E72" s="23">
        <f t="shared" si="2"/>
        <v>0.54166666666666663</v>
      </c>
      <c r="F72" s="23">
        <f t="shared" si="0"/>
        <v>0</v>
      </c>
      <c r="G72">
        <f t="shared" si="1"/>
        <v>2.8472222222222218E-2</v>
      </c>
      <c r="H72"/>
      <c r="I72"/>
      <c r="J72"/>
      <c r="K72"/>
    </row>
    <row r="73" spans="2:11" ht="19.5" x14ac:dyDescent="0.4">
      <c r="B73" s="11" t="s">
        <v>18</v>
      </c>
      <c r="C73" s="3">
        <v>7.2916666666666671E-2</v>
      </c>
      <c r="D73" s="2">
        <v>9.0972222222222218E-2</v>
      </c>
      <c r="E73" s="23">
        <f t="shared" si="2"/>
        <v>0.625</v>
      </c>
      <c r="F73" s="23">
        <f t="shared" si="0"/>
        <v>0</v>
      </c>
      <c r="G73">
        <f t="shared" si="1"/>
        <v>1.8055555555555547E-2</v>
      </c>
      <c r="H73"/>
      <c r="I73"/>
      <c r="J73"/>
      <c r="K73"/>
    </row>
    <row r="74" spans="2:11" ht="19.5" x14ac:dyDescent="0.4">
      <c r="B74" s="11" t="s">
        <v>19</v>
      </c>
      <c r="C74" s="3">
        <v>0.10800694444444443</v>
      </c>
      <c r="D74" s="2">
        <v>0.13274305555555557</v>
      </c>
      <c r="E74" s="23">
        <f t="shared" si="2"/>
        <v>0.70833333333333337</v>
      </c>
      <c r="F74" s="23">
        <f t="shared" si="0"/>
        <v>0</v>
      </c>
      <c r="G74">
        <f t="shared" si="1"/>
        <v>2.4736111111111139E-2</v>
      </c>
      <c r="H74"/>
      <c r="I74"/>
      <c r="J74"/>
      <c r="K74"/>
    </row>
    <row r="75" spans="2:11" ht="19.5" x14ac:dyDescent="0.4">
      <c r="B75" s="11" t="s">
        <v>20</v>
      </c>
      <c r="C75" s="3">
        <v>0.11736111111111112</v>
      </c>
      <c r="D75" s="2">
        <v>0.14027777777777778</v>
      </c>
      <c r="E75" s="23">
        <f t="shared" si="2"/>
        <v>0.79166666666666674</v>
      </c>
      <c r="F75" s="23">
        <f t="shared" si="0"/>
        <v>0</v>
      </c>
      <c r="G75">
        <f t="shared" si="1"/>
        <v>2.2916666666666655E-2</v>
      </c>
      <c r="H75"/>
      <c r="I75"/>
      <c r="J75"/>
      <c r="K75"/>
    </row>
    <row r="76" spans="2:11" ht="22.5" x14ac:dyDescent="0.4">
      <c r="B76" s="11" t="s">
        <v>29</v>
      </c>
      <c r="C76" s="3">
        <v>0.11041666666666666</v>
      </c>
      <c r="D76" s="2">
        <v>0.16388888888888889</v>
      </c>
      <c r="E76" s="23">
        <f t="shared" si="2"/>
        <v>0.87500000000000011</v>
      </c>
      <c r="F76" s="23">
        <f t="shared" si="0"/>
        <v>0</v>
      </c>
      <c r="G76">
        <f t="shared" si="1"/>
        <v>5.3472222222222227E-2</v>
      </c>
      <c r="H76"/>
      <c r="I76"/>
      <c r="J76"/>
      <c r="K76"/>
    </row>
    <row r="77" spans="2:11" ht="22.5" x14ac:dyDescent="0.4">
      <c r="B77" s="10" t="s">
        <v>30</v>
      </c>
      <c r="C77" s="9">
        <v>0.12638888888888888</v>
      </c>
      <c r="D77" s="8">
        <v>0.17222222222222225</v>
      </c>
      <c r="E77" s="23">
        <f t="shared" si="2"/>
        <v>0.95833333333333348</v>
      </c>
      <c r="F77" s="23">
        <f t="shared" si="0"/>
        <v>0</v>
      </c>
      <c r="G77">
        <f t="shared" si="1"/>
        <v>4.5833333333333365E-2</v>
      </c>
      <c r="H77"/>
      <c r="I77"/>
      <c r="J77"/>
      <c r="K77"/>
    </row>
    <row r="78" spans="2:11" ht="15" x14ac:dyDescent="0.25">
      <c r="B78"/>
      <c r="C78"/>
      <c r="D78"/>
      <c r="E78"/>
      <c r="F78"/>
      <c r="G78"/>
      <c r="H78"/>
      <c r="I78"/>
      <c r="J78"/>
      <c r="K78"/>
    </row>
    <row r="79" spans="2:11" ht="15" x14ac:dyDescent="0.25">
      <c r="B79"/>
      <c r="C79"/>
      <c r="D79"/>
      <c r="E79"/>
      <c r="F79"/>
      <c r="G79"/>
      <c r="H79"/>
      <c r="I79"/>
      <c r="J79"/>
      <c r="K79"/>
    </row>
    <row r="80" spans="2:11" ht="15" x14ac:dyDescent="0.25">
      <c r="B80"/>
      <c r="C80"/>
      <c r="D80"/>
      <c r="E80"/>
      <c r="F80"/>
      <c r="G80"/>
      <c r="H80"/>
      <c r="I80"/>
      <c r="J80"/>
      <c r="K80"/>
    </row>
    <row r="81" spans="2:11" ht="19.5" x14ac:dyDescent="0.4">
      <c r="B81" s="12" t="s">
        <v>16</v>
      </c>
      <c r="C81" s="3">
        <v>5.2777777777777778E-2</v>
      </c>
      <c r="D81" s="2">
        <v>6.5277777777777782E-2</v>
      </c>
      <c r="E81" s="23">
        <f>1/$J$65/2</f>
        <v>4.1666666666666664E-2</v>
      </c>
      <c r="F81" s="23">
        <f t="shared" ref="F81:F88" si="3">IF(C81&gt;D81,C81-D81,)</f>
        <v>0</v>
      </c>
      <c r="G81">
        <f t="shared" ref="G81:G88" si="4">IF(C81&lt;D81,ABS(C81-D81),)</f>
        <v>1.2500000000000004E-2</v>
      </c>
      <c r="H81"/>
      <c r="I81"/>
      <c r="J81"/>
      <c r="K81"/>
    </row>
    <row r="82" spans="2:11" ht="19.5" x14ac:dyDescent="0.4">
      <c r="B82" s="11" t="s">
        <v>28</v>
      </c>
      <c r="C82" s="3">
        <v>5.9027777777777783E-2</v>
      </c>
      <c r="D82" s="2">
        <v>7.7777777777777779E-2</v>
      </c>
      <c r="E82" s="23">
        <f t="shared" ref="E82:E88" si="5">E81+1/$J$65</f>
        <v>0.125</v>
      </c>
      <c r="F82" s="23">
        <f t="shared" si="3"/>
        <v>0</v>
      </c>
      <c r="G82">
        <f t="shared" si="4"/>
        <v>1.8749999999999996E-2</v>
      </c>
      <c r="H82"/>
      <c r="I82"/>
      <c r="J82"/>
      <c r="K82"/>
    </row>
    <row r="83" spans="2:11" ht="19.5" x14ac:dyDescent="0.4">
      <c r="B83" s="11" t="s">
        <v>17</v>
      </c>
      <c r="C83" s="3">
        <v>6.6666666666666666E-2</v>
      </c>
      <c r="D83" s="2">
        <v>9.5138888888888884E-2</v>
      </c>
      <c r="E83" s="23">
        <f t="shared" si="5"/>
        <v>0.20833333333333331</v>
      </c>
      <c r="F83" s="23">
        <f t="shared" si="3"/>
        <v>0</v>
      </c>
      <c r="G83">
        <f t="shared" si="4"/>
        <v>2.8472222222222218E-2</v>
      </c>
      <c r="H83"/>
      <c r="I83"/>
      <c r="J83"/>
      <c r="K83"/>
    </row>
    <row r="84" spans="2:11" ht="19.5" x14ac:dyDescent="0.4">
      <c r="B84" s="11" t="s">
        <v>18</v>
      </c>
      <c r="C84" s="3">
        <v>7.2916666666666671E-2</v>
      </c>
      <c r="D84" s="2">
        <v>9.0972222222222218E-2</v>
      </c>
      <c r="E84" s="23">
        <f t="shared" si="5"/>
        <v>0.29166666666666663</v>
      </c>
      <c r="F84" s="23">
        <f t="shared" si="3"/>
        <v>0</v>
      </c>
      <c r="G84">
        <f t="shared" si="4"/>
        <v>1.8055555555555547E-2</v>
      </c>
      <c r="H84"/>
      <c r="I84"/>
      <c r="J84"/>
      <c r="K84"/>
    </row>
    <row r="85" spans="2:11" ht="19.5" x14ac:dyDescent="0.4">
      <c r="B85" s="11" t="s">
        <v>19</v>
      </c>
      <c r="C85" s="3">
        <v>0.10800694444444443</v>
      </c>
      <c r="D85" s="2">
        <v>0.13274305555555557</v>
      </c>
      <c r="E85" s="23">
        <f t="shared" si="5"/>
        <v>0.37499999999999994</v>
      </c>
      <c r="F85" s="23">
        <f t="shared" si="3"/>
        <v>0</v>
      </c>
      <c r="G85">
        <f t="shared" si="4"/>
        <v>2.4736111111111139E-2</v>
      </c>
      <c r="H85"/>
      <c r="I85"/>
      <c r="J85"/>
      <c r="K85"/>
    </row>
    <row r="86" spans="2:11" ht="19.5" x14ac:dyDescent="0.4">
      <c r="B86" s="11" t="s">
        <v>20</v>
      </c>
      <c r="C86" s="3">
        <v>0.11736111111111112</v>
      </c>
      <c r="D86" s="2">
        <v>0.14027777777777778</v>
      </c>
      <c r="E86" s="23">
        <f t="shared" si="5"/>
        <v>0.45833333333333326</v>
      </c>
      <c r="F86" s="23">
        <f t="shared" si="3"/>
        <v>0</v>
      </c>
      <c r="G86">
        <f t="shared" si="4"/>
        <v>2.2916666666666655E-2</v>
      </c>
      <c r="H86"/>
      <c r="I86"/>
      <c r="J86"/>
      <c r="K86"/>
    </row>
    <row r="87" spans="2:11" ht="22.5" x14ac:dyDescent="0.4">
      <c r="B87" s="11" t="s">
        <v>29</v>
      </c>
      <c r="C87" s="3">
        <v>0.11041666666666666</v>
      </c>
      <c r="D87" s="2">
        <v>0.16388888888888889</v>
      </c>
      <c r="E87" s="23">
        <f t="shared" si="5"/>
        <v>0.54166666666666663</v>
      </c>
      <c r="F87" s="23">
        <f t="shared" si="3"/>
        <v>0</v>
      </c>
      <c r="G87">
        <f t="shared" si="4"/>
        <v>5.3472222222222227E-2</v>
      </c>
      <c r="H87"/>
      <c r="I87"/>
      <c r="J87"/>
      <c r="K87"/>
    </row>
    <row r="88" spans="2:11" ht="23.25" thickBot="1" x14ac:dyDescent="0.45">
      <c r="B88" s="10" t="s">
        <v>30</v>
      </c>
      <c r="C88" s="9">
        <v>0.12638888888888888</v>
      </c>
      <c r="D88" s="8">
        <v>0.17222222222222225</v>
      </c>
      <c r="E88" s="23">
        <f t="shared" si="5"/>
        <v>0.625</v>
      </c>
      <c r="F88" s="23">
        <f t="shared" si="3"/>
        <v>0</v>
      </c>
      <c r="G88">
        <f t="shared" si="4"/>
        <v>4.5833333333333365E-2</v>
      </c>
      <c r="H88"/>
      <c r="I88"/>
      <c r="J88"/>
      <c r="K88"/>
    </row>
    <row r="89" spans="2:11" ht="20.25" thickTop="1" x14ac:dyDescent="0.4">
      <c r="B89" s="7"/>
      <c r="C89" s="6"/>
      <c r="D89" s="5"/>
      <c r="E89" s="23"/>
      <c r="F89" s="23"/>
      <c r="G89"/>
      <c r="H89"/>
      <c r="I89"/>
      <c r="J89"/>
      <c r="K89"/>
    </row>
    <row r="90" spans="2:11" ht="19.5" x14ac:dyDescent="0.4">
      <c r="B90" s="4"/>
      <c r="C90" s="3"/>
      <c r="D90" s="2"/>
      <c r="E90" s="23"/>
      <c r="F90" s="23"/>
      <c r="G90"/>
      <c r="H90"/>
      <c r="I90"/>
      <c r="J90"/>
      <c r="K90"/>
    </row>
    <row r="91" spans="2:11" ht="19.5" x14ac:dyDescent="0.4">
      <c r="B91" s="4"/>
      <c r="C91" s="3"/>
      <c r="D91" s="2"/>
      <c r="E91" s="23"/>
      <c r="F91" s="23"/>
      <c r="G91"/>
      <c r="H91"/>
      <c r="I91"/>
      <c r="J91"/>
      <c r="K91"/>
    </row>
    <row r="92" spans="2:11" ht="19.5" x14ac:dyDescent="0.4">
      <c r="B92" s="4"/>
      <c r="C92" s="3"/>
      <c r="D92" s="2"/>
      <c r="E92" s="23"/>
      <c r="F92" s="23"/>
      <c r="G92"/>
      <c r="H92"/>
      <c r="I92"/>
      <c r="J92"/>
      <c r="K92"/>
    </row>
  </sheetData>
  <sortState xmlns:xlrd2="http://schemas.microsoft.com/office/spreadsheetml/2017/richdata2" ref="T6:Y17">
    <sortCondition ref="Y6:Y17"/>
  </sortState>
  <mergeCells count="4">
    <mergeCell ref="C4:D4"/>
    <mergeCell ref="E4:F4"/>
    <mergeCell ref="B19:F19"/>
    <mergeCell ref="B4:B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B2CC9-D9FB-42B5-8130-81F74299F6F4}">
  <dimension ref="A2:I82"/>
  <sheetViews>
    <sheetView zoomScaleNormal="100" workbookViewId="0">
      <selection activeCell="B17" sqref="B17:I17"/>
    </sheetView>
  </sheetViews>
  <sheetFormatPr baseColWidth="10" defaultColWidth="11.42578125" defaultRowHeight="11.25" x14ac:dyDescent="0.2"/>
  <cols>
    <col min="1" max="1" width="3.28515625" style="21" customWidth="1"/>
    <col min="2" max="2" width="25.42578125" style="21" customWidth="1"/>
    <col min="3" max="8" width="11.42578125" style="21"/>
    <col min="9" max="9" width="28.42578125" style="21" customWidth="1"/>
    <col min="10" max="10" width="12.140625" style="21" customWidth="1"/>
    <col min="11" max="11" width="11.28515625" style="21" customWidth="1"/>
    <col min="12" max="16384" width="11.42578125" style="21"/>
  </cols>
  <sheetData>
    <row r="2" spans="1:7" ht="12.75" customHeight="1" x14ac:dyDescent="0.2">
      <c r="B2" s="63" t="s">
        <v>52</v>
      </c>
    </row>
    <row r="3" spans="1:7" x14ac:dyDescent="0.2">
      <c r="B3" s="20"/>
    </row>
    <row r="4" spans="1:7" x14ac:dyDescent="0.2">
      <c r="G4" s="38" t="s">
        <v>23</v>
      </c>
    </row>
    <row r="5" spans="1:7" ht="15" customHeight="1" x14ac:dyDescent="0.2">
      <c r="B5" s="70" t="s">
        <v>9</v>
      </c>
      <c r="C5" s="69" t="s">
        <v>46</v>
      </c>
      <c r="D5" s="69"/>
      <c r="E5" s="69"/>
      <c r="F5" s="69"/>
      <c r="G5" s="69"/>
    </row>
    <row r="6" spans="1:7" ht="33.75" x14ac:dyDescent="0.2">
      <c r="B6" s="70"/>
      <c r="C6" s="39" t="s">
        <v>8</v>
      </c>
      <c r="D6" s="39" t="s">
        <v>57</v>
      </c>
      <c r="E6" s="39" t="s">
        <v>58</v>
      </c>
      <c r="F6" s="39" t="s">
        <v>32</v>
      </c>
      <c r="G6" s="39" t="s">
        <v>7</v>
      </c>
    </row>
    <row r="7" spans="1:7" ht="22.5" x14ac:dyDescent="0.2">
      <c r="B7" s="42" t="s">
        <v>53</v>
      </c>
      <c r="C7" s="41">
        <v>7.1527777777777773E-2</v>
      </c>
      <c r="D7" s="41">
        <v>9.4444444444444442E-2</v>
      </c>
      <c r="E7" s="41">
        <v>0.10902777777777778</v>
      </c>
      <c r="F7" s="41">
        <v>0.13472222222222222</v>
      </c>
      <c r="G7" s="41">
        <v>0.10902777777777778</v>
      </c>
    </row>
    <row r="8" spans="1:7" x14ac:dyDescent="0.2">
      <c r="B8" s="35" t="s">
        <v>16</v>
      </c>
      <c r="C8" s="40">
        <v>4.5138888888888888E-2</v>
      </c>
      <c r="D8" s="40">
        <v>6.1805555555555558E-2</v>
      </c>
      <c r="E8" s="40">
        <v>6.9444444444444448E-2</v>
      </c>
      <c r="F8" s="40">
        <v>7.2916666666666671E-2</v>
      </c>
      <c r="G8" s="41">
        <v>6.5277777777777782E-2</v>
      </c>
    </row>
    <row r="9" spans="1:7" ht="22.5" x14ac:dyDescent="0.2">
      <c r="B9" s="35" t="s">
        <v>33</v>
      </c>
      <c r="C9" s="40">
        <v>5.5555555555555552E-2</v>
      </c>
      <c r="D9" s="40">
        <v>6.8750000000000006E-2</v>
      </c>
      <c r="E9" s="40">
        <v>8.0555555555555561E-2</v>
      </c>
      <c r="F9" s="40">
        <v>9.375E-2</v>
      </c>
      <c r="G9" s="41">
        <v>7.7777777777777779E-2</v>
      </c>
    </row>
    <row r="10" spans="1:7" x14ac:dyDescent="0.2">
      <c r="B10" s="35" t="s">
        <v>17</v>
      </c>
      <c r="C10" s="40">
        <v>7.1597222222222215E-2</v>
      </c>
      <c r="D10" s="40">
        <v>8.1388888888888886E-2</v>
      </c>
      <c r="E10" s="40">
        <v>9.8611111111111108E-2</v>
      </c>
      <c r="F10" s="40">
        <v>0.1111111111111111</v>
      </c>
      <c r="G10" s="41">
        <v>9.5138888888888884E-2</v>
      </c>
    </row>
    <row r="11" spans="1:7" x14ac:dyDescent="0.2">
      <c r="B11" s="35" t="s">
        <v>18</v>
      </c>
      <c r="C11" s="40">
        <v>7.2916666666666671E-2</v>
      </c>
      <c r="D11" s="40">
        <v>8.5416666666666669E-2</v>
      </c>
      <c r="E11" s="40">
        <v>8.7499999999999994E-2</v>
      </c>
      <c r="F11" s="40">
        <v>0.10694444444444444</v>
      </c>
      <c r="G11" s="41">
        <v>9.0972222222222218E-2</v>
      </c>
    </row>
    <row r="12" spans="1:7" x14ac:dyDescent="0.2">
      <c r="B12" s="35" t="s">
        <v>19</v>
      </c>
      <c r="C12" s="40">
        <v>0.11013888888888888</v>
      </c>
      <c r="D12" s="40">
        <v>0.11180555555555556</v>
      </c>
      <c r="E12" s="40">
        <v>0.1361111111111111</v>
      </c>
      <c r="F12" s="40">
        <v>0.15416666666666667</v>
      </c>
      <c r="G12" s="41">
        <v>0.13270833333333332</v>
      </c>
    </row>
    <row r="13" spans="1:7" x14ac:dyDescent="0.2">
      <c r="B13" s="35" t="s">
        <v>20</v>
      </c>
      <c r="C13" s="40">
        <v>8.7638888888888891E-2</v>
      </c>
      <c r="D13" s="40">
        <v>0.12430555555555556</v>
      </c>
      <c r="E13" s="40">
        <v>0.14097222222222222</v>
      </c>
      <c r="F13" s="40">
        <v>0.17708333333333334</v>
      </c>
      <c r="G13" s="41">
        <v>0.14027777777777778</v>
      </c>
    </row>
    <row r="14" spans="1:7" ht="33.75" x14ac:dyDescent="0.2">
      <c r="B14" s="35" t="s">
        <v>34</v>
      </c>
      <c r="C14" s="40">
        <v>0.12145833333333333</v>
      </c>
      <c r="D14" s="40">
        <v>0.13854166666666667</v>
      </c>
      <c r="E14" s="40">
        <v>0.15972222222222221</v>
      </c>
      <c r="F14" s="40">
        <v>0.19791666666666666</v>
      </c>
      <c r="G14" s="41">
        <v>0.16388888888888889</v>
      </c>
    </row>
    <row r="15" spans="1:7" ht="33.75" x14ac:dyDescent="0.2">
      <c r="A15" s="29"/>
      <c r="B15" s="35" t="s">
        <v>35</v>
      </c>
      <c r="C15" s="40">
        <v>0.13597222222222222</v>
      </c>
      <c r="D15" s="40">
        <v>0.14624999999999999</v>
      </c>
      <c r="E15" s="40">
        <v>0.16520833333333335</v>
      </c>
      <c r="F15" s="40">
        <v>0.1986111111111111</v>
      </c>
      <c r="G15" s="41">
        <v>0.17222222222222222</v>
      </c>
    </row>
    <row r="17" spans="2:9" ht="93" customHeight="1" x14ac:dyDescent="0.2">
      <c r="B17" s="67" t="s">
        <v>54</v>
      </c>
      <c r="C17" s="67"/>
      <c r="D17" s="67"/>
      <c r="E17" s="67"/>
      <c r="F17" s="67"/>
      <c r="G17" s="67"/>
      <c r="H17" s="67"/>
      <c r="I17" s="67"/>
    </row>
    <row r="54" spans="4:4" x14ac:dyDescent="0.2">
      <c r="D54" s="62"/>
    </row>
    <row r="55" spans="4:4" x14ac:dyDescent="0.2">
      <c r="D55" s="62"/>
    </row>
    <row r="56" spans="4:4" x14ac:dyDescent="0.2">
      <c r="D56" s="62"/>
    </row>
    <row r="57" spans="4:4" x14ac:dyDescent="0.2">
      <c r="D57" s="62"/>
    </row>
    <row r="58" spans="4:4" x14ac:dyDescent="0.2">
      <c r="D58" s="62"/>
    </row>
    <row r="75" spans="2:7" ht="33.75" x14ac:dyDescent="0.2">
      <c r="B75" s="35" t="s">
        <v>35</v>
      </c>
      <c r="C75" s="40">
        <v>0.13597222222222222</v>
      </c>
      <c r="D75" s="40">
        <v>0.14624999999999999</v>
      </c>
      <c r="E75" s="40">
        <v>0.16520833333333335</v>
      </c>
      <c r="F75" s="40">
        <v>0.1986111111111111</v>
      </c>
      <c r="G75" s="40">
        <v>0.17222222222222222</v>
      </c>
    </row>
    <row r="76" spans="2:7" ht="33.75" x14ac:dyDescent="0.2">
      <c r="B76" s="35" t="s">
        <v>34</v>
      </c>
      <c r="C76" s="40">
        <v>0.12145833333333333</v>
      </c>
      <c r="D76" s="40">
        <v>0.13854166666666667</v>
      </c>
      <c r="E76" s="40">
        <v>0.15972222222222221</v>
      </c>
      <c r="F76" s="40">
        <v>0.19791666666666666</v>
      </c>
      <c r="G76" s="40">
        <v>0.16388888888888889</v>
      </c>
    </row>
    <row r="77" spans="2:7" x14ac:dyDescent="0.2">
      <c r="B77" s="35" t="s">
        <v>20</v>
      </c>
      <c r="C77" s="40">
        <v>8.7638888888888891E-2</v>
      </c>
      <c r="D77" s="40">
        <v>0.12430555555555556</v>
      </c>
      <c r="E77" s="40">
        <v>0.14097222222222222</v>
      </c>
      <c r="F77" s="40">
        <v>0.17708333333333334</v>
      </c>
      <c r="G77" s="40">
        <v>0.14027777777777778</v>
      </c>
    </row>
    <row r="78" spans="2:7" x14ac:dyDescent="0.2">
      <c r="B78" s="35" t="s">
        <v>19</v>
      </c>
      <c r="C78" s="40">
        <v>0.11013888888888888</v>
      </c>
      <c r="D78" s="40">
        <v>0.11180555555555556</v>
      </c>
      <c r="E78" s="40">
        <v>0.1361111111111111</v>
      </c>
      <c r="F78" s="40">
        <v>0.15416666666666667</v>
      </c>
      <c r="G78" s="40">
        <v>0.13270833333333332</v>
      </c>
    </row>
    <row r="79" spans="2:7" x14ac:dyDescent="0.2">
      <c r="B79" s="35" t="s">
        <v>18</v>
      </c>
      <c r="C79" s="40">
        <v>7.2916666666666671E-2</v>
      </c>
      <c r="D79" s="40">
        <v>8.5416666666666669E-2</v>
      </c>
      <c r="E79" s="40">
        <v>8.7499999999999994E-2</v>
      </c>
      <c r="F79" s="40">
        <v>0.10694444444444444</v>
      </c>
      <c r="G79" s="40">
        <v>9.0972222222222218E-2</v>
      </c>
    </row>
    <row r="80" spans="2:7" x14ac:dyDescent="0.2">
      <c r="B80" s="35" t="s">
        <v>17</v>
      </c>
      <c r="C80" s="40">
        <v>7.1597222222222215E-2</v>
      </c>
      <c r="D80" s="40">
        <v>8.1388888888888886E-2</v>
      </c>
      <c r="E80" s="40">
        <v>9.8611111111111108E-2</v>
      </c>
      <c r="F80" s="40">
        <v>0.1111111111111111</v>
      </c>
      <c r="G80" s="40">
        <v>9.5138888888888884E-2</v>
      </c>
    </row>
    <row r="81" spans="2:7" ht="22.5" x14ac:dyDescent="0.2">
      <c r="B81" s="35" t="s">
        <v>33</v>
      </c>
      <c r="C81" s="40">
        <v>5.5555555555555552E-2</v>
      </c>
      <c r="D81" s="40">
        <v>6.8750000000000006E-2</v>
      </c>
      <c r="E81" s="40">
        <v>8.0555555555555561E-2</v>
      </c>
      <c r="F81" s="40">
        <v>9.375E-2</v>
      </c>
      <c r="G81" s="40">
        <v>7.7777777777777779E-2</v>
      </c>
    </row>
    <row r="82" spans="2:7" x14ac:dyDescent="0.2">
      <c r="B82" s="35" t="s">
        <v>16</v>
      </c>
      <c r="C82" s="40">
        <v>4.5138888888888888E-2</v>
      </c>
      <c r="D82" s="40">
        <v>6.1805555555555558E-2</v>
      </c>
      <c r="E82" s="40">
        <v>6.9444444444444448E-2</v>
      </c>
      <c r="F82" s="40">
        <v>7.2916666666666671E-2</v>
      </c>
      <c r="G82" s="40">
        <v>6.5277777777777782E-2</v>
      </c>
    </row>
  </sheetData>
  <mergeCells count="3">
    <mergeCell ref="B5:B6"/>
    <mergeCell ref="C5:G5"/>
    <mergeCell ref="B17:I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6EB14-E096-4FA4-825E-DC2B4521E786}">
  <dimension ref="A1:W19"/>
  <sheetViews>
    <sheetView workbookViewId="0">
      <selection activeCell="C21" sqref="C21"/>
    </sheetView>
  </sheetViews>
  <sheetFormatPr baseColWidth="10" defaultColWidth="11.42578125" defaultRowHeight="15" x14ac:dyDescent="0.25"/>
  <cols>
    <col min="1" max="1" width="2.85546875" style="1" customWidth="1"/>
    <col min="2" max="2" width="42.140625" style="1" bestFit="1" customWidth="1"/>
    <col min="3" max="3" width="14.7109375" style="1" customWidth="1"/>
    <col min="4" max="4" width="14.5703125" style="1" customWidth="1"/>
    <col min="5" max="5" width="14.7109375" style="1" customWidth="1"/>
    <col min="6" max="6" width="14.85546875" style="1" customWidth="1"/>
    <col min="7" max="7" width="18.42578125" style="1" customWidth="1"/>
    <col min="8" max="8" width="15.7109375" style="1" customWidth="1"/>
    <col min="9" max="16384" width="11.42578125" style="1"/>
  </cols>
  <sheetData>
    <row r="1" spans="1:23" ht="11.25" customHeight="1" x14ac:dyDescent="0.25"/>
    <row r="2" spans="1:23" x14ac:dyDescent="0.25">
      <c r="A2" s="17"/>
      <c r="B2" s="37" t="s">
        <v>36</v>
      </c>
      <c r="C2" s="17"/>
      <c r="D2" s="17"/>
      <c r="E2" s="17"/>
      <c r="F2" s="17"/>
      <c r="G2" s="17"/>
      <c r="H2" s="17"/>
      <c r="I2" s="17"/>
      <c r="J2" s="17"/>
      <c r="K2" s="17"/>
      <c r="L2" s="17"/>
      <c r="M2" s="17"/>
      <c r="N2" s="17"/>
      <c r="O2" s="17"/>
      <c r="P2" s="17"/>
      <c r="Q2" s="17"/>
    </row>
    <row r="3" spans="1:23" x14ac:dyDescent="0.25">
      <c r="A3" s="17"/>
      <c r="C3" s="17"/>
      <c r="D3" s="17"/>
      <c r="E3" s="17"/>
      <c r="F3" s="17"/>
      <c r="G3" s="17"/>
      <c r="H3" s="15" t="s">
        <v>5</v>
      </c>
      <c r="I3" s="17"/>
      <c r="J3" s="17"/>
      <c r="K3" s="17"/>
      <c r="L3" s="17"/>
      <c r="M3" s="17"/>
      <c r="N3" s="17"/>
      <c r="O3" s="17"/>
      <c r="P3" s="17"/>
      <c r="Q3" s="17"/>
    </row>
    <row r="4" spans="1:23" x14ac:dyDescent="0.25">
      <c r="A4" s="17"/>
      <c r="B4" s="72" t="s">
        <v>9</v>
      </c>
      <c r="C4" s="71">
        <v>2013</v>
      </c>
      <c r="D4" s="71"/>
      <c r="E4" s="71"/>
      <c r="F4" s="71">
        <v>2023</v>
      </c>
      <c r="G4" s="71"/>
      <c r="H4" s="71"/>
      <c r="I4" s="17"/>
      <c r="J4" s="17"/>
      <c r="K4" s="17"/>
      <c r="L4" s="17"/>
      <c r="M4" s="17"/>
      <c r="N4" s="17"/>
      <c r="O4" s="17"/>
      <c r="P4" s="17"/>
      <c r="Q4" s="17"/>
      <c r="R4" s="17"/>
      <c r="S4" s="17"/>
      <c r="T4" s="17"/>
      <c r="U4" s="17"/>
      <c r="V4" s="17"/>
      <c r="W4" s="17"/>
    </row>
    <row r="5" spans="1:23" ht="33.75" x14ac:dyDescent="0.25">
      <c r="A5" s="17"/>
      <c r="B5" s="72"/>
      <c r="C5" s="13" t="s">
        <v>37</v>
      </c>
      <c r="D5" s="13" t="s">
        <v>55</v>
      </c>
      <c r="E5" s="64" t="s">
        <v>56</v>
      </c>
      <c r="F5" s="13" t="s">
        <v>37</v>
      </c>
      <c r="G5" s="64" t="s">
        <v>55</v>
      </c>
      <c r="H5" s="64" t="s">
        <v>56</v>
      </c>
      <c r="I5" s="17"/>
      <c r="J5" s="17"/>
      <c r="K5" s="17"/>
      <c r="L5" s="17"/>
      <c r="M5" s="17"/>
      <c r="N5" s="17"/>
      <c r="O5" s="17"/>
      <c r="P5" s="17"/>
      <c r="Q5" s="17"/>
      <c r="R5" s="17"/>
      <c r="S5" s="17"/>
      <c r="T5" s="17"/>
      <c r="U5" s="17"/>
      <c r="V5" s="17"/>
      <c r="W5" s="17"/>
    </row>
    <row r="6" spans="1:23" x14ac:dyDescent="0.25">
      <c r="A6" s="17"/>
      <c r="B6" s="72"/>
      <c r="C6" s="31">
        <v>2013</v>
      </c>
      <c r="D6" s="31">
        <v>2013</v>
      </c>
      <c r="E6" s="31">
        <v>2013</v>
      </c>
      <c r="F6" s="31">
        <v>2023</v>
      </c>
      <c r="G6" s="31">
        <v>2023</v>
      </c>
      <c r="H6" s="31">
        <v>2023</v>
      </c>
      <c r="I6" s="17"/>
      <c r="J6" s="17"/>
      <c r="K6" s="17"/>
      <c r="L6" s="17"/>
      <c r="M6" s="17"/>
      <c r="N6" s="17"/>
      <c r="O6" s="17"/>
      <c r="P6" s="17"/>
      <c r="Q6" s="17"/>
      <c r="R6" s="17"/>
      <c r="S6" s="17"/>
      <c r="T6" s="17"/>
      <c r="U6" s="17"/>
      <c r="V6" s="17"/>
      <c r="W6" s="17"/>
    </row>
    <row r="7" spans="1:23" x14ac:dyDescent="0.25">
      <c r="A7" s="17"/>
      <c r="B7" s="35" t="s">
        <v>16</v>
      </c>
      <c r="C7" s="43">
        <v>19.3</v>
      </c>
      <c r="D7" s="44">
        <v>23.8</v>
      </c>
      <c r="E7" s="44">
        <v>5.0999999999999996</v>
      </c>
      <c r="F7" s="43">
        <v>19.100000000000001</v>
      </c>
      <c r="G7" s="44">
        <v>23.3</v>
      </c>
      <c r="H7" s="44">
        <v>3.7</v>
      </c>
      <c r="I7" s="17"/>
      <c r="J7" s="17"/>
      <c r="K7" s="17"/>
      <c r="L7" s="17"/>
      <c r="M7" s="17"/>
      <c r="N7" s="17"/>
      <c r="O7" s="17"/>
      <c r="P7" s="17"/>
      <c r="Q7" s="17"/>
      <c r="R7" s="17"/>
      <c r="S7" s="17"/>
      <c r="T7" s="17"/>
      <c r="U7" s="17"/>
      <c r="V7" s="17"/>
      <c r="W7" s="17"/>
    </row>
    <row r="8" spans="1:23" x14ac:dyDescent="0.25">
      <c r="A8" s="17"/>
      <c r="B8" s="35" t="s">
        <v>33</v>
      </c>
      <c r="C8" s="43">
        <v>14.3</v>
      </c>
      <c r="D8" s="44">
        <v>18</v>
      </c>
      <c r="E8" s="44">
        <v>2.5</v>
      </c>
      <c r="F8" s="43">
        <v>11.7</v>
      </c>
      <c r="G8" s="44">
        <v>14.2</v>
      </c>
      <c r="H8" s="44">
        <v>2.2999999999999998</v>
      </c>
      <c r="I8" s="17"/>
      <c r="J8" s="17"/>
      <c r="K8" s="17"/>
      <c r="L8" s="17"/>
      <c r="M8" s="17"/>
      <c r="N8" s="17"/>
      <c r="O8" s="17"/>
      <c r="P8" s="17"/>
      <c r="Q8" s="17"/>
      <c r="R8" s="17"/>
      <c r="S8" s="17"/>
      <c r="T8" s="17"/>
      <c r="U8" s="17"/>
      <c r="V8" s="17"/>
      <c r="W8" s="17"/>
    </row>
    <row r="9" spans="1:23" x14ac:dyDescent="0.25">
      <c r="A9" s="17"/>
      <c r="B9" s="35" t="s">
        <v>17</v>
      </c>
      <c r="C9" s="43">
        <v>2.8</v>
      </c>
      <c r="D9" s="44">
        <v>2.7</v>
      </c>
      <c r="E9" s="44">
        <v>2.9</v>
      </c>
      <c r="F9" s="43">
        <v>2.7</v>
      </c>
      <c r="G9" s="44">
        <v>2.6</v>
      </c>
      <c r="H9" s="44">
        <v>3</v>
      </c>
      <c r="I9" s="17"/>
      <c r="J9" s="17"/>
      <c r="K9" s="17"/>
      <c r="L9" s="17"/>
      <c r="M9" s="17"/>
      <c r="N9" s="17"/>
      <c r="O9" s="17"/>
      <c r="P9" s="17"/>
      <c r="Q9" s="17"/>
      <c r="R9" s="17"/>
      <c r="S9" s="17"/>
      <c r="T9" s="17"/>
      <c r="U9" s="17"/>
      <c r="V9" s="17"/>
      <c r="W9" s="17"/>
    </row>
    <row r="10" spans="1:23" x14ac:dyDescent="0.25">
      <c r="A10" s="17"/>
      <c r="B10" s="35" t="s">
        <v>18</v>
      </c>
      <c r="C10" s="43">
        <v>10</v>
      </c>
      <c r="D10" s="44">
        <v>12.7</v>
      </c>
      <c r="E10" s="44">
        <v>1.1000000000000001</v>
      </c>
      <c r="F10" s="43">
        <v>10.199999999999999</v>
      </c>
      <c r="G10" s="44">
        <v>12.7</v>
      </c>
      <c r="H10" s="44">
        <v>0.7</v>
      </c>
      <c r="I10" s="17"/>
      <c r="J10" s="17"/>
      <c r="K10" s="17"/>
      <c r="L10" s="17"/>
      <c r="M10" s="17"/>
      <c r="N10" s="17"/>
      <c r="O10" s="17"/>
      <c r="P10" s="17"/>
      <c r="Q10" s="17"/>
      <c r="R10" s="17"/>
      <c r="S10" s="17"/>
      <c r="T10" s="17"/>
      <c r="U10" s="17"/>
      <c r="V10" s="17"/>
      <c r="W10" s="17"/>
    </row>
    <row r="11" spans="1:23" x14ac:dyDescent="0.25">
      <c r="A11" s="17"/>
      <c r="B11" s="35" t="s">
        <v>19</v>
      </c>
      <c r="C11" s="43">
        <v>0.8</v>
      </c>
      <c r="D11" s="44">
        <v>0.9</v>
      </c>
      <c r="E11" s="44">
        <v>0.4</v>
      </c>
      <c r="F11" s="43">
        <v>1.1000000000000001</v>
      </c>
      <c r="G11" s="44">
        <v>1.2</v>
      </c>
      <c r="H11" s="44">
        <v>0.4</v>
      </c>
      <c r="I11" s="17"/>
      <c r="J11" s="17"/>
      <c r="K11" s="17"/>
      <c r="L11" s="17"/>
      <c r="M11" s="17"/>
      <c r="N11" s="17"/>
      <c r="O11" s="17"/>
      <c r="P11" s="17"/>
      <c r="Q11" s="17"/>
      <c r="R11" s="17"/>
      <c r="S11" s="17"/>
      <c r="T11" s="17"/>
      <c r="U11" s="17"/>
      <c r="V11" s="17"/>
      <c r="W11" s="17"/>
    </row>
    <row r="12" spans="1:23" x14ac:dyDescent="0.25">
      <c r="A12" s="17"/>
      <c r="B12" s="35" t="s">
        <v>20</v>
      </c>
      <c r="C12" s="43">
        <v>3.5</v>
      </c>
      <c r="D12" s="44">
        <v>3.5</v>
      </c>
      <c r="E12" s="44">
        <v>3.6</v>
      </c>
      <c r="F12" s="43">
        <v>3.7</v>
      </c>
      <c r="G12" s="44">
        <v>4.0999999999999996</v>
      </c>
      <c r="H12" s="44">
        <v>2.2000000000000002</v>
      </c>
      <c r="I12" s="17"/>
      <c r="J12" s="17"/>
      <c r="K12" s="17"/>
      <c r="L12" s="17"/>
      <c r="M12" s="17"/>
      <c r="N12" s="17"/>
      <c r="O12" s="17"/>
      <c r="P12" s="17"/>
      <c r="Q12" s="17"/>
      <c r="R12" s="17"/>
      <c r="S12" s="17"/>
      <c r="T12" s="17"/>
      <c r="U12" s="17"/>
      <c r="V12" s="17"/>
      <c r="W12" s="17"/>
    </row>
    <row r="13" spans="1:23" ht="22.5" x14ac:dyDescent="0.25">
      <c r="A13" s="17"/>
      <c r="B13" s="35" t="s">
        <v>34</v>
      </c>
      <c r="C13" s="43">
        <v>43.4</v>
      </c>
      <c r="D13" s="44">
        <v>33.4</v>
      </c>
      <c r="E13" s="44">
        <v>75.099999999999994</v>
      </c>
      <c r="F13" s="43">
        <v>46.3</v>
      </c>
      <c r="G13" s="44">
        <v>36.700000000000003</v>
      </c>
      <c r="H13" s="44">
        <v>81.7</v>
      </c>
      <c r="I13" s="17"/>
      <c r="J13" s="17"/>
      <c r="K13" s="17"/>
      <c r="L13" s="17"/>
      <c r="M13" s="17"/>
      <c r="N13" s="17"/>
      <c r="O13" s="17"/>
      <c r="P13" s="17"/>
      <c r="Q13" s="17"/>
      <c r="R13" s="17"/>
      <c r="S13" s="17"/>
      <c r="T13" s="17"/>
      <c r="U13" s="17"/>
      <c r="V13" s="17"/>
      <c r="W13" s="17"/>
    </row>
    <row r="14" spans="1:23" ht="22.5" x14ac:dyDescent="0.25">
      <c r="A14" s="17"/>
      <c r="B14" s="35" t="s">
        <v>38</v>
      </c>
      <c r="C14" s="43">
        <v>6</v>
      </c>
      <c r="D14" s="44">
        <v>4.9000000000000004</v>
      </c>
      <c r="E14" s="44">
        <v>9.3000000000000007</v>
      </c>
      <c r="F14" s="43">
        <v>5.3</v>
      </c>
      <c r="G14" s="44">
        <v>5.0999999999999996</v>
      </c>
      <c r="H14" s="44">
        <v>6</v>
      </c>
      <c r="I14" s="17"/>
      <c r="J14" s="17"/>
      <c r="K14" s="17"/>
      <c r="L14" s="17"/>
      <c r="M14" s="17"/>
      <c r="N14" s="17"/>
      <c r="O14" s="17"/>
      <c r="P14" s="17"/>
      <c r="Q14" s="17"/>
      <c r="R14" s="17"/>
      <c r="S14" s="17"/>
      <c r="T14" s="17"/>
      <c r="U14" s="17"/>
      <c r="V14" s="17"/>
      <c r="W14" s="17"/>
    </row>
    <row r="15" spans="1:23" x14ac:dyDescent="0.25">
      <c r="A15" s="17"/>
      <c r="B15" s="45" t="s">
        <v>7</v>
      </c>
      <c r="C15" s="43">
        <v>100</v>
      </c>
      <c r="D15" s="43">
        <v>100</v>
      </c>
      <c r="E15" s="43">
        <v>100</v>
      </c>
      <c r="F15" s="43">
        <v>100</v>
      </c>
      <c r="G15" s="43">
        <v>100</v>
      </c>
      <c r="H15" s="43">
        <v>100</v>
      </c>
      <c r="I15" s="17"/>
      <c r="J15" s="17"/>
      <c r="K15" s="17"/>
      <c r="L15" s="17"/>
      <c r="M15" s="17"/>
      <c r="N15" s="17"/>
      <c r="O15" s="17"/>
      <c r="P15" s="17"/>
      <c r="Q15" s="17"/>
      <c r="R15" s="17"/>
      <c r="S15" s="17"/>
      <c r="T15" s="17"/>
      <c r="U15" s="17"/>
      <c r="V15" s="17"/>
      <c r="W15" s="17"/>
    </row>
    <row r="16" spans="1:23" x14ac:dyDescent="0.25">
      <c r="A16" s="17"/>
      <c r="B16" s="35" t="s">
        <v>39</v>
      </c>
      <c r="C16" s="46">
        <v>37</v>
      </c>
      <c r="D16" s="47">
        <v>31</v>
      </c>
      <c r="E16" s="47">
        <v>54</v>
      </c>
      <c r="F16" s="46">
        <v>40</v>
      </c>
      <c r="G16" s="47">
        <v>36</v>
      </c>
      <c r="H16" s="47">
        <v>56</v>
      </c>
      <c r="I16" s="17"/>
      <c r="J16" s="17"/>
      <c r="K16" s="17"/>
      <c r="L16" s="17"/>
      <c r="M16" s="17"/>
      <c r="N16" s="17"/>
      <c r="O16" s="17"/>
      <c r="P16" s="17"/>
      <c r="Q16" s="17"/>
    </row>
    <row r="17" spans="1:17" x14ac:dyDescent="0.25">
      <c r="A17" s="17"/>
      <c r="B17" s="17"/>
      <c r="C17" s="17"/>
      <c r="D17" s="17"/>
      <c r="E17" s="17"/>
      <c r="F17" s="17"/>
      <c r="G17" s="17"/>
      <c r="H17" s="17"/>
      <c r="I17" s="17"/>
      <c r="J17" s="17"/>
      <c r="K17" s="17"/>
      <c r="L17" s="17"/>
      <c r="M17" s="17"/>
      <c r="N17" s="17"/>
      <c r="O17" s="17"/>
      <c r="P17" s="17"/>
      <c r="Q17" s="17"/>
    </row>
    <row r="18" spans="1:17" ht="85.5" customHeight="1" x14ac:dyDescent="0.25">
      <c r="A18" s="17"/>
      <c r="B18" s="67" t="s">
        <v>40</v>
      </c>
      <c r="C18" s="67"/>
      <c r="D18" s="67"/>
      <c r="E18" s="67"/>
      <c r="F18" s="67"/>
      <c r="G18" s="67"/>
      <c r="H18" s="67"/>
      <c r="I18" s="17"/>
      <c r="J18" s="17"/>
      <c r="K18" s="17"/>
      <c r="L18" s="17"/>
      <c r="M18" s="17"/>
      <c r="N18" s="17"/>
      <c r="O18" s="17"/>
      <c r="P18" s="17"/>
      <c r="Q18" s="17"/>
    </row>
    <row r="19" spans="1:17" ht="14.25" customHeight="1" x14ac:dyDescent="0.25">
      <c r="A19" s="17"/>
      <c r="B19" s="17"/>
      <c r="C19" s="17"/>
      <c r="D19" s="17"/>
      <c r="E19" s="17"/>
      <c r="F19" s="17"/>
      <c r="G19" s="17"/>
      <c r="H19" s="17"/>
      <c r="I19" s="17"/>
      <c r="J19" s="17"/>
      <c r="K19" s="17"/>
      <c r="L19" s="17"/>
      <c r="M19" s="17"/>
      <c r="N19" s="17"/>
      <c r="O19" s="17"/>
      <c r="P19" s="17"/>
      <c r="Q19" s="17"/>
    </row>
  </sheetData>
  <mergeCells count="4">
    <mergeCell ref="C4:E4"/>
    <mergeCell ref="F4:H4"/>
    <mergeCell ref="B4:B6"/>
    <mergeCell ref="B18:H18"/>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D9F56-D15A-4A9C-8520-9F19346ADDEB}">
  <dimension ref="B2:K15"/>
  <sheetViews>
    <sheetView workbookViewId="0">
      <selection activeCell="B7" sqref="B7"/>
    </sheetView>
  </sheetViews>
  <sheetFormatPr baseColWidth="10" defaultColWidth="11.42578125" defaultRowHeight="11.25" x14ac:dyDescent="0.2"/>
  <cols>
    <col min="1" max="1" width="3.140625" style="17" customWidth="1"/>
    <col min="2" max="2" width="18.5703125" style="17" bestFit="1" customWidth="1"/>
    <col min="3" max="16384" width="11.42578125" style="17"/>
  </cols>
  <sheetData>
    <row r="2" spans="2:11" x14ac:dyDescent="0.2">
      <c r="B2" s="61" t="s">
        <v>47</v>
      </c>
      <c r="C2" s="22"/>
      <c r="D2" s="22"/>
      <c r="E2" s="22"/>
      <c r="F2" s="22"/>
    </row>
    <row r="3" spans="2:11" x14ac:dyDescent="0.2">
      <c r="B3" s="22"/>
      <c r="C3" s="22"/>
      <c r="D3" s="22"/>
      <c r="E3" s="22"/>
      <c r="F3" s="22"/>
    </row>
    <row r="4" spans="2:11" x14ac:dyDescent="0.2">
      <c r="B4" s="22"/>
      <c r="C4" s="22"/>
      <c r="D4" s="22"/>
      <c r="E4" s="22"/>
      <c r="F4" s="48" t="s">
        <v>23</v>
      </c>
    </row>
    <row r="5" spans="2:11" ht="15" customHeight="1" x14ac:dyDescent="0.2">
      <c r="B5" s="73" t="s">
        <v>6</v>
      </c>
      <c r="C5" s="71" t="s">
        <v>46</v>
      </c>
      <c r="D5" s="71"/>
      <c r="E5" s="71"/>
      <c r="F5" s="71"/>
    </row>
    <row r="6" spans="2:11" ht="33.75" x14ac:dyDescent="0.2">
      <c r="B6" s="73"/>
      <c r="C6" s="60" t="s">
        <v>8</v>
      </c>
      <c r="D6" s="60" t="s">
        <v>57</v>
      </c>
      <c r="E6" s="60" t="s">
        <v>58</v>
      </c>
      <c r="F6" s="60" t="s">
        <v>32</v>
      </c>
    </row>
    <row r="7" spans="2:11" ht="24" customHeight="1" x14ac:dyDescent="0.2">
      <c r="B7" s="18" t="s">
        <v>3</v>
      </c>
      <c r="C7" s="25">
        <v>7.1527777777777773E-2</v>
      </c>
      <c r="D7" s="25">
        <v>9.4444444444444442E-2</v>
      </c>
      <c r="E7" s="25">
        <v>0.10902777777777778</v>
      </c>
      <c r="F7" s="25">
        <v>0.13472222222222222</v>
      </c>
    </row>
    <row r="8" spans="2:11" ht="22.5" x14ac:dyDescent="0.2">
      <c r="B8" s="18" t="s">
        <v>2</v>
      </c>
      <c r="C8" s="25">
        <v>0.15616666666666668</v>
      </c>
      <c r="D8" s="25">
        <v>0.18055555555555555</v>
      </c>
      <c r="E8" s="25">
        <v>0.22013888888888888</v>
      </c>
      <c r="F8" s="25">
        <v>0.26250000000000001</v>
      </c>
      <c r="K8" s="17" t="s">
        <v>22</v>
      </c>
    </row>
    <row r="9" spans="2:11" ht="22.5" x14ac:dyDescent="0.2">
      <c r="B9" s="18" t="s">
        <v>1</v>
      </c>
      <c r="C9" s="25">
        <v>0.41712499999999997</v>
      </c>
      <c r="D9" s="25">
        <v>0.52191666666666658</v>
      </c>
      <c r="E9" s="25">
        <v>0.66874999999999996</v>
      </c>
      <c r="F9" s="25">
        <v>0.73888888888888893</v>
      </c>
    </row>
    <row r="10" spans="2:11" ht="22.5" x14ac:dyDescent="0.2">
      <c r="B10" s="18" t="s">
        <v>0</v>
      </c>
      <c r="C10" s="25">
        <v>0.71782638888888894</v>
      </c>
      <c r="D10" s="25">
        <v>0.61901388888888886</v>
      </c>
      <c r="E10" s="25">
        <v>0.84847222222222218</v>
      </c>
      <c r="F10" s="25">
        <v>0.9290624999999999</v>
      </c>
    </row>
    <row r="12" spans="2:11" ht="105" customHeight="1" x14ac:dyDescent="0.2">
      <c r="B12" s="67" t="s">
        <v>59</v>
      </c>
      <c r="C12" s="67"/>
      <c r="D12" s="67"/>
      <c r="E12" s="67"/>
      <c r="F12" s="67"/>
    </row>
    <row r="15" spans="2:11" ht="11.25" customHeight="1" x14ac:dyDescent="0.2"/>
  </sheetData>
  <mergeCells count="3">
    <mergeCell ref="B12:F12"/>
    <mergeCell ref="B5:B6"/>
    <mergeCell ref="C5:F5"/>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80898-D17E-4261-897A-FC2643C37E4A}">
  <dimension ref="B2:H38"/>
  <sheetViews>
    <sheetView zoomScaleNormal="100" workbookViewId="0">
      <selection activeCell="B26" sqref="B26"/>
    </sheetView>
  </sheetViews>
  <sheetFormatPr baseColWidth="10" defaultColWidth="11.42578125" defaultRowHeight="11.25" x14ac:dyDescent="0.2"/>
  <cols>
    <col min="1" max="1" width="3.140625" style="17" customWidth="1"/>
    <col min="2" max="2" width="58.5703125" style="17" customWidth="1"/>
    <col min="3" max="16384" width="11.42578125" style="17"/>
  </cols>
  <sheetData>
    <row r="2" spans="2:8" x14ac:dyDescent="0.2">
      <c r="B2" s="37" t="s">
        <v>48</v>
      </c>
    </row>
    <row r="3" spans="2:8" x14ac:dyDescent="0.2">
      <c r="B3" s="16"/>
    </row>
    <row r="4" spans="2:8" x14ac:dyDescent="0.2">
      <c r="F4" s="48" t="s">
        <v>5</v>
      </c>
    </row>
    <row r="5" spans="2:8" ht="33.75" x14ac:dyDescent="0.2">
      <c r="B5" s="32" t="s">
        <v>9</v>
      </c>
      <c r="C5" s="13" t="s">
        <v>8</v>
      </c>
      <c r="D5" s="13" t="s">
        <v>57</v>
      </c>
      <c r="E5" s="13" t="s">
        <v>58</v>
      </c>
      <c r="F5" s="13" t="s">
        <v>32</v>
      </c>
      <c r="H5" s="28"/>
    </row>
    <row r="6" spans="2:8" x14ac:dyDescent="0.2">
      <c r="B6" s="35" t="s">
        <v>0</v>
      </c>
      <c r="C6" s="49">
        <v>3.8</v>
      </c>
      <c r="D6" s="49">
        <v>4.5999999999999996</v>
      </c>
      <c r="E6" s="49">
        <v>4.4000000000000004</v>
      </c>
      <c r="F6" s="49">
        <v>4.4000000000000004</v>
      </c>
    </row>
    <row r="7" spans="2:8" x14ac:dyDescent="0.2">
      <c r="B7" s="35" t="s">
        <v>1</v>
      </c>
      <c r="C7" s="49">
        <v>4.7</v>
      </c>
      <c r="D7" s="49">
        <v>4.9000000000000004</v>
      </c>
      <c r="E7" s="49">
        <v>5</v>
      </c>
      <c r="F7" s="49">
        <v>4.4000000000000004</v>
      </c>
    </row>
    <row r="8" spans="2:8" x14ac:dyDescent="0.2">
      <c r="B8" s="35" t="s">
        <v>2</v>
      </c>
      <c r="C8" s="49">
        <v>9.9</v>
      </c>
      <c r="D8" s="49">
        <v>10.199999999999999</v>
      </c>
      <c r="E8" s="49">
        <v>12.5</v>
      </c>
      <c r="F8" s="49">
        <v>13.7</v>
      </c>
    </row>
    <row r="9" spans="2:8" x14ac:dyDescent="0.2">
      <c r="B9" s="18" t="s">
        <v>3</v>
      </c>
      <c r="C9" s="49">
        <v>81.7</v>
      </c>
      <c r="D9" s="49">
        <v>80.3</v>
      </c>
      <c r="E9" s="49">
        <v>78.2</v>
      </c>
      <c r="F9" s="49">
        <v>77.5</v>
      </c>
    </row>
    <row r="10" spans="2:8" x14ac:dyDescent="0.2">
      <c r="B10" s="45" t="s">
        <v>10</v>
      </c>
      <c r="C10" s="50">
        <v>100</v>
      </c>
      <c r="D10" s="50">
        <v>100</v>
      </c>
      <c r="E10" s="50">
        <v>100</v>
      </c>
      <c r="F10" s="50">
        <v>100</v>
      </c>
    </row>
    <row r="11" spans="2:8" x14ac:dyDescent="0.2">
      <c r="B11" s="35" t="s">
        <v>50</v>
      </c>
      <c r="C11" s="50"/>
      <c r="D11" s="50"/>
      <c r="E11" s="50"/>
      <c r="F11" s="50"/>
    </row>
    <row r="12" spans="2:8" x14ac:dyDescent="0.2">
      <c r="B12" s="74" t="s">
        <v>16</v>
      </c>
      <c r="C12" s="49">
        <v>27.1</v>
      </c>
      <c r="D12" s="49">
        <v>23.8</v>
      </c>
      <c r="E12" s="49">
        <v>22.2</v>
      </c>
      <c r="F12" s="49">
        <v>22.9</v>
      </c>
    </row>
    <row r="13" spans="2:8" x14ac:dyDescent="0.2">
      <c r="B13" s="74" t="s">
        <v>24</v>
      </c>
      <c r="C13" s="49">
        <v>18.899999999999999</v>
      </c>
      <c r="D13" s="49">
        <v>15.7</v>
      </c>
      <c r="E13" s="49">
        <v>14.5</v>
      </c>
      <c r="F13" s="49">
        <v>12</v>
      </c>
    </row>
    <row r="14" spans="2:8" x14ac:dyDescent="0.2">
      <c r="B14" s="74" t="s">
        <v>17</v>
      </c>
      <c r="C14" s="49">
        <v>1.9</v>
      </c>
      <c r="D14" s="49">
        <v>2.2999999999999998</v>
      </c>
      <c r="E14" s="49">
        <v>2.6</v>
      </c>
      <c r="F14" s="49">
        <v>2.9</v>
      </c>
    </row>
    <row r="15" spans="2:8" x14ac:dyDescent="0.2">
      <c r="B15" s="74" t="s">
        <v>18</v>
      </c>
      <c r="C15" s="49">
        <v>12.2</v>
      </c>
      <c r="D15" s="49">
        <v>14.5</v>
      </c>
      <c r="E15" s="49">
        <v>12.8</v>
      </c>
      <c r="F15" s="49">
        <v>11.5</v>
      </c>
    </row>
    <row r="16" spans="2:8" x14ac:dyDescent="0.2">
      <c r="B16" s="74" t="s">
        <v>19</v>
      </c>
      <c r="C16" s="49">
        <v>1.4</v>
      </c>
      <c r="D16" s="49">
        <v>1.3</v>
      </c>
      <c r="E16" s="49">
        <v>1.2</v>
      </c>
      <c r="F16" s="49">
        <v>1.1000000000000001</v>
      </c>
    </row>
    <row r="17" spans="2:6" x14ac:dyDescent="0.2">
      <c r="B17" s="74" t="s">
        <v>20</v>
      </c>
      <c r="C17" s="49">
        <v>4.5999999999999996</v>
      </c>
      <c r="D17" s="49">
        <v>3.6</v>
      </c>
      <c r="E17" s="49">
        <v>4.2</v>
      </c>
      <c r="F17" s="49">
        <v>4.3</v>
      </c>
    </row>
    <row r="18" spans="2:6" x14ac:dyDescent="0.2">
      <c r="B18" s="74" t="s">
        <v>61</v>
      </c>
      <c r="C18" s="49">
        <v>30.1</v>
      </c>
      <c r="D18" s="49">
        <v>34.4</v>
      </c>
      <c r="E18" s="49">
        <v>37.4</v>
      </c>
      <c r="F18" s="49">
        <v>39.4</v>
      </c>
    </row>
    <row r="19" spans="2:6" x14ac:dyDescent="0.2">
      <c r="B19" s="74" t="s">
        <v>62</v>
      </c>
      <c r="C19" s="49">
        <v>3.7</v>
      </c>
      <c r="D19" s="49">
        <v>4.5</v>
      </c>
      <c r="E19" s="49">
        <v>5.0999999999999996</v>
      </c>
      <c r="F19" s="49">
        <v>5.9</v>
      </c>
    </row>
    <row r="20" spans="2:6" ht="12" customHeight="1" x14ac:dyDescent="0.2">
      <c r="B20" s="75" t="s">
        <v>60</v>
      </c>
      <c r="C20" s="51">
        <f>SUM(C12:C19)</f>
        <v>99.899999999999991</v>
      </c>
      <c r="D20" s="51">
        <f t="shared" ref="D20:F20" si="0">SUM(D12:D19)</f>
        <v>100.1</v>
      </c>
      <c r="E20" s="51">
        <f t="shared" si="0"/>
        <v>100</v>
      </c>
      <c r="F20" s="51">
        <f t="shared" si="0"/>
        <v>100</v>
      </c>
    </row>
    <row r="21" spans="2:6" x14ac:dyDescent="0.2">
      <c r="B21" s="52"/>
      <c r="C21" s="52"/>
      <c r="D21" s="52"/>
      <c r="E21" s="52"/>
      <c r="F21" s="52"/>
    </row>
    <row r="22" spans="2:6" ht="73.5" customHeight="1" x14ac:dyDescent="0.2">
      <c r="B22" s="67" t="s">
        <v>63</v>
      </c>
      <c r="C22" s="67"/>
      <c r="D22" s="67"/>
      <c r="E22" s="67"/>
      <c r="F22" s="67"/>
    </row>
    <row r="25" spans="2:6" ht="12" customHeight="1" x14ac:dyDescent="0.2"/>
    <row r="26" spans="2:6" ht="12" customHeight="1" x14ac:dyDescent="0.2"/>
    <row r="27" spans="2:6" ht="12" customHeight="1" x14ac:dyDescent="0.2"/>
    <row r="28" spans="2:6" ht="12" customHeight="1" x14ac:dyDescent="0.2"/>
    <row r="29" spans="2:6" ht="12" customHeight="1" x14ac:dyDescent="0.2"/>
    <row r="30" spans="2:6" ht="12" customHeight="1" x14ac:dyDescent="0.2"/>
    <row r="31" spans="2:6" ht="12" customHeight="1" x14ac:dyDescent="0.2"/>
    <row r="32" spans="2:6"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sheetData>
  <mergeCells count="1">
    <mergeCell ref="B22:F22"/>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E7E22-6AF7-4676-B0DD-0F76F4B551F2}">
  <dimension ref="B1:F15"/>
  <sheetViews>
    <sheetView tabSelected="1" workbookViewId="0">
      <selection activeCell="B15" sqref="B15:F15"/>
    </sheetView>
  </sheetViews>
  <sheetFormatPr baseColWidth="10" defaultRowHeight="15" x14ac:dyDescent="0.25"/>
  <cols>
    <col min="1" max="1" width="3.28515625" customWidth="1"/>
    <col min="2" max="2" width="26.140625" customWidth="1"/>
    <col min="11" max="11" width="43.5703125" customWidth="1"/>
  </cols>
  <sheetData>
    <row r="1" spans="2:6" ht="14.25" customHeight="1" x14ac:dyDescent="0.25"/>
    <row r="2" spans="2:6" ht="12" customHeight="1" x14ac:dyDescent="0.25">
      <c r="B2" s="37" t="s">
        <v>49</v>
      </c>
      <c r="C2" s="1"/>
      <c r="D2" s="1"/>
      <c r="E2" s="1"/>
      <c r="F2" s="1"/>
    </row>
    <row r="3" spans="2:6" x14ac:dyDescent="0.25">
      <c r="B3" s="1"/>
      <c r="C3" s="1"/>
      <c r="D3" s="1"/>
      <c r="E3" s="1"/>
    </row>
    <row r="4" spans="2:6" ht="24.75" customHeight="1" x14ac:dyDescent="0.25">
      <c r="B4" s="73" t="s">
        <v>9</v>
      </c>
      <c r="C4" s="65" t="s">
        <v>41</v>
      </c>
      <c r="D4" s="65"/>
      <c r="E4" s="65" t="s">
        <v>4</v>
      </c>
      <c r="F4" s="65"/>
    </row>
    <row r="5" spans="2:6" ht="27" customHeight="1" x14ac:dyDescent="0.25">
      <c r="B5" s="73"/>
      <c r="C5" s="13">
        <v>2013</v>
      </c>
      <c r="D5" s="13">
        <v>2023</v>
      </c>
      <c r="E5" s="13">
        <v>2013</v>
      </c>
      <c r="F5" s="13">
        <v>2023</v>
      </c>
    </row>
    <row r="6" spans="2:6" x14ac:dyDescent="0.25">
      <c r="B6" s="53" t="s">
        <v>42</v>
      </c>
      <c r="C6" s="54">
        <v>0.19652777777777777</v>
      </c>
      <c r="D6" s="54">
        <v>0.26874999999999999</v>
      </c>
      <c r="E6" s="44">
        <v>20.6</v>
      </c>
      <c r="F6" s="44">
        <v>16.5</v>
      </c>
    </row>
    <row r="7" spans="2:6" x14ac:dyDescent="0.25">
      <c r="B7" s="53" t="s">
        <v>43</v>
      </c>
      <c r="C7" s="54">
        <v>0.61875000000000002</v>
      </c>
      <c r="D7" s="54">
        <v>0.72847222222222219</v>
      </c>
      <c r="E7" s="44">
        <v>7.9</v>
      </c>
      <c r="F7" s="44">
        <v>9.1</v>
      </c>
    </row>
    <row r="8" spans="2:6" ht="22.5" x14ac:dyDescent="0.25">
      <c r="B8" s="35" t="s">
        <v>44</v>
      </c>
      <c r="C8" s="54">
        <v>7.7777777777777779E-2</v>
      </c>
      <c r="D8" s="54">
        <v>0.10902777777777778</v>
      </c>
      <c r="E8" s="44">
        <v>76.029156957638762</v>
      </c>
      <c r="F8" s="44">
        <v>78.767123287671239</v>
      </c>
    </row>
    <row r="9" spans="2:6" ht="22.5" x14ac:dyDescent="0.25">
      <c r="B9" s="35" t="s">
        <v>2</v>
      </c>
      <c r="C9" s="54">
        <v>0.16597222222222222</v>
      </c>
      <c r="D9" s="54">
        <v>0.22117361111111111</v>
      </c>
      <c r="E9" s="44">
        <v>16.117982115472707</v>
      </c>
      <c r="F9" s="44">
        <v>12.11461064136174</v>
      </c>
    </row>
    <row r="10" spans="2:6" x14ac:dyDescent="0.25">
      <c r="B10" s="35" t="s">
        <v>1</v>
      </c>
      <c r="C10" s="54">
        <v>0.51046527777777784</v>
      </c>
      <c r="D10" s="54">
        <v>0.63055555555555554</v>
      </c>
      <c r="E10" s="44">
        <v>3.3478719802433727</v>
      </c>
      <c r="F10" s="44">
        <v>4.7077502492338361</v>
      </c>
    </row>
    <row r="11" spans="2:6" ht="22.5" x14ac:dyDescent="0.25">
      <c r="B11" s="35" t="s">
        <v>0</v>
      </c>
      <c r="C11" s="54">
        <v>0.7090277777777777</v>
      </c>
      <c r="D11" s="54">
        <v>0.81805555555555554</v>
      </c>
      <c r="E11" s="44">
        <v>4.5049889466451578</v>
      </c>
      <c r="F11" s="44">
        <v>4.410515821733191</v>
      </c>
    </row>
    <row r="12" spans="2:6" x14ac:dyDescent="0.25">
      <c r="B12" s="55" t="s">
        <v>7</v>
      </c>
      <c r="C12" s="56">
        <v>9.4444444444444442E-2</v>
      </c>
      <c r="D12" s="56">
        <v>0.13125000000000001</v>
      </c>
      <c r="E12" s="43">
        <v>100</v>
      </c>
      <c r="F12" s="43">
        <v>100</v>
      </c>
    </row>
    <row r="13" spans="2:6" x14ac:dyDescent="0.25">
      <c r="B13" s="57"/>
      <c r="C13" s="58"/>
      <c r="D13" s="58"/>
      <c r="E13" s="59"/>
      <c r="F13" s="59"/>
    </row>
    <row r="14" spans="2:6" ht="70.5" customHeight="1" x14ac:dyDescent="0.25">
      <c r="B14" s="67" t="s">
        <v>15</v>
      </c>
      <c r="C14" s="67"/>
      <c r="D14" s="67"/>
      <c r="E14" s="67"/>
      <c r="F14" s="67"/>
    </row>
    <row r="15" spans="2:6" ht="82.5" customHeight="1" x14ac:dyDescent="0.25">
      <c r="B15" s="67" t="s">
        <v>45</v>
      </c>
      <c r="C15" s="67"/>
      <c r="D15" s="67"/>
      <c r="E15" s="67"/>
      <c r="F15" s="67"/>
    </row>
  </sheetData>
  <mergeCells count="5">
    <mergeCell ref="C4:D4"/>
    <mergeCell ref="E4:F4"/>
    <mergeCell ref="B14:F14"/>
    <mergeCell ref="B15:F15"/>
    <mergeCell ref="B4:B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Graphique 1</vt:lpstr>
      <vt:lpstr>Graphique 2</vt:lpstr>
      <vt:lpstr>Graphique Encadré 2</vt:lpstr>
      <vt:lpstr>Tableau 1</vt:lpstr>
      <vt:lpstr>Tableau complémentaire A</vt:lpstr>
      <vt:lpstr>Tableau complémentaire B</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DEMOLY, Elvire (DREES/OSAM/BES)</dc:creator>
  <cp:lastModifiedBy>DEMOLY, Elvire (DREES/OSAM/BES)</cp:lastModifiedBy>
  <dcterms:created xsi:type="dcterms:W3CDTF">2026-04-08T15:53:02Z</dcterms:created>
  <dcterms:modified xsi:type="dcterms:W3CDTF">2026-05-27T09:33:42Z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2026-04-08T15:53:10Z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c965a943-6040-49b9-8cea-45c4c0e44b7e</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