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hidePivotFieldList="1"/>
  <mc:AlternateContent xmlns:mc="http://schemas.openxmlformats.org/markup-compatibility/2006">
    <mc:Choice Requires="x15">
      <x15ac:absPath xmlns:x15ac="http://schemas.microsoft.com/office/spreadsheetml/2010/11/ac" url="I:\BPC\03_PUBLICATIONS\01-Publications\• Panoramas\Les retraités et les retraites\RR_2025\6-Mise en ligne\Excel\"/>
    </mc:Choice>
  </mc:AlternateContent>
  <xr:revisionPtr revIDLastSave="0" documentId="13_ncr:1_{B542491F-D357-4826-AD3C-0DC7E9352A65}" xr6:coauthVersionLast="47" xr6:coauthVersionMax="47" xr10:uidLastSave="{00000000-0000-0000-0000-000000000000}"/>
  <bookViews>
    <workbookView xWindow="-120" yWindow="-120" windowWidth="25440" windowHeight="15270" tabRatio="606" xr2:uid="{00000000-000D-0000-FFFF-FFFF00000000}"/>
  </bookViews>
  <sheets>
    <sheet name="F05_Tableau 1" sheetId="18" r:id="rId1"/>
    <sheet name="F05_Tableau 1 compl" sheetId="44" r:id="rId2"/>
    <sheet name="F05_Tableau 1 compl_bis" sheetId="43" r:id="rId3"/>
    <sheet name="F05_Graphique 1" sheetId="23" r:id="rId4"/>
    <sheet name="F05_Graphique 1 compl" sheetId="39" r:id="rId5"/>
    <sheet name="F05_Graphique1_Précision méthod" sheetId="42" r:id="rId6"/>
    <sheet name="F01_Graphique 2 " sheetId="37" r:id="rId7"/>
    <sheet name="F05_Tableau 2" sheetId="33" r:id="rId8"/>
    <sheet name="F05_Tableau 2 compl" sheetId="6" r:id="rId9"/>
    <sheet name="F05_Tableau 3" sheetId="7" r:id="rId10"/>
    <sheet name="F05-Tableau 3 compl" sheetId="28" r:id="rId11"/>
    <sheet name="F05_Tableau 4" sheetId="34" r:id="rId12"/>
    <sheet name="F05-Tableau 4 compl" sheetId="35" r:id="rId13"/>
    <sheet name="F05_Graphique 3" sheetId="26" r:id="rId14"/>
    <sheet name="F05_Carte 1" sheetId="22" r:id="rId15"/>
    <sheet name="F05_Graphique 4" sheetId="30"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55" localSheetId="12">[1]Macro1!$B$29:$C$29</definedName>
    <definedName name="_55">[2]Macro1!$B$29:$C$29</definedName>
    <definedName name="_55_F" localSheetId="12">[3]Macro1!$B$159:$C$159</definedName>
    <definedName name="_55_F">[4]Macro1!$B$159:$C$159</definedName>
    <definedName name="_55_H" localSheetId="12">[3]Macro1!$B$94:$C$94</definedName>
    <definedName name="_55_H">[4]Macro1!$B$94:$C$94</definedName>
    <definedName name="_56" localSheetId="13">[5]Macro1!#REF!</definedName>
    <definedName name="_56" localSheetId="7">[5]Macro1!#REF!</definedName>
    <definedName name="_56" localSheetId="11">[5]Macro1!#REF!</definedName>
    <definedName name="_56" localSheetId="12">[6]Macro1!#REF!</definedName>
    <definedName name="_56">[5]Macro1!#REF!</definedName>
    <definedName name="_56_59" localSheetId="13">[5]Macro1!#REF!</definedName>
    <definedName name="_56_59" localSheetId="7">[5]Macro1!#REF!</definedName>
    <definedName name="_56_59" localSheetId="11">[5]Macro1!#REF!</definedName>
    <definedName name="_56_59" localSheetId="12">[6]Macro1!#REF!</definedName>
    <definedName name="_56_59">[5]Macro1!#REF!</definedName>
    <definedName name="_56_a_59" localSheetId="12">[1]Macro1!$B$31:$C$31</definedName>
    <definedName name="_56_a_59">[2]Macro1!$B$31:$C$31</definedName>
    <definedName name="_56_a_59_F" localSheetId="12">[3]Macro1!$B$161:$C$161</definedName>
    <definedName name="_56_a_59_F">[4]Macro1!$B$161:$C$161</definedName>
    <definedName name="_56_a_59_H" localSheetId="12">[3]Macro1!$B$96:$C$96</definedName>
    <definedName name="_56_a_59_H">[4]Macro1!$B$96:$C$96</definedName>
    <definedName name="_57" localSheetId="13">[5]Macro1!#REF!</definedName>
    <definedName name="_57" localSheetId="7">[5]Macro1!#REF!</definedName>
    <definedName name="_57" localSheetId="11">[5]Macro1!#REF!</definedName>
    <definedName name="_57" localSheetId="12">[6]Macro1!#REF!</definedName>
    <definedName name="_57">[5]Macro1!#REF!</definedName>
    <definedName name="_58" localSheetId="13">[5]Macro1!#REF!</definedName>
    <definedName name="_58" localSheetId="7">[5]Macro1!#REF!</definedName>
    <definedName name="_58" localSheetId="11">[5]Macro1!#REF!</definedName>
    <definedName name="_58" localSheetId="12">[6]Macro1!#REF!</definedName>
    <definedName name="_58">[5]Macro1!#REF!</definedName>
    <definedName name="_59" localSheetId="13">[5]Macro1!#REF!</definedName>
    <definedName name="_59" localSheetId="7">[5]Macro1!#REF!</definedName>
    <definedName name="_59" localSheetId="11">[5]Macro1!#REF!</definedName>
    <definedName name="_59" localSheetId="12">[6]Macro1!#REF!</definedName>
    <definedName name="_59">[5]Macro1!#REF!</definedName>
    <definedName name="_60" localSheetId="12">[1]Macro1!$B$34:$C$34</definedName>
    <definedName name="_60">[2]Macro1!$B$34:$C$34</definedName>
    <definedName name="_60_F" localSheetId="12">[3]Macro1!$B$164:$C$164</definedName>
    <definedName name="_60_F">[4]Macro1!$B$164:$C$164</definedName>
    <definedName name="_60_H" localSheetId="12">[3]Macro1!$B$99:$C$99</definedName>
    <definedName name="_60_H">[4]Macro1!$B$99:$C$99</definedName>
    <definedName name="_61" localSheetId="13">[5]Macro1!#REF!</definedName>
    <definedName name="_61" localSheetId="7">[5]Macro1!#REF!</definedName>
    <definedName name="_61" localSheetId="11">[5]Macro1!#REF!</definedName>
    <definedName name="_61" localSheetId="12">[6]Macro1!#REF!</definedName>
    <definedName name="_61">[5]Macro1!#REF!</definedName>
    <definedName name="_61_64" localSheetId="13">[5]Macro1!#REF!</definedName>
    <definedName name="_61_64" localSheetId="7">[5]Macro1!#REF!</definedName>
    <definedName name="_61_64" localSheetId="11">[5]Macro1!#REF!</definedName>
    <definedName name="_61_64" localSheetId="12">[6]Macro1!#REF!</definedName>
    <definedName name="_61_64">[5]Macro1!#REF!</definedName>
    <definedName name="_61_a_64" localSheetId="12">[1]Macro1!$B$36:$C$36</definedName>
    <definedName name="_61_a_64">[2]Macro1!$B$36:$C$36</definedName>
    <definedName name="_61_a_64_F" localSheetId="12">[3]Macro1!$B$166:$C$166</definedName>
    <definedName name="_61_a_64_F">[4]Macro1!$B$166:$C$166</definedName>
    <definedName name="_61_a_64_H" localSheetId="12">[3]Macro1!$B$101:$C$101</definedName>
    <definedName name="_61_a_64_H">[4]Macro1!$B$101:$C$101</definedName>
    <definedName name="_62" localSheetId="13">[5]Macro1!#REF!</definedName>
    <definedName name="_62" localSheetId="7">[5]Macro1!#REF!</definedName>
    <definedName name="_62" localSheetId="11">[5]Macro1!#REF!</definedName>
    <definedName name="_62" localSheetId="12">[6]Macro1!#REF!</definedName>
    <definedName name="_62">[5]Macro1!#REF!</definedName>
    <definedName name="_63" localSheetId="13">[5]Macro1!#REF!</definedName>
    <definedName name="_63" localSheetId="7">[5]Macro1!#REF!</definedName>
    <definedName name="_63" localSheetId="11">[5]Macro1!#REF!</definedName>
    <definedName name="_63" localSheetId="12">[6]Macro1!#REF!</definedName>
    <definedName name="_63">[5]Macro1!#REF!</definedName>
    <definedName name="_64" localSheetId="13">[5]Macro1!#REF!</definedName>
    <definedName name="_64" localSheetId="7">[5]Macro1!#REF!</definedName>
    <definedName name="_64" localSheetId="11">[5]Macro1!#REF!</definedName>
    <definedName name="_64" localSheetId="12">[6]Macro1!#REF!</definedName>
    <definedName name="_64">[5]Macro1!#REF!</definedName>
    <definedName name="_65" localSheetId="12">[1]Macro1!$B$39:$C$39</definedName>
    <definedName name="_65">[2]Macro1!$B$39:$C$39</definedName>
    <definedName name="_65_et_plus" localSheetId="13">[5]Macro1!#REF!</definedName>
    <definedName name="_65_et_plus" localSheetId="7">[5]Macro1!#REF!</definedName>
    <definedName name="_65_et_plus" localSheetId="11">[5]Macro1!#REF!</definedName>
    <definedName name="_65_et_plus" localSheetId="12">[6]Macro1!#REF!</definedName>
    <definedName name="_65_et_plus">[5]Macro1!#REF!</definedName>
    <definedName name="_65_F" localSheetId="12">[3]Macro1!$B$169:$C$169</definedName>
    <definedName name="_65_F">[4]Macro1!$B$169:$C$169</definedName>
    <definedName name="_65_H" localSheetId="12">[3]Macro1!$B$104:$C$104</definedName>
    <definedName name="_65_H">[4]Macro1!$B$104:$C$104</definedName>
    <definedName name="_66_et_plus" localSheetId="12">[1]Macro1!$B$41:$C$41</definedName>
    <definedName name="_66_et_plus">[2]Macro1!$B$41:$C$41</definedName>
    <definedName name="_66_et_plus_F" localSheetId="12">[3]Macro1!$B$171:$C$171</definedName>
    <definedName name="_66_et_plus_F">[4]Macro1!$B$171:$C$171</definedName>
    <definedName name="_66_et_plus_H" localSheetId="12">[3]Macro1!$B$106:$C$106</definedName>
    <definedName name="_66_et_plus_H">[4]Macro1!$B$106:$C$106</definedName>
    <definedName name="_eir12">#REF!</definedName>
    <definedName name="_xlnm._FilterDatabase" localSheetId="14" hidden="1">'F05_Carte 1'!$B$4:$E$103</definedName>
    <definedName name="_xlnm._FilterDatabase">#REF!</definedName>
    <definedName name="_ggg4">#REF!</definedName>
    <definedName name="_t1" localSheetId="13">#REF!</definedName>
    <definedName name="_t1" localSheetId="1">#REF!</definedName>
    <definedName name="_t1" localSheetId="2">#REF!</definedName>
    <definedName name="_t1" localSheetId="7">#REF!</definedName>
    <definedName name="_t1" localSheetId="11">#REF!</definedName>
    <definedName name="_t1">#REF!</definedName>
    <definedName name="_t11" localSheetId="13">#REF!</definedName>
    <definedName name="_t11" localSheetId="1">#REF!</definedName>
    <definedName name="_t11" localSheetId="2">#REF!</definedName>
    <definedName name="_t11" localSheetId="7">#REF!</definedName>
    <definedName name="_t11" localSheetId="11">#REF!</definedName>
    <definedName name="_t11">#REF!</definedName>
    <definedName name="_tab1">#REF!</definedName>
    <definedName name="a" localSheetId="1">#REF!</definedName>
    <definedName name="a" localSheetId="2">#REF!</definedName>
    <definedName name="a" localSheetId="12">[6]Macro1!#REF!</definedName>
    <definedName name="a">[5]Macro1!#REF!</definedName>
    <definedName name="ageliq_reg">#REF!</definedName>
    <definedName name="ageliq_sres">#REF!</definedName>
    <definedName name="agemoy_reg">#REF!</definedName>
    <definedName name="ancetre" localSheetId="13">#REF!</definedName>
    <definedName name="ancetre" localSheetId="1">#REF!</definedName>
    <definedName name="ancetre" localSheetId="2">#REF!</definedName>
    <definedName name="ancetre" localSheetId="7">#REF!</definedName>
    <definedName name="ancetre" localSheetId="11">#REF!</definedName>
    <definedName name="ancetre">#REF!</definedName>
    <definedName name="ANCETRE_2">#REF!</definedName>
    <definedName name="ANCETRE_2009_control" localSheetId="13">#REF!</definedName>
    <definedName name="ANCETRE_2009_control" localSheetId="7">#REF!</definedName>
    <definedName name="ANCETRE_2009_control" localSheetId="11">#REF!</definedName>
    <definedName name="ANCETRE_2009_control">#REF!</definedName>
    <definedName name="ANCETRE_2010_control" localSheetId="13">#REF!</definedName>
    <definedName name="ANCETRE_2010_control" localSheetId="7">#REF!</definedName>
    <definedName name="ANCETRE_2010_control" localSheetId="11">#REF!</definedName>
    <definedName name="ANCETRE_2010_control">#REF!</definedName>
    <definedName name="ANCETRE_2011" localSheetId="13">#REF!</definedName>
    <definedName name="ANCETRE_2011" localSheetId="1">#REF!</definedName>
    <definedName name="ANCETRE_2011" localSheetId="2">#REF!</definedName>
    <definedName name="ANCETRE_2011" localSheetId="7">#REF!</definedName>
    <definedName name="ANCETRE_2011" localSheetId="11">#REF!</definedName>
    <definedName name="ANCETRE_2011">#REF!</definedName>
    <definedName name="ANCETRE_2011_control" localSheetId="13">#REF!</definedName>
    <definedName name="ANCETRE_2011_control" localSheetId="7">#REF!</definedName>
    <definedName name="ANCETRE_2011_control" localSheetId="11">#REF!</definedName>
    <definedName name="ANCETRE_2011_control">#REF!</definedName>
    <definedName name="ANCETRE_2012">#REF!</definedName>
    <definedName name="ANCETRE_2012_control" localSheetId="13">#REF!</definedName>
    <definedName name="ANCETRE_2012_control" localSheetId="7">#REF!</definedName>
    <definedName name="ANCETRE_2012_control" localSheetId="11">#REF!</definedName>
    <definedName name="ANCETRE_2012_control">#REF!</definedName>
    <definedName name="ANCETRE_control" localSheetId="13">#REF!</definedName>
    <definedName name="ANCETRE_control" localSheetId="7">#REF!</definedName>
    <definedName name="ANCETRE_control" localSheetId="11">#REF!</definedName>
    <definedName name="ANCETRE_control">#REF!</definedName>
    <definedName name="ancetre_t3_1" localSheetId="13">#REF!</definedName>
    <definedName name="ancetre_t3_1" localSheetId="7">#REF!</definedName>
    <definedName name="ancetre_t3_1" localSheetId="11">#REF!</definedName>
    <definedName name="ancetre_t3_1">#REF!</definedName>
    <definedName name="ancetre_t3_2" localSheetId="13">#REF!</definedName>
    <definedName name="ancetre_t3_2" localSheetId="7">#REF!</definedName>
    <definedName name="ancetre_t3_2" localSheetId="11">#REF!</definedName>
    <definedName name="ancetre_t3_2">#REF!</definedName>
    <definedName name="ancetre2" localSheetId="13">#REF!</definedName>
    <definedName name="ancetre2" localSheetId="7">#REF!</definedName>
    <definedName name="ancetre2" localSheetId="11">#REF!</definedName>
    <definedName name="ancetre2">#REF!</definedName>
    <definedName name="Année">[7]TX!$C$8</definedName>
    <definedName name="b__ANCETRE_2012_control" localSheetId="13">#REF!</definedName>
    <definedName name="b__ANCETRE_2012_control" localSheetId="7">#REF!</definedName>
    <definedName name="b__ANCETRE_2012_control" localSheetId="11">#REF!</definedName>
    <definedName name="b__ANCETRE_2012_control">#REF!</definedName>
    <definedName name="b_eacr">#REF!</definedName>
    <definedName name="beacr">#REF!</definedName>
    <definedName name="bisous" localSheetId="1" hidden="1">{"TABL1",#N/A,TRUE,"TABLX";"TABL2",#N/A,TRUE,"TABLX"}</definedName>
    <definedName name="bisous" hidden="1">{"TABL1",#N/A,TRUE,"TABLX";"TABL2",#N/A,TRUE,"TABLX"}</definedName>
    <definedName name="carrières_longues" localSheetId="12">[8]Macro1!$B$35:$C$35</definedName>
    <definedName name="carrières_longues">[9]Macro1!$B$35:$C$35</definedName>
    <definedName name="carrières_longues_F_M" localSheetId="12">[10]Macro1!$B$206:$C$206</definedName>
    <definedName name="carrières_longues_F_M">[11]Macro1!$B$206:$C$206</definedName>
    <definedName name="carrières_longues_F_P" localSheetId="12">[10]Macro1!$B$181:$C$181</definedName>
    <definedName name="carrières_longues_F_P">[11]Macro1!$B$181:$C$181</definedName>
    <definedName name="carrières_longues_H_M" localSheetId="12">[10]Macro1!$B$121:$C$121</definedName>
    <definedName name="carrières_longues_H_M">[11]Macro1!$B$121:$C$121</definedName>
    <definedName name="carrières_longues_H_P" localSheetId="12">[10]Macro1!$B$96:$C$96</definedName>
    <definedName name="carrières_longues_H_P">[11]Macro1!$B$96:$C$96</definedName>
    <definedName name="CC_10" localSheetId="13">#REF!</definedName>
    <definedName name="CC_10" localSheetId="7">#REF!</definedName>
    <definedName name="CC_10" localSheetId="11">#REF!</definedName>
    <definedName name="CC_10">#REF!</definedName>
    <definedName name="cc_10_2" localSheetId="13">#REF!</definedName>
    <definedName name="cc_10_2" localSheetId="7">#REF!</definedName>
    <definedName name="cc_10_2" localSheetId="11">#REF!</definedName>
    <definedName name="cc_10_2">#REF!</definedName>
    <definedName name="D1_liq" localSheetId="13">#REF!</definedName>
    <definedName name="D1_liq" localSheetId="7">#REF!</definedName>
    <definedName name="D1_liq" localSheetId="11">#REF!</definedName>
    <definedName name="D1_liq">#REF!</definedName>
    <definedName name="Data_regimes" localSheetId="13">#REF!</definedName>
    <definedName name="Data_regimes" localSheetId="1">#REF!</definedName>
    <definedName name="Data_regimes" localSheetId="2">#REF!</definedName>
    <definedName name="Data_regimes" localSheetId="7">#REF!</definedName>
    <definedName name="Data_regimes" localSheetId="11">#REF!</definedName>
    <definedName name="Data_regimes">#REF!</definedName>
    <definedName name="décote" localSheetId="12">[8]Macro1!$B$23:$C$23</definedName>
    <definedName name="décote">[9]Macro1!$B$23:$C$23</definedName>
    <definedName name="décote_F_M" localSheetId="12">[10]Macro1!$B$194:$C$194</definedName>
    <definedName name="décote_F_M">[11]Macro1!$B$194:$C$194</definedName>
    <definedName name="décote_F_P" localSheetId="12">[10]Macro1!$B$169:$C$169</definedName>
    <definedName name="décote_F_P">[11]Macro1!$B$169:$C$169</definedName>
    <definedName name="décote_H_M" localSheetId="12">[10]Macro1!$B$109:$C$109</definedName>
    <definedName name="décote_H_M">[11]Macro1!$B$109:$C$109</definedName>
    <definedName name="décote_H_P" localSheetId="12">[10]Macro1!$B$84:$C$84</definedName>
    <definedName name="décote_H_P">[11]Macro1!$B$84:$C$84</definedName>
    <definedName name="départs_normaux" localSheetId="12">[8]Macro1!$B$38:$C$38</definedName>
    <definedName name="départs_normaux">[9]Macro1!$B$38:$C$38</definedName>
    <definedName name="départs_normaux_F_M" localSheetId="12">[10]Macro1!$B$209:$C$209</definedName>
    <definedName name="départs_normaux_F_M">[11]Macro1!$B$209:$C$209</definedName>
    <definedName name="départs_normaux_F_P" localSheetId="12">[10]Macro1!$B$184:$C$184</definedName>
    <definedName name="départs_normaux_F_P">[11]Macro1!$B$184:$C$184</definedName>
    <definedName name="départs_normaux_H_M" localSheetId="12">[10]Macro1!$B$124:$C$124</definedName>
    <definedName name="départs_normaux_H_M">[11]Macro1!$B$124:$C$124</definedName>
    <definedName name="départs_normaux_H_P" localSheetId="12">[10]Macro1!$B$99:$C$99</definedName>
    <definedName name="départs_normaux_H_P">[11]Macro1!$B$99:$C$99</definedName>
    <definedName name="e">#REF!</definedName>
    <definedName name="eacr">#REF!</definedName>
    <definedName name="EACR_2" localSheetId="13">#REF!</definedName>
    <definedName name="EACR_2" localSheetId="7">#REF!</definedName>
    <definedName name="EACR_2" localSheetId="11">#REF!</definedName>
    <definedName name="EACR_2">#REF!</definedName>
    <definedName name="EACR_b" localSheetId="13">#REF!</definedName>
    <definedName name="EACR_b" localSheetId="7">#REF!</definedName>
    <definedName name="EACR_b" localSheetId="11">#REF!</definedName>
    <definedName name="EACR_b">#REF!</definedName>
    <definedName name="eacr_bis">#REF!</definedName>
    <definedName name="eacr_graph" localSheetId="13">#REF!</definedName>
    <definedName name="eacr_graph" localSheetId="1">#REF!</definedName>
    <definedName name="eacr_graph" localSheetId="2">#REF!</definedName>
    <definedName name="eacr_graph" localSheetId="7">#REF!</definedName>
    <definedName name="eacr_graph" localSheetId="11">#REF!</definedName>
    <definedName name="eacr_graph">#REF!</definedName>
    <definedName name="eacr_ter">#REF!</definedName>
    <definedName name="eacr2" localSheetId="13">#REF!</definedName>
    <definedName name="eacr2" localSheetId="1">#REF!</definedName>
    <definedName name="eacr2" localSheetId="2">#REF!</definedName>
    <definedName name="eacr2" localSheetId="7">#REF!</definedName>
    <definedName name="eacr2" localSheetId="11">#REF!</definedName>
    <definedName name="eacr2">#REF!</definedName>
    <definedName name="eacr3" localSheetId="13">#REF!</definedName>
    <definedName name="eacr3" localSheetId="7">#REF!</definedName>
    <definedName name="eacr3" localSheetId="11">#REF!</definedName>
    <definedName name="eacr3">#REF!</definedName>
    <definedName name="effectif" localSheetId="13">[9]Macro1!#REF!</definedName>
    <definedName name="effectif" localSheetId="7">[9]Macro1!#REF!</definedName>
    <definedName name="effectif" localSheetId="11">[9]Macro1!#REF!</definedName>
    <definedName name="effectif" localSheetId="12">[8]Macro1!#REF!</definedName>
    <definedName name="effectif">[9]Macro1!#REF!</definedName>
    <definedName name="effectifE" localSheetId="13">[9]Macro1!#REF!</definedName>
    <definedName name="effectifE" localSheetId="7">[9]Macro1!#REF!</definedName>
    <definedName name="effectifE" localSheetId="11">[9]Macro1!#REF!</definedName>
    <definedName name="effectifE" localSheetId="12">[8]Macro1!#REF!</definedName>
    <definedName name="effectifE">[9]Macro1!#REF!</definedName>
    <definedName name="effectifE2005" localSheetId="13">[9]Macro1!#REF!</definedName>
    <definedName name="effectifE2005" localSheetId="7">[9]Macro1!#REF!</definedName>
    <definedName name="effectifE2005" localSheetId="11">[9]Macro1!#REF!</definedName>
    <definedName name="effectifE2005" localSheetId="12">[8]Macro1!#REF!</definedName>
    <definedName name="effectifE2005">[9]Macro1!#REF!</definedName>
    <definedName name="effectifE2006" localSheetId="13">[9]Macro1!#REF!</definedName>
    <definedName name="effectifE2006" localSheetId="7">[9]Macro1!#REF!</definedName>
    <definedName name="effectifE2006" localSheetId="11">[9]Macro1!#REF!</definedName>
    <definedName name="effectifE2006" localSheetId="12">[8]Macro1!#REF!</definedName>
    <definedName name="effectifE2006">[9]Macro1!#REF!</definedName>
    <definedName name="effectifF" localSheetId="13">[9]Macro1!#REF!</definedName>
    <definedName name="effectifF" localSheetId="7">[9]Macro1!#REF!</definedName>
    <definedName name="effectifF" localSheetId="11">[9]Macro1!#REF!</definedName>
    <definedName name="effectifF" localSheetId="12">[8]Macro1!#REF!</definedName>
    <definedName name="effectifF">[9]Macro1!#REF!</definedName>
    <definedName name="effectifF2005" localSheetId="13">[9]Macro1!#REF!</definedName>
    <definedName name="effectifF2005" localSheetId="7">[9]Macro1!#REF!</definedName>
    <definedName name="effectifF2005" localSheetId="11">[9]Macro1!#REF!</definedName>
    <definedName name="effectifF2005" localSheetId="12">[8]Macro1!#REF!</definedName>
    <definedName name="effectifF2005">[9]Macro1!#REF!</definedName>
    <definedName name="effectifF2006" localSheetId="13">[9]Macro1!#REF!</definedName>
    <definedName name="effectifF2006" localSheetId="7">[9]Macro1!#REF!</definedName>
    <definedName name="effectifF2006" localSheetId="11">[9]Macro1!#REF!</definedName>
    <definedName name="effectifF2006" localSheetId="12">[8]Macro1!#REF!</definedName>
    <definedName name="effectifF2006">[9]Macro1!#REF!</definedName>
    <definedName name="effectifH" localSheetId="13">[9]Macro1!#REF!</definedName>
    <definedName name="effectifH" localSheetId="7">[9]Macro1!#REF!</definedName>
    <definedName name="effectifH" localSheetId="11">[9]Macro1!#REF!</definedName>
    <definedName name="effectifH" localSheetId="12">[8]Macro1!#REF!</definedName>
    <definedName name="effectifH">[9]Macro1!#REF!</definedName>
    <definedName name="effectifH2005" localSheetId="13">[9]Macro1!#REF!</definedName>
    <definedName name="effectifH2005" localSheetId="7">[9]Macro1!#REF!</definedName>
    <definedName name="effectifH2005" localSheetId="11">[9]Macro1!#REF!</definedName>
    <definedName name="effectifH2005" localSheetId="12">[8]Macro1!#REF!</definedName>
    <definedName name="effectifH2005">[9]Macro1!#REF!</definedName>
    <definedName name="effectifH2006" localSheetId="13">[9]Macro1!#REF!</definedName>
    <definedName name="effectifH2006" localSheetId="7">[9]Macro1!#REF!</definedName>
    <definedName name="effectifH2006" localSheetId="11">[9]Macro1!#REF!</definedName>
    <definedName name="effectifH2006" localSheetId="12">[8]Macro1!#REF!</definedName>
    <definedName name="effectifH2006">[9]Macro1!#REF!</definedName>
    <definedName name="euro">[12]SOMMAIRE!$C$131</definedName>
    <definedName name="ex_invalide" localSheetId="12">[8]Macro1!$B$26:$C$26</definedName>
    <definedName name="ex_invalide">[9]Macro1!$B$26:$C$26</definedName>
    <definedName name="ex_invalide_F_M" localSheetId="12">[10]Macro1!$B$197:$C$197</definedName>
    <definedName name="ex_invalide_F_M">[11]Macro1!$B$197:$C$197</definedName>
    <definedName name="ex_invalide_F_P" localSheetId="12">[10]Macro1!$B$172:$C$172</definedName>
    <definedName name="ex_invalide_F_P">[11]Macro1!$B$172:$C$172</definedName>
    <definedName name="ex_invalide_H_M" localSheetId="12">[10]Macro1!$B$112:$C$112</definedName>
    <definedName name="ex_invalide_H_M">[11]Macro1!$B$112:$C$112</definedName>
    <definedName name="ex_invalide_H_P" localSheetId="12">[10]Macro1!$B$87:$C$87</definedName>
    <definedName name="ex_invalide_H_P">[11]Macro1!$B$87:$C$87</definedName>
    <definedName name="FEA" localSheetId="13">[9]Macro1!#REF!</definedName>
    <definedName name="FEA" localSheetId="7">[9]Macro1!#REF!</definedName>
    <definedName name="FEA" localSheetId="11">[9]Macro1!#REF!</definedName>
    <definedName name="FEA" localSheetId="12">[8]Macro1!#REF!</definedName>
    <definedName name="FEA">[9]Macro1!#REF!</definedName>
    <definedName name="FEB" localSheetId="13">[9]Macro1!#REF!</definedName>
    <definedName name="FEB" localSheetId="7">[9]Macro1!#REF!</definedName>
    <definedName name="FEB" localSheetId="11">[9]Macro1!#REF!</definedName>
    <definedName name="FEB" localSheetId="12">[8]Macro1!#REF!</definedName>
    <definedName name="FEB">[9]Macro1!#REF!</definedName>
    <definedName name="g" localSheetId="13">[5]Macro1!#REF!</definedName>
    <definedName name="g" localSheetId="7">[5]Macro1!#REF!</definedName>
    <definedName name="g" localSheetId="11">[5]Macro1!#REF!</definedName>
    <definedName name="g" localSheetId="12">[6]Macro1!#REF!</definedName>
    <definedName name="g">[5]Macro1!#REF!</definedName>
    <definedName name="gain_surcote_FP_1" localSheetId="13">[5]Macro1!#REF!</definedName>
    <definedName name="gain_surcote_FP_1" localSheetId="7">[5]Macro1!#REF!</definedName>
    <definedName name="gain_surcote_FP_1" localSheetId="11">[5]Macro1!#REF!</definedName>
    <definedName name="gain_surcote_FP_1" localSheetId="12">[6]Macro1!#REF!</definedName>
    <definedName name="gain_surcote_FP_1">[5]Macro1!#REF!</definedName>
    <definedName name="gain_surcote_FP_2" localSheetId="13">[5]Macro1!#REF!</definedName>
    <definedName name="gain_surcote_FP_2" localSheetId="7">[5]Macro1!#REF!</definedName>
    <definedName name="gain_surcote_FP_2" localSheetId="11">[5]Macro1!#REF!</definedName>
    <definedName name="gain_surcote_FP_2" localSheetId="12">[6]Macro1!#REF!</definedName>
    <definedName name="gain_surcote_FP_2">[5]Macro1!#REF!</definedName>
    <definedName name="gg">[13]gg!#REF!</definedName>
    <definedName name="ggg">#REF!</definedName>
    <definedName name="handicap" localSheetId="12">[8]Macro1!$B$32:$C$32</definedName>
    <definedName name="handicap">[9]Macro1!$B$32:$C$32</definedName>
    <definedName name="handicap_F_M" localSheetId="12">[10]Macro1!$B$203:$C$203</definedName>
    <definedName name="handicap_F_M">[11]Macro1!$B$203:$C$203</definedName>
    <definedName name="handicap_F_P" localSheetId="12">[10]Macro1!$B$178:$C$178</definedName>
    <definedName name="handicap_F_P">[11]Macro1!$B$178:$C$178</definedName>
    <definedName name="handicap_H_M" localSheetId="12">[10]Macro1!$B$118:$C$118</definedName>
    <definedName name="handicap_H_M">[11]Macro1!$B$118:$C$118</definedName>
    <definedName name="handicap_H_P" localSheetId="12">[10]Macro1!$B$93:$C$93</definedName>
    <definedName name="handicap_H_P">[11]Macro1!$B$93:$C$93</definedName>
    <definedName name="histo_ageliq">#REF!</definedName>
    <definedName name="IDX">#REF!</definedName>
    <definedName name="inaptitude" localSheetId="12">[8]Macro1!$B$29:$C$29</definedName>
    <definedName name="inaptitude">[9]Macro1!$B$29:$C$29</definedName>
    <definedName name="inaptitude_F_M" localSheetId="12">[10]Macro1!$B$200:$C$200</definedName>
    <definedName name="inaptitude_F_M">[11]Macro1!$B$200:$C$200</definedName>
    <definedName name="inaptitude_F_P" localSheetId="12">[10]Macro1!$B$175:$C$175</definedName>
    <definedName name="inaptitude_F_P">[11]Macro1!$B$175:$C$175</definedName>
    <definedName name="inaptitude_H_M" localSheetId="12">[10]Macro1!$B$115:$C$115</definedName>
    <definedName name="inaptitude_H_M">[11]Macro1!$B$115:$C$115</definedName>
    <definedName name="inaptitude_H_P" localSheetId="12">[10]Macro1!$B$90:$C$90</definedName>
    <definedName name="inaptitude_H_P">[11]Macro1!$B$90:$C$90</definedName>
    <definedName name="m" localSheetId="13">#REF!</definedName>
    <definedName name="m" localSheetId="7">#REF!</definedName>
    <definedName name="m" localSheetId="11">#REF!</definedName>
    <definedName name="m">#REF!</definedName>
    <definedName name="moins_de_50" localSheetId="12">[1]Macro1!$B$23:$C$23</definedName>
    <definedName name="moins_de_50">[2]Macro1!$B$23:$C$23</definedName>
    <definedName name="moins_de_50_F" localSheetId="12">[3]Macro1!$B$153:$C$153</definedName>
    <definedName name="moins_de_50_F">[4]Macro1!$B$153:$C$153</definedName>
    <definedName name="moins_de_50_H" localSheetId="12">[3]Macro1!$B$88:$C$88</definedName>
    <definedName name="moins_de_50_H">[4]Macro1!$B$88:$C$88</definedName>
    <definedName name="moins_de_55" localSheetId="12">[1]Macro1!$B$26:$C$26</definedName>
    <definedName name="moins_de_55">[2]Macro1!$B$26:$C$26</definedName>
    <definedName name="moins_de_55_F" localSheetId="12">[3]Macro1!$B$156:$C$156</definedName>
    <definedName name="moins_de_55_F">[4]Macro1!$B$156:$C$156</definedName>
    <definedName name="moins_de_55_H" localSheetId="12">[3]Macro1!$B$91:$C$91</definedName>
    <definedName name="moins_de_55_H">[4]Macro1!$B$91:$C$91</definedName>
    <definedName name="montant" localSheetId="13">[9]Macro1!#REF!</definedName>
    <definedName name="montant" localSheetId="7">[9]Macro1!#REF!</definedName>
    <definedName name="montant" localSheetId="11">[9]Macro1!#REF!</definedName>
    <definedName name="montant" localSheetId="12">[8]Macro1!#REF!</definedName>
    <definedName name="montant">[9]Macro1!#REF!</definedName>
    <definedName name="montantE" localSheetId="13">[9]Macro1!#REF!</definedName>
    <definedName name="montantE" localSheetId="7">[9]Macro1!#REF!</definedName>
    <definedName name="montantE" localSheetId="11">[9]Macro1!#REF!</definedName>
    <definedName name="montantE" localSheetId="12">[8]Macro1!#REF!</definedName>
    <definedName name="montantE">[9]Macro1!#REF!</definedName>
    <definedName name="montantE2005" localSheetId="13">[9]Macro1!#REF!</definedName>
    <definedName name="montantE2005" localSheetId="7">[9]Macro1!#REF!</definedName>
    <definedName name="montantE2005" localSheetId="11">[9]Macro1!#REF!</definedName>
    <definedName name="montantE2005" localSheetId="12">[8]Macro1!#REF!</definedName>
    <definedName name="montantE2005">[9]Macro1!#REF!</definedName>
    <definedName name="montantE2005B" localSheetId="13">#REF!</definedName>
    <definedName name="montantE2005B" localSheetId="7">#REF!</definedName>
    <definedName name="montantE2005B" localSheetId="11">#REF!</definedName>
    <definedName name="montantE2005B">#REF!</definedName>
    <definedName name="montantE2006" localSheetId="13">[9]Macro1!#REF!</definedName>
    <definedName name="montantE2006" localSheetId="7">[9]Macro1!#REF!</definedName>
    <definedName name="montantE2006" localSheetId="11">[9]Macro1!#REF!</definedName>
    <definedName name="montantE2006" localSheetId="12">[8]Macro1!#REF!</definedName>
    <definedName name="montantE2006">[9]Macro1!#REF!</definedName>
    <definedName name="montantE2006B" localSheetId="13">#REF!</definedName>
    <definedName name="montantE2006B" localSheetId="7">#REF!</definedName>
    <definedName name="montantE2006B" localSheetId="11">#REF!</definedName>
    <definedName name="montantE2006B">#REF!</definedName>
    <definedName name="montantF" localSheetId="13">[9]Macro1!#REF!</definedName>
    <definedName name="montantF" localSheetId="7">[9]Macro1!#REF!</definedName>
    <definedName name="montantF" localSheetId="11">[9]Macro1!#REF!</definedName>
    <definedName name="montantF" localSheetId="12">[8]Macro1!#REF!</definedName>
    <definedName name="montantF">[9]Macro1!#REF!</definedName>
    <definedName name="montantF2005" localSheetId="13">[9]Macro1!#REF!</definedName>
    <definedName name="montantF2005" localSheetId="7">[9]Macro1!#REF!</definedName>
    <definedName name="montantF2005" localSheetId="11">[9]Macro1!#REF!</definedName>
    <definedName name="montantF2005" localSheetId="12">[8]Macro1!#REF!</definedName>
    <definedName name="montantF2005">[9]Macro1!#REF!</definedName>
    <definedName name="montantF2005B" localSheetId="13">#REF!</definedName>
    <definedName name="montantF2005B" localSheetId="7">#REF!</definedName>
    <definedName name="montantF2005B" localSheetId="11">#REF!</definedName>
    <definedName name="montantF2005B">#REF!</definedName>
    <definedName name="montantF2006" localSheetId="13">[9]Macro1!#REF!</definedName>
    <definedName name="montantF2006" localSheetId="7">[9]Macro1!#REF!</definedName>
    <definedName name="montantF2006" localSheetId="11">[9]Macro1!#REF!</definedName>
    <definedName name="montantF2006" localSheetId="12">[8]Macro1!#REF!</definedName>
    <definedName name="montantF2006">[9]Macro1!#REF!</definedName>
    <definedName name="montantF2006B" localSheetId="13">#REF!</definedName>
    <definedName name="montantF2006B" localSheetId="7">#REF!</definedName>
    <definedName name="montantF2006B" localSheetId="11">#REF!</definedName>
    <definedName name="montantF2006B">#REF!</definedName>
    <definedName name="montantH" localSheetId="13">[9]Macro1!#REF!</definedName>
    <definedName name="montantH" localSheetId="7">[9]Macro1!#REF!</definedName>
    <definedName name="montantH" localSheetId="11">[9]Macro1!#REF!</definedName>
    <definedName name="montantH" localSheetId="12">[8]Macro1!#REF!</definedName>
    <definedName name="montantH">[9]Macro1!#REF!</definedName>
    <definedName name="montantH2005" localSheetId="13">[9]Macro1!#REF!</definedName>
    <definedName name="montantH2005" localSheetId="7">[9]Macro1!#REF!</definedName>
    <definedName name="montantH2005" localSheetId="11">[9]Macro1!#REF!</definedName>
    <definedName name="montantH2005" localSheetId="12">[8]Macro1!#REF!</definedName>
    <definedName name="montantH2005">[9]Macro1!#REF!</definedName>
    <definedName name="montantH2005B" localSheetId="13">#REF!</definedName>
    <definedName name="montantH2005B" localSheetId="7">#REF!</definedName>
    <definedName name="montantH2005B" localSheetId="11">#REF!</definedName>
    <definedName name="montantH2005B">#REF!</definedName>
    <definedName name="montantH2006" localSheetId="13">[9]Macro1!#REF!</definedName>
    <definedName name="montantH2006" localSheetId="7">[9]Macro1!#REF!</definedName>
    <definedName name="montantH2006" localSheetId="11">[9]Macro1!#REF!</definedName>
    <definedName name="montantH2006" localSheetId="12">[8]Macro1!#REF!</definedName>
    <definedName name="montantH2006">[9]Macro1!#REF!</definedName>
    <definedName name="montantH2006B" localSheetId="13">#REF!</definedName>
    <definedName name="montantH2006B" localSheetId="7">#REF!</definedName>
    <definedName name="montantH2006B" localSheetId="11">#REF!</definedName>
    <definedName name="montantH2006B">#REF!</definedName>
    <definedName name="primo" localSheetId="13">#REF!</definedName>
    <definedName name="primo" localSheetId="1">#REF!</definedName>
    <definedName name="primo" localSheetId="2">#REF!</definedName>
    <definedName name="primo" localSheetId="7">#REF!</definedName>
    <definedName name="primo" localSheetId="11">#REF!</definedName>
    <definedName name="primo">#REF!</definedName>
    <definedName name="surcote" localSheetId="12">[8]Macro1!$B$41:$C$41</definedName>
    <definedName name="surcote">[9]Macro1!$B$41:$C$41</definedName>
    <definedName name="surcote_F_M" localSheetId="12">[10]Macro1!$B$212:$C$212</definedName>
    <definedName name="surcote_F_M">[11]Macro1!$B$212:$C$212</definedName>
    <definedName name="surcote_F_P" localSheetId="12">[10]Macro1!$B$187:$C$187</definedName>
    <definedName name="surcote_F_P">[11]Macro1!$B$187:$C$187</definedName>
    <definedName name="surcote_H_M" localSheetId="12">[10]Macro1!$B$127:$C$127</definedName>
    <definedName name="surcote_H_M">[11]Macro1!$B$127:$C$127</definedName>
    <definedName name="surcote_H_P" localSheetId="12">[10]Macro1!$B$102:$C$102</definedName>
    <definedName name="surcote_H_P">[11]Macro1!$B$102:$C$102</definedName>
    <definedName name="Tab_1" localSheetId="13">#REF!</definedName>
    <definedName name="Tab_1" localSheetId="1">#REF!</definedName>
    <definedName name="Tab_1" localSheetId="2">#REF!</definedName>
    <definedName name="Tab_1" localSheetId="7">#REF!</definedName>
    <definedName name="Tab_1" localSheetId="11">#REF!</definedName>
    <definedName name="Tab_1">#REF!</definedName>
    <definedName name="Tab_1b" localSheetId="13">#REF!</definedName>
    <definedName name="Tab_1b" localSheetId="7">#REF!</definedName>
    <definedName name="Tab_1b" localSheetId="11">#REF!</definedName>
    <definedName name="Tab_1b">#REF!</definedName>
    <definedName name="Tab_1tr">#REF!</definedName>
    <definedName name="Tab_2" localSheetId="13">#REF!</definedName>
    <definedName name="Tab_2" localSheetId="7">#REF!</definedName>
    <definedName name="Tab_2" localSheetId="11">#REF!</definedName>
    <definedName name="Tab_2">#REF!</definedName>
    <definedName name="Tab_2bis" localSheetId="13">#REF!</definedName>
    <definedName name="Tab_2bis" localSheetId="7">#REF!</definedName>
    <definedName name="Tab_2bis" localSheetId="11">#REF!</definedName>
    <definedName name="Tab_2bis">#REF!</definedName>
    <definedName name="Tab_3" localSheetId="13">#REF!</definedName>
    <definedName name="Tab_3" localSheetId="1">#REF!</definedName>
    <definedName name="Tab_3" localSheetId="2">#REF!</definedName>
    <definedName name="Tab_3" localSheetId="7">#REF!</definedName>
    <definedName name="Tab_3" localSheetId="11">#REF!</definedName>
    <definedName name="Tab_3">#REF!</definedName>
    <definedName name="Tab_lag" localSheetId="13">#REF!</definedName>
    <definedName name="Tab_lag" localSheetId="7">#REF!</definedName>
    <definedName name="Tab_lag" localSheetId="11">#REF!</definedName>
    <definedName name="Tab_lag">#REF!</definedName>
    <definedName name="tab1FP">#REF!</definedName>
    <definedName name="tab1MSACAVIter">#REF!</definedName>
    <definedName name="tt" localSheetId="13">#REF!</definedName>
    <definedName name="tt" localSheetId="7">#REF!</definedName>
    <definedName name="tt" localSheetId="11">#REF!</definedName>
    <definedName name="tt">#REF!</definedName>
    <definedName name="txretr_anc14">#REF!</definedName>
    <definedName name="txretr_anc15">#REF!</definedName>
    <definedName name="valeur" localSheetId="13">[9]Macro1!#REF!</definedName>
    <definedName name="valeur" localSheetId="7">[9]Macro1!#REF!</definedName>
    <definedName name="valeur" localSheetId="11">[9]Macro1!#REF!</definedName>
    <definedName name="valeur" localSheetId="12">[8]Macro1!#REF!</definedName>
    <definedName name="valeur">[9]Macro1!#REF!</definedName>
    <definedName name="wrn.Rapport." localSheetId="1" hidden="1">{"TABL1",#N/A,TRUE,"TABLX";"TABL2",#N/A,TRUE,"TABLX"}</definedName>
    <definedName name="wrn.Rapport." hidden="1">{"TABL1",#N/A,TRUE,"TABLX";"TABL2",#N/A,TRUE,"TABLX"}</definedName>
    <definedName name="x" localSheetId="1" hidden="1">{"TABL1",#N/A,TRUE,"TABLX";"TABL2",#N/A,TRUE,"TABLX"}</definedName>
    <definedName name="x" hidden="1">{"TABL1",#N/A,TRUE,"TABLX";"TABL2",#N/A,TRUE,"TABLX"}</definedName>
    <definedName name="years">[14]txcot!#REF!</definedName>
    <definedName name="z">#REF!</definedName>
    <definedName name="_xlnm.Print_Area" localSheetId="12">'F05-Tableau 4 compl'!$B$4:$H$30</definedName>
    <definedName name="zz">#REF!</definedName>
    <definedName name="zzz">#REF!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26" i="44" l="1"/>
  <c r="S26" i="44"/>
  <c r="T26" i="44"/>
  <c r="R27" i="44"/>
  <c r="S27" i="44"/>
  <c r="T27" i="44"/>
  <c r="L26" i="44"/>
  <c r="M26" i="44"/>
  <c r="N26" i="44"/>
  <c r="L27" i="44"/>
  <c r="M27" i="44"/>
  <c r="N27" i="44"/>
  <c r="F25" i="44"/>
  <c r="L25" i="44"/>
  <c r="R25" i="44"/>
  <c r="T25" i="44"/>
  <c r="S25" i="44"/>
  <c r="N25" i="44"/>
  <c r="M25" i="44"/>
  <c r="F26" i="44"/>
  <c r="G26" i="44"/>
  <c r="H26" i="44"/>
  <c r="F27" i="44"/>
  <c r="G27" i="44"/>
  <c r="H27" i="44"/>
  <c r="H25" i="44"/>
  <c r="G25" i="44"/>
  <c r="S35" i="42"/>
  <c r="R35" i="42"/>
  <c r="R33" i="42"/>
  <c r="R31" i="42"/>
  <c r="R30" i="42"/>
  <c r="R29" i="42"/>
  <c r="R28" i="42"/>
  <c r="R27" i="42"/>
  <c r="Q35" i="42"/>
  <c r="P35" i="42"/>
  <c r="S33" i="42"/>
  <c r="Q33" i="42"/>
  <c r="P33" i="42"/>
  <c r="O33" i="42"/>
  <c r="N33" i="42"/>
  <c r="M33" i="42"/>
  <c r="L33" i="42"/>
  <c r="K33" i="42"/>
  <c r="J33" i="42"/>
  <c r="I33" i="42"/>
  <c r="H33" i="42"/>
  <c r="G33" i="42"/>
  <c r="F33" i="42"/>
  <c r="E33" i="42"/>
  <c r="D33" i="42"/>
  <c r="S31" i="42"/>
  <c r="Q31" i="42"/>
  <c r="P31" i="42"/>
  <c r="O31" i="42"/>
  <c r="N31" i="42"/>
  <c r="M31" i="42"/>
  <c r="L31" i="42"/>
  <c r="K31" i="42"/>
  <c r="J31" i="42"/>
  <c r="I31" i="42"/>
  <c r="H31" i="42"/>
  <c r="G31" i="42"/>
  <c r="F31" i="42"/>
  <c r="E31" i="42"/>
  <c r="D31" i="42"/>
  <c r="S30" i="42"/>
  <c r="Q30" i="42"/>
  <c r="P30" i="42"/>
  <c r="O30" i="42"/>
  <c r="N30" i="42"/>
  <c r="M30" i="42"/>
  <c r="L30" i="42"/>
  <c r="K30" i="42"/>
  <c r="J30" i="42"/>
  <c r="I30" i="42"/>
  <c r="H30" i="42"/>
  <c r="G30" i="42"/>
  <c r="F30" i="42"/>
  <c r="E30" i="42"/>
  <c r="D30" i="42"/>
  <c r="S29" i="42"/>
  <c r="Q29" i="42"/>
  <c r="P29" i="42"/>
  <c r="O29" i="42"/>
  <c r="N29" i="42"/>
  <c r="M29" i="42"/>
  <c r="L29" i="42"/>
  <c r="K29" i="42"/>
  <c r="J29" i="42"/>
  <c r="I29" i="42"/>
  <c r="H29" i="42"/>
  <c r="G29" i="42"/>
  <c r="F29" i="42"/>
  <c r="E29" i="42"/>
  <c r="D29" i="42"/>
  <c r="S28" i="42"/>
  <c r="Q28" i="42"/>
  <c r="P28" i="42"/>
  <c r="O28" i="42"/>
  <c r="N28" i="42"/>
  <c r="M28" i="42"/>
  <c r="L28" i="42"/>
  <c r="K28" i="42"/>
  <c r="J28" i="42"/>
  <c r="I28" i="42"/>
  <c r="H28" i="42"/>
  <c r="G28" i="42"/>
  <c r="F28" i="42"/>
  <c r="E28" i="42"/>
  <c r="D28" i="42"/>
  <c r="S27" i="42"/>
  <c r="Q27" i="42"/>
  <c r="P27" i="42"/>
  <c r="O27" i="42"/>
  <c r="N27" i="42"/>
  <c r="M27" i="42"/>
  <c r="L27" i="42"/>
  <c r="K27" i="42"/>
  <c r="J27" i="42"/>
  <c r="I27" i="42"/>
  <c r="H27" i="42"/>
  <c r="G27" i="42"/>
  <c r="F27" i="42"/>
  <c r="E27" i="42"/>
  <c r="D27" i="42"/>
</calcChain>
</file>

<file path=xl/sharedStrings.xml><?xml version="1.0" encoding="utf-8"?>
<sst xmlns="http://schemas.openxmlformats.org/spreadsheetml/2006/main" count="829" uniqueCount="395">
  <si>
    <t>Tous retraités de droit direct</t>
  </si>
  <si>
    <t>Ensemble</t>
  </si>
  <si>
    <t>Hommes</t>
  </si>
  <si>
    <t>Femmes</t>
  </si>
  <si>
    <t>-</t>
  </si>
  <si>
    <t xml:space="preserve">Professions libérales </t>
  </si>
  <si>
    <t>CRPCEN</t>
  </si>
  <si>
    <t>nd</t>
  </si>
  <si>
    <t>Tous retraités</t>
  </si>
  <si>
    <t>Composition (en %)</t>
  </si>
  <si>
    <t>Effectifs (en milliers)</t>
  </si>
  <si>
    <t>Droit direct</t>
  </si>
  <si>
    <t>Montant mensuel moyen par retraité, tous régimes (en euros courants)</t>
  </si>
  <si>
    <t>Retraités de droit direct d'un régime de base</t>
  </si>
  <si>
    <t>MSA salariés</t>
  </si>
  <si>
    <t>MSA non-salariés</t>
  </si>
  <si>
    <t xml:space="preserve">En euros </t>
  </si>
  <si>
    <t>CNIEG</t>
  </si>
  <si>
    <t>SNCF</t>
  </si>
  <si>
    <t>RATP</t>
  </si>
  <si>
    <t>FSPOEIE</t>
  </si>
  <si>
    <t>MSA non-salariés complémentaire</t>
  </si>
  <si>
    <t>brute</t>
  </si>
  <si>
    <t>En %</t>
  </si>
  <si>
    <t>Année</t>
  </si>
  <si>
    <t>Brute</t>
  </si>
  <si>
    <t>Nette</t>
  </si>
  <si>
    <t>Montant moyen
(en euros)</t>
  </si>
  <si>
    <t>Ircantec</t>
  </si>
  <si>
    <t>Total</t>
  </si>
  <si>
    <t>Droit dérivé</t>
  </si>
  <si>
    <t xml:space="preserve">Droit dérivé </t>
  </si>
  <si>
    <t xml:space="preserve">Droit direct </t>
  </si>
  <si>
    <t>Montant
de pension
(en euros)</t>
  </si>
  <si>
    <t>&lt; 100</t>
  </si>
  <si>
    <t>&gt;4 500</t>
  </si>
  <si>
    <t>Droits direct + dérivé</t>
  </si>
  <si>
    <t>Departement</t>
  </si>
  <si>
    <t>01</t>
  </si>
  <si>
    <t>Ain</t>
  </si>
  <si>
    <t>02</t>
  </si>
  <si>
    <t>Aisne</t>
  </si>
  <si>
    <t>03</t>
  </si>
  <si>
    <t>Allier</t>
  </si>
  <si>
    <t>04</t>
  </si>
  <si>
    <t>Alpes de Haute-Provence</t>
  </si>
  <si>
    <t>05</t>
  </si>
  <si>
    <t>Hautes-Alpes</t>
  </si>
  <si>
    <t>06</t>
  </si>
  <si>
    <t>Alpes-Maritimes</t>
  </si>
  <si>
    <t>07</t>
  </si>
  <si>
    <t>Ardèche</t>
  </si>
  <si>
    <t>08</t>
  </si>
  <si>
    <t>Ardennes</t>
  </si>
  <si>
    <t>09</t>
  </si>
  <si>
    <t>Ariège</t>
  </si>
  <si>
    <t>10</t>
  </si>
  <si>
    <t>Aube</t>
  </si>
  <si>
    <t>11</t>
  </si>
  <si>
    <t>Aude</t>
  </si>
  <si>
    <t>12</t>
  </si>
  <si>
    <t>Aveyron</t>
  </si>
  <si>
    <t>13</t>
  </si>
  <si>
    <t>Bouches du Rhône</t>
  </si>
  <si>
    <t>14</t>
  </si>
  <si>
    <t>Calvados</t>
  </si>
  <si>
    <t>15</t>
  </si>
  <si>
    <t>Cantal</t>
  </si>
  <si>
    <t>16</t>
  </si>
  <si>
    <t>Charente</t>
  </si>
  <si>
    <t>17</t>
  </si>
  <si>
    <t>Charente Maritime</t>
  </si>
  <si>
    <t>18</t>
  </si>
  <si>
    <t>Cher</t>
  </si>
  <si>
    <t>19</t>
  </si>
  <si>
    <t>Corrèze</t>
  </si>
  <si>
    <t>21</t>
  </si>
  <si>
    <t>Côte d'Or</t>
  </si>
  <si>
    <t>22</t>
  </si>
  <si>
    <t>Côtes d'Armor</t>
  </si>
  <si>
    <t>23</t>
  </si>
  <si>
    <t>Creuse</t>
  </si>
  <si>
    <t>24</t>
  </si>
  <si>
    <t>Dordogne</t>
  </si>
  <si>
    <t>25</t>
  </si>
  <si>
    <t>Doubs</t>
  </si>
  <si>
    <t>26</t>
  </si>
  <si>
    <t>Drôme</t>
  </si>
  <si>
    <t>27</t>
  </si>
  <si>
    <t>Eure</t>
  </si>
  <si>
    <t>28</t>
  </si>
  <si>
    <t>Eure-et-Loir</t>
  </si>
  <si>
    <t>29</t>
  </si>
  <si>
    <t>Finistère</t>
  </si>
  <si>
    <t>Corse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</si>
  <si>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</si>
  <si>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</si>
  <si>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</si>
  <si>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</si>
  <si>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</si>
  <si>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</si>
  <si>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</si>
  <si>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</si>
  <si>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</si>
  <si>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</si>
  <si>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</si>
  <si>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</si>
  <si>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</si>
  <si>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</si>
  <si>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</si>
  <si>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</si>
  <si>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</si>
  <si>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</si>
  <si>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</si>
  <si>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</si>
  <si>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</si>
  <si>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</si>
  <si>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</si>
  <si>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</si>
  <si>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</si>
  <si>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</si>
  <si>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</si>
  <si>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</si>
  <si>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</si>
  <si>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</si>
  <si>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</si>
  <si>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</si>
  <si>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</si>
  <si>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</si>
  <si>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</si>
  <si>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</si>
  <si>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</si>
  <si>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</si>
  <si>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</si>
  <si>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</si>
  <si>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</si>
  <si>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</si>
  <si>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</si>
  <si>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</si>
  <si>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</si>
  <si>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</si>
  <si>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</si>
  <si>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</si>
  <si>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</si>
  <si>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</si>
  <si>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</si>
  <si>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</si>
  <si>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</si>
  <si>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</si>
  <si>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</si>
  <si>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</si>
  <si>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</si>
  <si>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</si>
  <si>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</si>
  <si>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</si>
  <si>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</si>
  <si>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</si>
  <si>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</si>
  <si>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</si>
  <si>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</si>
  <si>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</si>
  <si>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</si>
  <si>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</si>
  <si>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</si>
  <si>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</si>
  <si>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</si>
  <si>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</si>
  <si>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</si>
  <si>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</si>
  <si>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</si>
  <si>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</si>
  <si>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</si>
  <si>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</si>
  <si>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</si>
  <si>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</si>
  <si>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</si>
  <si>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</si>
  <si>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</si>
  <si>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</si>
  <si>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</si>
  <si>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</si>
  <si>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</si>
  <si>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</si>
  <si>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</si>
  <si>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</si>
  <si>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</si>
  <si>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</si>
  <si>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</si>
  <si>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</si>
  <si>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</si>
  <si>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</si>
  <si>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</si>
  <si>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</si>
  <si>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</si>
  <si>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</si>
  <si>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</si>
  <si>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</si>
  <si>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</si>
  <si>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</si>
  <si>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</si>
  <si>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</si>
  <si>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</si>
  <si>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</si>
  <si>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</si>
  <si>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</si>
  <si>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</si>
  <si>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</si>
  <si>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</si>
  <si>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</si>
  <si>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</si>
  <si>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</si>
  <si>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</si>
  <si>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</si>
  <si>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</si>
  <si>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</si>
  <si>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</si>
  <si>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</si>
  <si>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</si>
  <si>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</si>
  <si>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</si>
  <si>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</si>
  <si>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</si>
  <si>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</si>
  <si>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</si>
  <si>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</si>
  <si>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</si>
  <si>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</si>
  <si>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Banque de France</t>
  </si>
  <si>
    <t xml:space="preserve"> </t>
  </si>
  <si>
    <t>Ensemble, tous régimes</t>
  </si>
  <si>
    <t>Pension brute de droit direct, hors majoration pour 3 enfants
ou plus (en euros)</t>
  </si>
  <si>
    <t>Évolution de la pension de droit direct,
y compris majoration pour 3 enfants ou plus
(en %)</t>
  </si>
  <si>
    <t>Pension brute de droit direct, hors majoration pour 3 enfants ou plus
(en euros)</t>
  </si>
  <si>
    <t>Montant moyen (M1+M5)</t>
  </si>
  <si>
    <t>971</t>
  </si>
  <si>
    <t>Guadeloupe</t>
  </si>
  <si>
    <t>972</t>
  </si>
  <si>
    <t>Martinique</t>
  </si>
  <si>
    <t>973</t>
  </si>
  <si>
    <t>Guyane</t>
  </si>
  <si>
    <t>974</t>
  </si>
  <si>
    <t>La Réunion</t>
  </si>
  <si>
    <t>Monopensionnés d'un régime de base</t>
  </si>
  <si>
    <t>Composition 
(en %)</t>
  </si>
  <si>
    <t>CANSSM</t>
  </si>
  <si>
    <t>Enim</t>
  </si>
  <si>
    <t>Polypensionnés de régimes de base</t>
  </si>
  <si>
    <t>dont autre régime de salarié à titre principal</t>
  </si>
  <si>
    <t>dont autre régime de non-salariés à titre principal</t>
  </si>
  <si>
    <t>Écart entre femmes et hommes (en %)</t>
  </si>
  <si>
    <t>Ensemble des retraités de droit direct</t>
  </si>
  <si>
    <t>Écart entre la
pension des femmes
et des hommes
(en %)</t>
  </si>
  <si>
    <t>FPE civils</t>
  </si>
  <si>
    <t>FPE militaires</t>
  </si>
  <si>
    <t xml:space="preserve">CNRACL </t>
  </si>
  <si>
    <t>RAFP</t>
  </si>
  <si>
    <t>Montant de pension (en euros)</t>
  </si>
  <si>
    <t>Tranches</t>
  </si>
  <si>
    <t>Numéro du département</t>
  </si>
  <si>
    <t>d-Supérieur à 1 600 euros</t>
  </si>
  <si>
    <t>c-De 1450 à 1599 euros</t>
  </si>
  <si>
    <t>b-De 1350 à 1449 euros</t>
  </si>
  <si>
    <t>a-Inférieur à 1 350 euros</t>
  </si>
  <si>
    <t>Pension de droit direct</t>
  </si>
  <si>
    <t>Pension de droit direct + Pension de droit dérivé</t>
  </si>
  <si>
    <t>a. Ensemble des retraités, fin 2020</t>
  </si>
  <si>
    <t>b. Ensemble des retraités ayant effectué une carrière complète, fin 2020</t>
  </si>
  <si>
    <t>2020</t>
  </si>
  <si>
    <t>2017</t>
  </si>
  <si>
    <t>Tous retraités d'une pension de droit direct</t>
  </si>
  <si>
    <t>Tous retraités d'une pension de droit direct résidant en France</t>
  </si>
  <si>
    <t>Tous retraités d'une pension de droit dérivé résidant en France</t>
  </si>
  <si>
    <t>Retraités d'une pension de droit direct
d’un régime de base</t>
  </si>
  <si>
    <t>Retraités d'une pension de droit direct
d’un régime de base résidant en France</t>
  </si>
  <si>
    <t>Tous retraités d'une pension de droit dérivé</t>
  </si>
  <si>
    <t>Retraités résidant en France ou à l'étranger</t>
  </si>
  <si>
    <t>Retraités résidant en France</t>
  </si>
  <si>
    <t>MSA non-salariés base</t>
  </si>
  <si>
    <t>6.208 - Emploi intérieur total par branche en nombre de personnes (38 postes)</t>
  </si>
  <si>
    <t>Montant total des branches</t>
  </si>
  <si>
    <t>6.210 - Emploi intérieur salarié par branche en nombre de personnes (38 postes)</t>
  </si>
  <si>
    <t>7.401 - Compte des ménages (S14)</t>
  </si>
  <si>
    <t>B3G</t>
  </si>
  <si>
    <t xml:space="preserve">Revenu mixte brut </t>
  </si>
  <si>
    <t>D1</t>
  </si>
  <si>
    <t xml:space="preserve">Rémunération des salariés </t>
  </si>
  <si>
    <t>D11</t>
  </si>
  <si>
    <t>Salaires et traitements bruts</t>
  </si>
  <si>
    <t>D613</t>
  </si>
  <si>
    <t>Cotisations sociales effectives à la charge des ménages</t>
  </si>
  <si>
    <t>Calcul du revenu</t>
  </si>
  <si>
    <t>Revenu d'activité superbrut</t>
  </si>
  <si>
    <t>Salaire superbrut</t>
  </si>
  <si>
    <t>Revenu d'activité brut</t>
  </si>
  <si>
    <t>Salaire brut</t>
  </si>
  <si>
    <t>Taux de CSG et CRDS moyen pondéré appliqué</t>
  </si>
  <si>
    <t>Revenu d'activité net</t>
  </si>
  <si>
    <t>Activité partielle+ IJ dérogatoires</t>
  </si>
  <si>
    <t>Revenu d'activité net (yc actv part)</t>
  </si>
  <si>
    <t>Précision méthodologique</t>
  </si>
  <si>
    <t>Écart entre la
pension des femmes
et  celle des hommes
(en %)</t>
  </si>
  <si>
    <t>Carte 1. Montant brut mensuel moyen de la pension de droit direct (y compris éventuelle majoration pour trois enfants ou plus), par département</t>
  </si>
  <si>
    <t>Retraités de droit direct d'un régime de base, dont :</t>
  </si>
  <si>
    <t>Retraités résidant en France 
ou à l'étranger</t>
  </si>
  <si>
    <t>Retraités résidant 
en France</t>
  </si>
  <si>
    <t xml:space="preserve"> 2022-2023
</t>
  </si>
  <si>
    <t xml:space="preserve">2017-2023
</t>
  </si>
  <si>
    <t xml:space="preserve"> 2012-2023
</t>
  </si>
  <si>
    <t xml:space="preserve"> 2013-2023
</t>
  </si>
  <si>
    <t>Pension de droit direct, hors majoration pour 3 enfants ou plus</t>
  </si>
  <si>
    <t>Pension de droit direct, y compris majoration pour 3 enfants ou plus</t>
  </si>
  <si>
    <t>Pension totale (droit direct , droit dérivé et majoration pour 3 enfants ou plus)</t>
  </si>
  <si>
    <t>nette</t>
  </si>
  <si>
    <t xml:space="preserve">nd : non disponible </t>
  </si>
  <si>
    <t>Pension totale (droit direct, droit dérivé et majoration pour 3 enfants ou plus)</t>
  </si>
  <si>
    <r>
      <t>2018</t>
    </r>
    <r>
      <rPr>
        <vertAlign val="superscript"/>
        <sz val="8"/>
        <color theme="1"/>
        <rFont val="Arial"/>
        <family val="2"/>
      </rPr>
      <t>3</t>
    </r>
  </si>
  <si>
    <r>
      <t>2019</t>
    </r>
    <r>
      <rPr>
        <vertAlign val="superscript"/>
        <sz val="8"/>
        <color theme="1"/>
        <rFont val="Arial"/>
        <family val="2"/>
      </rPr>
      <t>3</t>
    </r>
  </si>
  <si>
    <t>Tableau 1. Montant mensuel moyen de la pension des retraités résidant en France</t>
  </si>
  <si>
    <t>Pension de droit direct,
hors majoration
pour 3 enfants ou plus
(en euros)</t>
  </si>
  <si>
    <t>Pension de droit direct,
y compris majoration pour 3 enfants ou plus (en euros)</t>
  </si>
  <si>
    <t>Pension totale (droit direct, droit dérivé
et majoration pour 3 enfants ou plus) [en euros]</t>
  </si>
  <si>
    <r>
      <t>Corrigée de l'inflation annuelle</t>
    </r>
    <r>
      <rPr>
        <b/>
        <vertAlign val="superscript"/>
        <sz val="8"/>
        <color theme="1"/>
        <rFont val="Arial"/>
        <family val="2"/>
      </rPr>
      <t>1</t>
    </r>
  </si>
  <si>
    <r>
      <t>Corrigée de la revalorisation annuelle légale</t>
    </r>
    <r>
      <rPr>
        <b/>
        <vertAlign val="superscript"/>
        <sz val="8"/>
        <color theme="1"/>
        <rFont val="Arial"/>
        <family val="2"/>
      </rPr>
      <t>2</t>
    </r>
  </si>
  <si>
    <r>
      <t xml:space="preserve">2018 </t>
    </r>
    <r>
      <rPr>
        <b/>
        <vertAlign val="superscript"/>
        <sz val="8"/>
        <color theme="1"/>
        <rFont val="Arial"/>
        <family val="2"/>
      </rPr>
      <t>3</t>
    </r>
  </si>
  <si>
    <r>
      <t xml:space="preserve">2019 </t>
    </r>
    <r>
      <rPr>
        <b/>
        <vertAlign val="superscript"/>
        <sz val="8"/>
        <color theme="1"/>
        <rFont val="Arial"/>
        <family val="2"/>
      </rPr>
      <t>3</t>
    </r>
  </si>
  <si>
    <r>
      <t xml:space="preserve">1. Évolution corrigée de l’évolution de l’indice des prix à la consommation (y compris tabac) en France, en glissement annuel au 31 décembre de l’année.
2. Évolution corrigée de la revalorisation annuelle tous régimes en glissement annuel au 31 décembre de l’année (voir fiche 4).
3. Les valeurs pour 2018 et 2019, obtenues à l'aide du modèle ANCETRE, présentent des fragilités. Les évolutions entre 2017 et 2020 sont à prendre avec précaution.
</t>
    </r>
    <r>
      <rPr>
        <b/>
        <sz val="8"/>
        <color theme="1"/>
        <rFont val="Arial"/>
        <family val="2"/>
      </rPr>
      <t xml:space="preserve">Note &gt; </t>
    </r>
    <r>
      <rPr>
        <sz val="8"/>
        <color theme="1"/>
        <rFont val="Arial"/>
        <family val="2"/>
      </rPr>
      <t xml:space="preserve">Ces données excluent les personnes ayant perçu un versement forfaitaire unique. Les fonctionnaires liquidant une pension d’invalidité et ayant atteint l’âge minimum légal de départ à la retraite sont inclus (voir fiche 23). La pension nette est calculée après déduction de la CSG, de la CRDS, de la Casa et de la cotisation maladie sur les retraites complémentaires. Après correction d'une erreur dans les taux de prélèvements appliqués, la pension nette a été révisée pour les années 2020 à 2022 par rapport à l'édition précédente de cet ouvrage. Des données complémentaires sont disponibles dans le fichier Excel associé à cette fiche sur le site de la DREES : https://drees.solidarites-sante.gouv.fr.
</t>
    </r>
    <r>
      <rPr>
        <b/>
        <sz val="8"/>
        <color theme="1"/>
        <rFont val="Arial"/>
        <family val="2"/>
      </rPr>
      <t>Champ &gt;</t>
    </r>
    <r>
      <rPr>
        <sz val="8"/>
        <color theme="1"/>
        <rFont val="Arial"/>
        <family val="2"/>
      </rPr>
      <t xml:space="preserve"> Retraités ayant perçu un droit direct au cours de l’année </t>
    </r>
    <r>
      <rPr>
        <i/>
        <sz val="8"/>
        <color theme="1"/>
        <rFont val="Arial"/>
        <family val="2"/>
      </rPr>
      <t>n</t>
    </r>
    <r>
      <rPr>
        <sz val="8"/>
        <color theme="1"/>
        <rFont val="Arial"/>
        <family val="2"/>
      </rPr>
      <t xml:space="preserve">, résidant en France, vivants au 31 décembre de l’année.
</t>
    </r>
    <r>
      <rPr>
        <b/>
        <sz val="8"/>
        <color theme="1"/>
        <rFont val="Arial"/>
        <family val="2"/>
      </rPr>
      <t>Sources &gt;</t>
    </r>
    <r>
      <rPr>
        <sz val="8"/>
        <color theme="1"/>
        <rFont val="Arial"/>
        <family val="2"/>
      </rPr>
      <t xml:space="preserve"> DREES, EIR, modèle ANCETRE.</t>
    </r>
  </si>
  <si>
    <t>Tableau 1 complémentaire bis. Montant mensuel moyen de la pension des retraités résidant en France ou à l’étranger</t>
  </si>
  <si>
    <r>
      <t xml:space="preserve">2018 </t>
    </r>
    <r>
      <rPr>
        <vertAlign val="superscript"/>
        <sz val="8"/>
        <color theme="1"/>
        <rFont val="Arial"/>
        <family val="2"/>
      </rPr>
      <t>3</t>
    </r>
  </si>
  <si>
    <r>
      <t xml:space="preserve">2019 </t>
    </r>
    <r>
      <rPr>
        <vertAlign val="superscript"/>
        <sz val="8"/>
        <color theme="1"/>
        <rFont val="Arial"/>
        <family val="2"/>
      </rPr>
      <t>3</t>
    </r>
  </si>
  <si>
    <r>
      <t xml:space="preserve">1. Évolution corrigée de l’évolution de l’indice des prix à la consommation (y compris tabac) en France, en glissement annuel au 31 décembre de l’année.
2. Évolution corrigée de la revalorisation annuelle tous régimes en glissement annuel au 31 décembre de l’année (voir fiche 4).
3. Les valeurs pour 2018 et 2019, obtenues à l'aide du modèle ANCETRE, présentent des fragilités. Les évolutions entre 2017 et 2020 sont à prendre avec précaution.
</t>
    </r>
    <r>
      <rPr>
        <b/>
        <sz val="8"/>
        <color theme="1"/>
        <rFont val="Arial"/>
        <family val="2"/>
      </rPr>
      <t xml:space="preserve">Note &gt; </t>
    </r>
    <r>
      <rPr>
        <sz val="8"/>
        <color theme="1"/>
        <rFont val="Arial"/>
        <family val="2"/>
      </rPr>
      <t xml:space="preserve">Ces données excluent les personnes ayant perçu un versement forfaitaire unique. Les fonctionnaires liquidant une pension d’invalidité et ayant atteint l’âge minimum légal de départ à la retraite sont inclus (voir fiche 23). La pension nette est calculée après déduction de la CSG, de la CRDS, de la Casa et de la cotisation maladie sur les retraites complémentaires. Après correction d'une erreur dans les taux de prélèvements appliqués, la pension nette a été révisée pour les années 2020 à 2022 par rapport à l'édition précédente de cet ouvrage. Des données complémentaires sont disponibles dans le fichier Excel associé à cette fiche sur le site de la DREES : https://drees.solidarites-sante.gouv.fr.
</t>
    </r>
    <r>
      <rPr>
        <b/>
        <sz val="8"/>
        <color theme="1"/>
        <rFont val="Arial"/>
        <family val="2"/>
      </rPr>
      <t>Champ &gt;</t>
    </r>
    <r>
      <rPr>
        <sz val="8"/>
        <color theme="1"/>
        <rFont val="Arial"/>
        <family val="2"/>
      </rPr>
      <t xml:space="preserve"> Retraités ayant perçu un droit direct au cours de l’année </t>
    </r>
    <r>
      <rPr>
        <i/>
        <sz val="8"/>
        <color theme="1"/>
        <rFont val="Arial"/>
        <family val="2"/>
      </rPr>
      <t>n</t>
    </r>
    <r>
      <rPr>
        <sz val="8"/>
        <color theme="1"/>
        <rFont val="Arial"/>
        <family val="2"/>
      </rPr>
      <t xml:space="preserve">, résidant en France ou à l'étranger, vivants au 31 décembre de l’année.
</t>
    </r>
    <r>
      <rPr>
        <b/>
        <sz val="8"/>
        <color theme="1"/>
        <rFont val="Arial"/>
        <family val="2"/>
      </rPr>
      <t>Sources &gt;</t>
    </r>
    <r>
      <rPr>
        <sz val="8"/>
        <color theme="1"/>
        <rFont val="Arial"/>
        <family val="2"/>
      </rPr>
      <t xml:space="preserve"> DREES, EIR, modèle ANCETRE.</t>
    </r>
  </si>
  <si>
    <t>Graphique 1. Montant net mensuel moyen de la pension de droit direct (y compris éventuelle majoration pour trois enfants ou plus) de l’ensemble des retraités résidant en France, rapporté au revenu d’activité net moyen</t>
  </si>
  <si>
    <r>
      <t>2018</t>
    </r>
    <r>
      <rPr>
        <b/>
        <vertAlign val="superscript"/>
        <sz val="8"/>
        <color theme="1"/>
        <rFont val="Arial"/>
        <family val="2"/>
      </rPr>
      <t>1</t>
    </r>
  </si>
  <si>
    <r>
      <t>2019</t>
    </r>
    <r>
      <rPr>
        <b/>
        <vertAlign val="superscript"/>
        <sz val="8"/>
        <color theme="1"/>
        <rFont val="Arial"/>
        <family val="2"/>
      </rPr>
      <t>1</t>
    </r>
  </si>
  <si>
    <r>
      <t xml:space="preserve">1. Les valeurs pour 2018 et 2019, obtenues à l’aide du modèle ANCETRE, présentent des fragilités. Les évolutions entre 2017 et 2020 sont à prendre avec précaution.
</t>
    </r>
    <r>
      <rPr>
        <b/>
        <sz val="8"/>
        <color theme="1"/>
        <rFont val="Arial"/>
        <family val="2"/>
      </rPr>
      <t xml:space="preserve">Note &gt; </t>
    </r>
    <r>
      <rPr>
        <sz val="8"/>
        <color theme="1"/>
        <rFont val="Arial"/>
        <family val="2"/>
      </rPr>
      <t xml:space="preserve">Pour 2023, le revenu d’activité des comptes nationaux est rehaussé à hauteur de 0,3 milliard d’euros d’activité partielle. Des données complémentaires sont disponibles dans le fichier Excel associé à cette fiche sur le site de la DREES : https://drees.solidarites-sante.gouv.fr.
</t>
    </r>
    <r>
      <rPr>
        <b/>
        <sz val="8"/>
        <color theme="1"/>
        <rFont val="Arial"/>
        <family val="2"/>
      </rPr>
      <t>Lecture &gt;</t>
    </r>
    <r>
      <rPr>
        <sz val="8"/>
        <color theme="1"/>
        <rFont val="Arial"/>
        <family val="2"/>
      </rPr>
      <t xml:space="preserve"> La pension nette de droit direct moyenne des femmes en 2023 équivaut à 46,2 % du revenu d’activité net moyen des personnes en emploi au cours de l’année.
</t>
    </r>
    <r>
      <rPr>
        <b/>
        <sz val="8"/>
        <color theme="1"/>
        <rFont val="Arial"/>
        <family val="2"/>
      </rPr>
      <t xml:space="preserve">Champ &gt; </t>
    </r>
    <r>
      <rPr>
        <sz val="8"/>
        <color theme="1"/>
        <rFont val="Arial"/>
        <family val="2"/>
      </rPr>
      <t xml:space="preserve">Retraités ayant perçu un droit direct (y compris éventuelle majoration pour trois enfants ou plus) et personnes en emploi au cours de l’année et résidant en France.
</t>
    </r>
    <r>
      <rPr>
        <b/>
        <sz val="8"/>
        <color theme="1"/>
        <rFont val="Arial"/>
        <family val="2"/>
      </rPr>
      <t>Sources &gt;</t>
    </r>
    <r>
      <rPr>
        <sz val="8"/>
        <color theme="1"/>
        <rFont val="Arial"/>
        <family val="2"/>
      </rPr>
      <t xml:space="preserve"> DREES, modèle ANCETRE ; Insee, comptes nationaux.</t>
    </r>
  </si>
  <si>
    <r>
      <t>2020</t>
    </r>
    <r>
      <rPr>
        <b/>
        <vertAlign val="superscript"/>
        <sz val="8"/>
        <color theme="1"/>
        <rFont val="Arial"/>
        <family val="2"/>
      </rPr>
      <t>1</t>
    </r>
  </si>
  <si>
    <r>
      <t xml:space="preserve">1. Les valeurs pour 2018 et 2019, obtenues à l'aide du modèle ANCETRE, présentent des fragilités. Les évolutions entre 2017 et 2020 sont à prendre avec précaution.
</t>
    </r>
    <r>
      <rPr>
        <b/>
        <sz val="8"/>
        <color theme="1"/>
        <rFont val="Arial"/>
        <family val="2"/>
      </rPr>
      <t>Note &gt;</t>
    </r>
    <r>
      <rPr>
        <sz val="8"/>
        <color theme="1"/>
        <rFont val="Arial"/>
        <family val="2"/>
      </rPr>
      <t xml:space="preserve"> Pour 2023, le revenu d’activité des comptes nationaux est rehaussé à hauteur de 0,3 milliard d'euros d’activité partielle.  Des données complémentaires sont disponibles dans le fichier Excel associé à cette fiche sur le site de la DREES : https://drees.solidarites-sante.gouv.fr.
</t>
    </r>
    <r>
      <rPr>
        <b/>
        <sz val="8"/>
        <color theme="1"/>
        <rFont val="Arial"/>
        <family val="2"/>
      </rPr>
      <t xml:space="preserve">Lecture </t>
    </r>
    <r>
      <rPr>
        <sz val="8"/>
        <color theme="1"/>
        <rFont val="Arial"/>
        <family val="2"/>
      </rPr>
      <t xml:space="preserve">&gt; La pension nette totale moyenne des femmes en 2023 équivaut à 56,1 % du revenu d’activité net moyen des personnes en emploi au cours de l’année.
</t>
    </r>
    <r>
      <rPr>
        <b/>
        <sz val="8"/>
        <color theme="1"/>
        <rFont val="Arial"/>
        <family val="2"/>
      </rPr>
      <t>Champ &gt;</t>
    </r>
    <r>
      <rPr>
        <sz val="8"/>
        <color theme="1"/>
        <rFont val="Arial"/>
        <family val="2"/>
      </rPr>
      <t xml:space="preserve"> Retraités ayant perçu un droit direct (y compris éventuelle majoration pour trois enfants ou plus et éventuel droit dérivé) et personnes en emploi au cours de l’année et résidant en France. 
</t>
    </r>
    <r>
      <rPr>
        <b/>
        <sz val="8"/>
        <color theme="1"/>
        <rFont val="Arial"/>
        <family val="2"/>
      </rPr>
      <t>Sources &gt;</t>
    </r>
    <r>
      <rPr>
        <sz val="8"/>
        <color theme="1"/>
        <rFont val="Arial"/>
        <family val="2"/>
      </rPr>
      <t xml:space="preserve"> DREES, modèle ANCETRE ; Insee, comptes nationaux.</t>
    </r>
  </si>
  <si>
    <r>
      <t>En euros constants de 2023</t>
    </r>
    <r>
      <rPr>
        <vertAlign val="superscript"/>
        <sz val="8"/>
        <color theme="1"/>
        <rFont val="Arial"/>
        <family val="2"/>
      </rPr>
      <t>1</t>
    </r>
  </si>
  <si>
    <r>
      <t>2018</t>
    </r>
    <r>
      <rPr>
        <vertAlign val="superscript"/>
        <sz val="8"/>
        <color theme="1"/>
        <rFont val="Arial"/>
        <family val="2"/>
      </rPr>
      <t>2</t>
    </r>
  </si>
  <si>
    <r>
      <t>2019</t>
    </r>
    <r>
      <rPr>
        <vertAlign val="superscript"/>
        <sz val="8"/>
        <color theme="1"/>
        <rFont val="Arial"/>
        <family val="2"/>
      </rPr>
      <t>2</t>
    </r>
  </si>
  <si>
    <t>Graphique 2. Montant brut mensuel moyen de la pension de droit direct (y compris éventuelle majoration pour trois enfants ou plus) des retraités résidant en France</t>
  </si>
  <si>
    <r>
      <t>Évolution en euros constants</t>
    </r>
    <r>
      <rPr>
        <b/>
        <vertAlign val="superscript"/>
        <sz val="8"/>
        <color theme="1"/>
        <rFont val="Arial"/>
        <family val="2"/>
      </rPr>
      <t xml:space="preserve">6 </t>
    </r>
    <r>
      <rPr>
        <b/>
        <sz val="8"/>
        <color theme="1"/>
        <rFont val="Arial"/>
        <family val="2"/>
      </rPr>
      <t>(en %)</t>
    </r>
  </si>
  <si>
    <r>
      <t>Régime général</t>
    </r>
    <r>
      <rPr>
        <vertAlign val="superscript"/>
        <sz val="8"/>
        <color theme="1"/>
        <rFont val="Arial"/>
        <family val="2"/>
      </rPr>
      <t>1</t>
    </r>
  </si>
  <si>
    <r>
      <t>Agirc-Arrco</t>
    </r>
    <r>
      <rPr>
        <vertAlign val="superscript"/>
        <sz val="8"/>
        <color theme="1"/>
        <rFont val="Arial"/>
        <family val="2"/>
      </rPr>
      <t>2</t>
    </r>
  </si>
  <si>
    <r>
      <t>FPE civils</t>
    </r>
    <r>
      <rPr>
        <vertAlign val="superscript"/>
        <sz val="8"/>
        <color theme="1"/>
        <rFont val="Arial"/>
        <family val="2"/>
      </rPr>
      <t>3</t>
    </r>
  </si>
  <si>
    <r>
      <t>CNRACL</t>
    </r>
    <r>
      <rPr>
        <vertAlign val="superscript"/>
        <sz val="8"/>
        <color theme="1"/>
        <rFont val="Arial"/>
        <family val="2"/>
      </rPr>
      <t>3</t>
    </r>
  </si>
  <si>
    <r>
      <t>Régimes spéciaux</t>
    </r>
    <r>
      <rPr>
        <vertAlign val="superscript"/>
        <sz val="8"/>
        <color theme="1"/>
        <rFont val="Arial"/>
        <family val="2"/>
      </rPr>
      <t>4</t>
    </r>
  </si>
  <si>
    <r>
      <t>Professions libérales</t>
    </r>
    <r>
      <rPr>
        <vertAlign val="superscript"/>
        <sz val="8"/>
        <color theme="1"/>
        <rFont val="Arial"/>
        <family val="2"/>
      </rPr>
      <t>5</t>
    </r>
  </si>
  <si>
    <r>
      <t xml:space="preserve">1. Voir annexe 4, note sur l’intégration de la SSI au régime général.
2. Voir annexe 4, note sur la fusion de l’Agirc et de l’Arrco.
3. Y compris les fonctionnaires ayant liquidé une pension d’invalidité et ayant atteint l’âge minimum légal de départ à la retraite (voir fiche 23).
4. Régimes spéciaux : FSPOEIE, SNCF, RATP, CNIEG, Enim, CANSSM, CRPCEN, Caisse de réserve des employés de la Banque de France, Altadis, Retrep.
5. Professions libérales : CNAVPL, CNBF.
6. Évolution corrigée de l’évolution de l’indice des prix à la consommation (y compris tabac) en France, en glissement annuel au 31 décembre de l’année.
</t>
    </r>
    <r>
      <rPr>
        <b/>
        <sz val="8"/>
        <color theme="1"/>
        <rFont val="Arial"/>
        <family val="2"/>
      </rPr>
      <t xml:space="preserve">Note &gt; </t>
    </r>
    <r>
      <rPr>
        <sz val="8"/>
        <color theme="1"/>
        <rFont val="Arial"/>
        <family val="2"/>
      </rPr>
      <t xml:space="preserve">Ces données excluent les personnes ayant perçu un versement forfaitaire unique. À la MSA non-salariés, les données de l’EACR antérieures à 2016 excluent les retraités résidant dans les DROM. Des données complémentaires sont disponibles dans le fichier Excel associé à cette fiche sur le site de la DREES : https://drees.solidarites-sante.gouv.fr.
</t>
    </r>
    <r>
      <rPr>
        <b/>
        <sz val="8"/>
        <color theme="1"/>
        <rFont val="Arial"/>
        <family val="2"/>
      </rPr>
      <t>Champ &gt;</t>
    </r>
    <r>
      <rPr>
        <sz val="8"/>
        <color theme="1"/>
        <rFont val="Arial"/>
        <family val="2"/>
      </rPr>
      <t xml:space="preserve"> Retraités ayant perçu un droit direct en 2023 (hors majoration pour trois enfants ou plus), résidant en France ou à l’étranger, vivants au 31 décembre de l’année.
</t>
    </r>
    <r>
      <rPr>
        <b/>
        <sz val="8"/>
        <color theme="1"/>
        <rFont val="Arial"/>
        <family val="2"/>
      </rPr>
      <t xml:space="preserve">Sources &gt; </t>
    </r>
    <r>
      <rPr>
        <sz val="8"/>
        <color theme="1"/>
        <rFont val="Arial"/>
        <family val="2"/>
      </rPr>
      <t>DREES, EACR, modèle ANCETRE.</t>
    </r>
  </si>
  <si>
    <t>Tableau 2 complémentaire. Montant brut mensuel moyen de la pension de droit direct (hors majoration pour trois enfants ou plus), par régime de retraite, en 2023</t>
  </si>
  <si>
    <r>
      <t>Évolution en euros constants</t>
    </r>
    <r>
      <rPr>
        <b/>
        <vertAlign val="superscript"/>
        <sz val="8"/>
        <color theme="1"/>
        <rFont val="Arial"/>
        <family val="2"/>
      </rPr>
      <t xml:space="preserve">4 </t>
    </r>
    <r>
      <rPr>
        <b/>
        <sz val="8"/>
        <color theme="1"/>
        <rFont val="Arial"/>
        <family val="2"/>
      </rPr>
      <t>(en %)</t>
    </r>
  </si>
  <si>
    <r>
      <t>CNAV</t>
    </r>
    <r>
      <rPr>
        <vertAlign val="superscript"/>
        <sz val="8"/>
        <color theme="1"/>
        <rFont val="Arial"/>
        <family val="2"/>
      </rPr>
      <t>1</t>
    </r>
  </si>
  <si>
    <r>
      <t>FPE militaires</t>
    </r>
    <r>
      <rPr>
        <vertAlign val="superscript"/>
        <sz val="8"/>
        <color theme="1"/>
        <rFont val="Arial"/>
        <family val="2"/>
      </rPr>
      <t>3</t>
    </r>
  </si>
  <si>
    <r>
      <t>SSI complémentaire</t>
    </r>
    <r>
      <rPr>
        <vertAlign val="superscript"/>
        <sz val="8"/>
        <color theme="1"/>
        <rFont val="Arial"/>
        <family val="2"/>
      </rPr>
      <t>1</t>
    </r>
  </si>
  <si>
    <r>
      <t>Ensemble, tous régimes</t>
    </r>
    <r>
      <rPr>
        <b/>
        <vertAlign val="superscript"/>
        <sz val="8"/>
        <color theme="1"/>
        <rFont val="Arial"/>
        <family val="2"/>
      </rPr>
      <t>3</t>
    </r>
  </si>
  <si>
    <r>
      <t xml:space="preserve">1. Voir annexe 4, note sur la fusion de la CNAV et de la SSI.
2. Voir annexe 4, note sur la fusion de l’Agirc et de l’Arrco. 
3. Y compris les fonctionnaires ayant liquidé une pension d’invalidité et ayant atteint l’âge minimum légal de départ à la retraite (voir fiche 23). 
4. Évolution corrigée de l’évolution de l’indice des prix à la consommation (y compris tabac) en France, en glissement annuel au 31 décembre de l’année. 
</t>
    </r>
    <r>
      <rPr>
        <b/>
        <sz val="8"/>
        <color theme="1"/>
        <rFont val="Arial"/>
        <family val="2"/>
      </rPr>
      <t>Note &gt;</t>
    </r>
    <r>
      <rPr>
        <sz val="8"/>
        <color theme="1"/>
        <rFont val="Arial"/>
        <family val="2"/>
      </rPr>
      <t xml:space="preserve"> Ces données excluent les personnes ayant perçu un versement forfaitaire unique. À la MSA non-salariés, les données de l’EACR antérieures à 2016 excluent les retraités résidant dans les DROM.
</t>
    </r>
    <r>
      <rPr>
        <b/>
        <sz val="8"/>
        <color theme="1"/>
        <rFont val="Arial"/>
        <family val="2"/>
      </rPr>
      <t xml:space="preserve">Champ &gt; </t>
    </r>
    <r>
      <rPr>
        <sz val="8"/>
        <color theme="1"/>
        <rFont val="Arial"/>
        <family val="2"/>
      </rPr>
      <t xml:space="preserve">Retraités ayant perçu un droit direct en 2023  (hors majoration pour trois enfants ou plus), résidant en France ou à l’étranger, vivants au 31 décembre de l’année. 
</t>
    </r>
    <r>
      <rPr>
        <b/>
        <sz val="8"/>
        <color theme="1"/>
        <rFont val="Arial"/>
        <family val="2"/>
      </rPr>
      <t>Sources &gt;</t>
    </r>
    <r>
      <rPr>
        <sz val="8"/>
        <color theme="1"/>
        <rFont val="Arial"/>
        <family val="2"/>
      </rPr>
      <t xml:space="preserve"> DREES, EACR 2023, modèle ANCETRE 2023.</t>
    </r>
  </si>
  <si>
    <r>
      <t xml:space="preserve">Note &gt; </t>
    </r>
    <r>
      <rPr>
        <sz val="8"/>
        <color theme="1"/>
        <rFont val="Arial"/>
        <family val="2"/>
      </rPr>
      <t xml:space="preserve">Les droits incluent systématiquement les éventuelles majorations pour trois enfants ou plus associées. Dans le champ « Tous retraités », l’entrée « Droit dérivé » comprend les retraités percevant une pension de droit dérivé seule ou en plus d’une pension de droit direct. Dans le champ « Tous retraités de droit direct », l’entrée « Droit dérivé » comprend les retraités percevant une pension de droit dérivé en plus d’une pension de droit direct. Des données complémentaires sont disponibles dans le fichier Excel associé à cette fiche sur le site de la DREES : https://drees.solidarites-sante.gouv.fr.
</t>
    </r>
    <r>
      <rPr>
        <b/>
        <sz val="8"/>
        <color theme="1"/>
        <rFont val="Arial"/>
        <family val="2"/>
      </rPr>
      <t xml:space="preserve">Champ &gt; </t>
    </r>
    <r>
      <rPr>
        <sz val="8"/>
        <color theme="1"/>
        <rFont val="Arial"/>
        <family val="2"/>
      </rPr>
      <t xml:space="preserve">Bénéficiaires d’un avantage principal de droit direct (y compris éventuelle majoration pour trois enfants ou plus) ou de droit dérivé, résidant en France ou à l’étranger, vivants au 31 décembre 2020.
</t>
    </r>
    <r>
      <rPr>
        <b/>
        <sz val="8"/>
        <color theme="1"/>
        <rFont val="Arial"/>
        <family val="2"/>
      </rPr>
      <t xml:space="preserve">Source &gt; </t>
    </r>
    <r>
      <rPr>
        <sz val="8"/>
        <color theme="1"/>
        <rFont val="Arial"/>
        <family val="2"/>
      </rPr>
      <t>DREES, EIR.</t>
    </r>
  </si>
  <si>
    <r>
      <rPr>
        <b/>
        <sz val="8"/>
        <color theme="1"/>
        <rFont val="Arial"/>
        <family val="2"/>
      </rPr>
      <t xml:space="preserve">Note &gt; </t>
    </r>
    <r>
      <rPr>
        <sz val="8"/>
        <color theme="1"/>
        <rFont val="Arial"/>
        <family val="2"/>
      </rPr>
      <t xml:space="preserve">Les droits incluent systématiquement les éventuelles majorations pour trois enfants ou plus associées. Dans le champ « Tous retraités », l'entrée « Droit dérivé » comprend les retraités percevant une pension de droit dérivé seule ou en plus d'une pension de droit direct. Dans le champ « Tous retraités de droit direct », l'entrée « Droit dérivé » comprend les retraités percevant une epnsion de droit dérivé en plus d'une pension de droit direct. 
</t>
    </r>
    <r>
      <rPr>
        <b/>
        <sz val="8"/>
        <color theme="1"/>
        <rFont val="Arial"/>
        <family val="2"/>
      </rPr>
      <t>Champ &gt;</t>
    </r>
    <r>
      <rPr>
        <sz val="8"/>
        <color theme="1"/>
        <rFont val="Arial"/>
        <family val="2"/>
      </rPr>
      <t xml:space="preserve"> Bénéficiaires d’un avantage principal de droit direct (y compris éventuelle majoration pour trois enfantsou plus) ou de droit dérivé, résidant en France ou à l’étranger, vivants au 31 décembre 2020.
</t>
    </r>
    <r>
      <rPr>
        <b/>
        <sz val="8"/>
        <color theme="1"/>
        <rFont val="Arial"/>
        <family val="2"/>
      </rPr>
      <t>Source &gt;</t>
    </r>
    <r>
      <rPr>
        <sz val="8"/>
        <color theme="1"/>
        <rFont val="Arial"/>
        <family val="2"/>
      </rPr>
      <t xml:space="preserve"> DREES, EIR 2020.</t>
    </r>
  </si>
  <si>
    <t>Tableau 4. Montant brut mensuel  moyen de la pension de droit direct (y compris éventuelle majoration pour trois enfants ou plus), selon le régime principal d’affiliation au cours de la carrière, fin 2023</t>
  </si>
  <si>
    <r>
      <t>Retraités de droit direct 
à carrières complètes</t>
    </r>
    <r>
      <rPr>
        <b/>
        <vertAlign val="superscript"/>
        <sz val="8"/>
        <color theme="1"/>
        <rFont val="Arial"/>
        <family val="2"/>
      </rPr>
      <t>5</t>
    </r>
  </si>
  <si>
    <r>
      <t>régime général à titre principal</t>
    </r>
    <r>
      <rPr>
        <b/>
        <vertAlign val="superscript"/>
        <sz val="8"/>
        <color theme="1"/>
        <rFont val="Arial"/>
        <family val="2"/>
      </rPr>
      <t>1,2</t>
    </r>
  </si>
  <si>
    <r>
      <t>autre régime de salarié à titre principal</t>
    </r>
    <r>
      <rPr>
        <b/>
        <vertAlign val="superscript"/>
        <sz val="8"/>
        <color theme="1"/>
        <rFont val="Arial"/>
        <family val="2"/>
      </rPr>
      <t>2</t>
    </r>
  </si>
  <si>
    <r>
      <t>Régimes spéciaux</t>
    </r>
    <r>
      <rPr>
        <vertAlign val="superscript"/>
        <sz val="8"/>
        <color theme="1"/>
        <rFont val="Arial"/>
        <family val="2"/>
      </rPr>
      <t>3</t>
    </r>
  </si>
  <si>
    <r>
      <t>autre régime de non-salariés à titre principal</t>
    </r>
    <r>
      <rPr>
        <b/>
        <vertAlign val="superscript"/>
        <sz val="8"/>
        <color theme="1"/>
        <rFont val="Arial"/>
        <family val="2"/>
      </rPr>
      <t>2</t>
    </r>
  </si>
  <si>
    <r>
      <t>aucun régime principal</t>
    </r>
    <r>
      <rPr>
        <b/>
        <vertAlign val="superscript"/>
        <sz val="8"/>
        <color theme="1"/>
        <rFont val="Arial"/>
        <family val="2"/>
      </rPr>
      <t>4</t>
    </r>
  </si>
  <si>
    <r>
      <t xml:space="preserve">1. Le régime général comprend les indépendants de l’ex-SSI depuis 2020.
2. Pour les retraités polypensionnés, le régime indiqué correspond au régime principal, c’est-à-dire celui représentant plus de la moitié de la carrière.
3. Régimes spéciaux : FSPOEIE, SNCF, RATP, CNIEG, Enim, CANSSM, CRPCEN, Caisse de réserve des employés de la Banque de France, Altadis, Retrep.
4. Retraités bénéficiant d’un avantage de droit direct dans au moins trois régimes de base différents, dont aucun ne représente plus de la moitié de la carrière.
5. Sont sélectionnés ici les seuls retraités ayant effectué une carrière complète dans les régimes de retraite français.
La carrière est considérée comme complète si la durée d’assurance tous régimes est au moins égale à la durée requise pour le taux plein (dans un des régimes d’affiliation au moins).
</t>
    </r>
    <r>
      <rPr>
        <b/>
        <sz val="8"/>
        <color theme="1"/>
        <rFont val="Arial"/>
        <family val="2"/>
      </rPr>
      <t>Note &gt;</t>
    </r>
    <r>
      <rPr>
        <sz val="8"/>
        <color theme="1"/>
        <rFont val="Arial"/>
        <family val="2"/>
      </rPr>
      <t xml:space="preserve"> Ces données excluent les personnes ayant perçu un versement forfaitaire unique. Certains des résultats présentés sont susceptibles de sensiblement varier d’une année à l’autre, notamment pour les catégories à faibles effectifs (voir fiche 1). Le tableau vise à fournir des ordres de grandeur, non à donner une évolution annuelle.
Les montants mensuels sont donc arrondis à la dizaine d’euros près. Des données complémentaires sont disponibles dans le fichier Excel associé à cette fiche sur le site de la DREES : https://drees.solidarites-sante.gouv.fr.
</t>
    </r>
    <r>
      <rPr>
        <b/>
        <sz val="8"/>
        <color theme="1"/>
        <rFont val="Arial"/>
        <family val="2"/>
      </rPr>
      <t xml:space="preserve">Champ &gt; </t>
    </r>
    <r>
      <rPr>
        <sz val="8"/>
        <color theme="1"/>
        <rFont val="Arial"/>
        <family val="2"/>
      </rPr>
      <t xml:space="preserve">Retraités ayant perçu un droit direct (y compris éventuelle majoration pour trois enfants ou plus) au cours de l’année 2023, résidant en France, vivants au 31 décembre 2023.
</t>
    </r>
    <r>
      <rPr>
        <b/>
        <sz val="8"/>
        <color theme="1"/>
        <rFont val="Arial"/>
        <family val="2"/>
      </rPr>
      <t>Sources &gt;</t>
    </r>
    <r>
      <rPr>
        <sz val="8"/>
        <color theme="1"/>
        <rFont val="Arial"/>
        <family val="2"/>
      </rPr>
      <t xml:space="preserve"> DREES, EACR, modèle ANCETRE.</t>
    </r>
  </si>
  <si>
    <t xml:space="preserve">Graphique 3. Évolution des écarts de montants de pension entre les femmes et les hommes </t>
  </si>
  <si>
    <r>
      <rPr>
        <b/>
        <sz val="8"/>
        <color theme="1"/>
        <rFont val="Arial"/>
        <family val="2"/>
      </rPr>
      <t>Note &gt;</t>
    </r>
    <r>
      <rPr>
        <sz val="8"/>
        <color theme="1"/>
        <rFont val="Arial"/>
        <family val="2"/>
      </rPr>
      <t xml:space="preserve"> Fin 2020, la pension de droit direct (y compris éventuelle majoration pour trois enfants ou plus) moyenne brute des retraités résidant en France est de 1 532 euros.
</t>
    </r>
    <r>
      <rPr>
        <b/>
        <sz val="8"/>
        <color theme="1"/>
        <rFont val="Arial"/>
        <family val="2"/>
      </rPr>
      <t>Champ &gt;</t>
    </r>
    <r>
      <rPr>
        <sz val="8"/>
        <color theme="1"/>
        <rFont val="Arial"/>
        <family val="2"/>
      </rPr>
      <t xml:space="preserve"> Retraités ayant perçu un droit direct (y compris éventuelle majoration pour trois enfants ou plus) et résidant en France (hors Mayotte).
</t>
    </r>
    <r>
      <rPr>
        <b/>
        <sz val="8"/>
        <color theme="1"/>
        <rFont val="Arial"/>
        <family val="2"/>
      </rPr>
      <t>Source &gt;</t>
    </r>
    <r>
      <rPr>
        <sz val="8"/>
        <color theme="1"/>
        <rFont val="Arial"/>
        <family val="2"/>
      </rPr>
      <t xml:space="preserve"> DREES, EIR.</t>
    </r>
  </si>
  <si>
    <r>
      <t>Lecture &gt;</t>
    </r>
    <r>
      <rPr>
        <sz val="8"/>
        <color theme="1"/>
        <rFont val="Arial"/>
        <family val="2"/>
      </rPr>
      <t xml:space="preserve"> Chaque point correspond à la borne supérieure de l’intervalle. Ainsi, 3,3 % des hommes ont une pension mensuelle supérieure à 4 500 euros.
</t>
    </r>
    <r>
      <rPr>
        <b/>
        <sz val="8"/>
        <color theme="1"/>
        <rFont val="Arial"/>
        <family val="2"/>
      </rPr>
      <t>Champ &gt;</t>
    </r>
    <r>
      <rPr>
        <sz val="8"/>
        <color theme="1"/>
        <rFont val="Arial"/>
        <family val="2"/>
      </rPr>
      <t xml:space="preserve"> Bénéficiaires d’un avantage principal de droit direct (y compris éventuelle majoration pour trois enfants ou plus) dans au moins un régime de base, résidant en France, vivants au 31 décembre 2020.
</t>
    </r>
    <r>
      <rPr>
        <b/>
        <sz val="8"/>
        <color theme="1"/>
        <rFont val="Arial"/>
        <family val="2"/>
      </rPr>
      <t>Source &gt;</t>
    </r>
    <r>
      <rPr>
        <sz val="8"/>
        <color theme="1"/>
        <rFont val="Arial"/>
        <family val="2"/>
      </rPr>
      <t xml:space="preserve"> DREES, EIR.</t>
    </r>
  </si>
  <si>
    <r>
      <t xml:space="preserve">Lecture &gt; </t>
    </r>
    <r>
      <rPr>
        <sz val="8"/>
        <color theme="1"/>
        <rFont val="Arial"/>
        <family val="2"/>
      </rPr>
      <t xml:space="preserve">Chaque point correspond à la borne supérieure de l’intervalle. Ainsi, 3,9 % des hommes ayant effectué une carrière complète ont une pension supérieure à 4 500 euros par mois.
</t>
    </r>
    <r>
      <rPr>
        <b/>
        <sz val="8"/>
        <color theme="1"/>
        <rFont val="Arial"/>
        <family val="2"/>
      </rPr>
      <t>Champ &gt;</t>
    </r>
    <r>
      <rPr>
        <sz val="8"/>
        <color theme="1"/>
        <rFont val="Arial"/>
        <family val="2"/>
      </rPr>
      <t xml:space="preserve"> Bénéficiaires d’un avantage principal de droit direct (y compris éventuelle majoration pour trois enfants ou plus) dans au moins un régime de base, à carrière complète et dont toutes les composantes de la carrière sont connues dans l’EIR, résidant en France, vivants au 31 décembre 2020.
</t>
    </r>
    <r>
      <rPr>
        <b/>
        <sz val="8"/>
        <color theme="1"/>
        <rFont val="Arial"/>
        <family val="2"/>
      </rPr>
      <t>Source &gt;</t>
    </r>
    <r>
      <rPr>
        <sz val="8"/>
        <color theme="1"/>
        <rFont val="Arial"/>
        <family val="2"/>
      </rPr>
      <t xml:space="preserve"> DREES, EIR.</t>
    </r>
  </si>
  <si>
    <t>Tableau 4 complémentaire. Montant brut mensuel moyen de la pension de droit direct (y compris éventuelle majoration pour enfants), selon le régime principal d’affiliation au cours de la carrière, fin 2023</t>
  </si>
  <si>
    <r>
      <t>dont régime général à titre principal</t>
    </r>
    <r>
      <rPr>
        <b/>
        <vertAlign val="superscript"/>
        <sz val="8"/>
        <color theme="1"/>
        <rFont val="Arial"/>
        <family val="2"/>
      </rPr>
      <t>1</t>
    </r>
  </si>
  <si>
    <r>
      <t>Régimes spéciaux</t>
    </r>
    <r>
      <rPr>
        <vertAlign val="superscript"/>
        <sz val="8"/>
        <color theme="1"/>
        <rFont val="Arial"/>
        <family val="2"/>
      </rPr>
      <t>2</t>
    </r>
  </si>
  <si>
    <r>
      <t>Polypensionnés de régimes de base</t>
    </r>
    <r>
      <rPr>
        <b/>
        <vertAlign val="superscript"/>
        <sz val="8"/>
        <color theme="1"/>
        <rFont val="Arial"/>
        <family val="2"/>
      </rPr>
      <t>3</t>
    </r>
  </si>
  <si>
    <r>
      <t>dont régime général à titre principal</t>
    </r>
    <r>
      <rPr>
        <b/>
        <vertAlign val="superscript"/>
        <sz val="8"/>
        <color theme="1"/>
        <rFont val="Arial"/>
        <family val="2"/>
      </rPr>
      <t>1,3</t>
    </r>
  </si>
  <si>
    <r>
      <t>dont autre régime de salarié à titre principal</t>
    </r>
    <r>
      <rPr>
        <b/>
        <vertAlign val="superscript"/>
        <sz val="8"/>
        <color theme="1"/>
        <rFont val="Arial"/>
        <family val="2"/>
      </rPr>
      <t>3</t>
    </r>
  </si>
  <si>
    <r>
      <t>dont autre régime de non-salariés à titre principal</t>
    </r>
    <r>
      <rPr>
        <b/>
        <vertAlign val="superscript"/>
        <sz val="8"/>
        <color theme="1"/>
        <rFont val="Arial"/>
        <family val="2"/>
      </rPr>
      <t>3</t>
    </r>
  </si>
  <si>
    <r>
      <t>dont aucun régime principal</t>
    </r>
    <r>
      <rPr>
        <b/>
        <vertAlign val="superscript"/>
        <sz val="8"/>
        <color theme="1"/>
        <rFont val="Arial"/>
        <family val="2"/>
      </rPr>
      <t>4</t>
    </r>
  </si>
  <si>
    <r>
      <t xml:space="preserve">1. Le régime général comprend les indépendants de l'ex-SSI depuis 2020.
2. Régimes spéciaux : FSPOEIE, SNCF, RATP, CNIEG, Enim, CANSSM, CRPCEN, Caisse de réserve des employés
de la Banque de France, Altadis, Retrep. 
3. Pour les retraités polypensionnés, le régime indiqué correspond au régime principal, c’est-à-dire celui représentant plus de la moitié de la carrière. 
4. Retraités bénéficiant d’un avantage de droit direct dans au moins trois régimes de base différents, dont aucun ne représente plus de la moitié de la carrière. 
5. Sont sélectionnés ici les seuls retraités ayant effectué une carrière complète dans les régimes de retraite français. La carrière est considérée comme complète si la durée d'assurance tous régimes est au moins égale à la durée requise pour le taux plein (dans l'un des régimes d'affiliation au moins).
</t>
    </r>
    <r>
      <rPr>
        <b/>
        <sz val="8"/>
        <color theme="1"/>
        <rFont val="Arial"/>
        <family val="2"/>
      </rPr>
      <t>Note &gt;</t>
    </r>
    <r>
      <rPr>
        <sz val="8"/>
        <color theme="1"/>
        <rFont val="Arial"/>
        <family val="2"/>
      </rPr>
      <t xml:space="preserve"> Ces données excluent les personnes ayant perçu un versement forfaitaire unique. Certains des résultats présentés sont susceptibles de sensiblement varier d’une année à l’autre, notamment pour les catégories à faibles effectifs (voir fiche 1). Le tableau vise à fournir des ordres de grandeur et non à donner une évolution annuelle.
Les montants mensuels sont donc arrondis à la dizaine d’euros près. 
</t>
    </r>
    <r>
      <rPr>
        <b/>
        <sz val="8"/>
        <color theme="1"/>
        <rFont val="Arial"/>
        <family val="2"/>
      </rPr>
      <t>Champ &gt;</t>
    </r>
    <r>
      <rPr>
        <sz val="8"/>
        <color theme="1"/>
        <rFont val="Arial"/>
        <family val="2"/>
      </rPr>
      <t xml:space="preserve"> Retraités ayant perçu un droit direct (y compris éventuelle majoration pour enfants) au cours de l’année 2023, résidant en France, vivants au 31 décembre 2023. 
</t>
    </r>
    <r>
      <rPr>
        <b/>
        <sz val="8"/>
        <color theme="1"/>
        <rFont val="Arial"/>
        <family val="2"/>
      </rPr>
      <t>Sources &gt;</t>
    </r>
    <r>
      <rPr>
        <sz val="8"/>
        <color theme="1"/>
        <rFont val="Arial"/>
        <family val="2"/>
      </rPr>
      <t xml:space="preserve"> DREES, EACR 2023, modèle ANCETRE 2023.</t>
    </r>
  </si>
  <si>
    <r>
      <t xml:space="preserve">nd : non disponible 
1. Évolution corrigée de l’évolution de l’indice des prix à la consommation (y compris tabac) en France, en glissement annuel au 31 décembre de l’année. 
2. Évolution corrigée de la revalorisation annuelle légale au régime général en glissement annuel au 31 décembre de l’année. Pour 2020, il s’agit de la revalorisation moyenne des régimes de base (voir fiche 4). 
3. Les valeurs pour 2018 et 2019, obtenues à l’aide du modèle ANCETRE, présentent des fragilités. Les évolutions entre 2017 et 2020 sont à prendre avec précaution.
</t>
    </r>
    <r>
      <rPr>
        <b/>
        <sz val="8"/>
        <color theme="1"/>
        <rFont val="Arial"/>
        <family val="2"/>
      </rPr>
      <t>Note &gt;</t>
    </r>
    <r>
      <rPr>
        <sz val="8"/>
        <color theme="1"/>
        <rFont val="Arial"/>
        <family val="2"/>
      </rPr>
      <t xml:space="preserve"> Ces données excluent les personnes ayant perçu un versement forfaitaire unique. Les fonctionnaires liquidant une pension d’invalidité et ayant atteint l’âge minimum légal de départ à la retraite sont inclus (voir fiche 23). La pension nette est calculée après déduction de la CSG, de la CRDS, de la Casa et de la cotisation maladie sur les retraites complémentaires. Après correction d’une erreur dans les taux de prélèvements appliqués, la pension nette a été révisée pour les années 2020 à 2022 par rapport à l’édition précédente de cet ouvrage. Des données complémentaires sont disponibles dans le fichier Excel associé à cette fiche sur le site de la DREES : https://drees.solidarites-sante.gouv.fr.
</t>
    </r>
    <r>
      <rPr>
        <b/>
        <sz val="8"/>
        <color theme="1"/>
        <rFont val="Arial"/>
        <family val="2"/>
      </rPr>
      <t>Champ &gt;</t>
    </r>
    <r>
      <rPr>
        <sz val="8"/>
        <color theme="1"/>
        <rFont val="Arial"/>
        <family val="2"/>
      </rPr>
      <t xml:space="preserve"> Retraités ayant perçu un droit direct au cours de l’année </t>
    </r>
    <r>
      <rPr>
        <i/>
        <sz val="8"/>
        <color theme="1"/>
        <rFont val="Arial"/>
        <family val="2"/>
      </rPr>
      <t>n</t>
    </r>
    <r>
      <rPr>
        <sz val="8"/>
        <color theme="1"/>
        <rFont val="Arial"/>
        <family val="2"/>
      </rPr>
      <t xml:space="preserve">, résidant en France, vivants au 31 décembre de l’année.
</t>
    </r>
    <r>
      <rPr>
        <b/>
        <sz val="8"/>
        <color theme="1"/>
        <rFont val="Arial"/>
        <family val="2"/>
      </rPr>
      <t>Sources &gt;</t>
    </r>
    <r>
      <rPr>
        <sz val="8"/>
        <color theme="1"/>
        <rFont val="Arial"/>
        <family val="2"/>
      </rPr>
      <t xml:space="preserve"> DREES, EIR, modèle ANCETRE.</t>
    </r>
  </si>
  <si>
    <r>
      <t xml:space="preserve">1. Les séries sont corrigées de l’évolution de l’indice des prix à la consommation (y compris tabac). Le montant de pension mensuel correspond à l’avantage principal de droit direct (y compris éventuelle majoration pour trois enfants ou plus).
2. Les valeurs pour 2018 et 2019, obtenues à l’aide du modèle ANCETRE, présentent des fragilités. Les évolutions entre 2017 et 2020 sont à prendre avec précaution.
</t>
    </r>
    <r>
      <rPr>
        <b/>
        <sz val="8"/>
        <color theme="1"/>
        <rFont val="Arial"/>
        <family val="2"/>
      </rPr>
      <t>Lecture &gt;</t>
    </r>
    <r>
      <rPr>
        <sz val="8"/>
        <color theme="1"/>
        <rFont val="Arial"/>
        <family val="2"/>
      </rPr>
      <t xml:space="preserve"> En moyenne, la pension des retraités de droit direct (y compris éventuelle majoration pour trois enfants ou plus) résidant en France s’élève à 1 666 euros mensuels au 31 décembre 2023.
</t>
    </r>
    <r>
      <rPr>
        <b/>
        <sz val="8"/>
        <color theme="1"/>
        <rFont val="Arial"/>
        <family val="2"/>
      </rPr>
      <t>Champ &gt;</t>
    </r>
    <r>
      <rPr>
        <sz val="8"/>
        <color theme="1"/>
        <rFont val="Arial"/>
        <family val="2"/>
      </rPr>
      <t xml:space="preserve"> Bénéficiaires d’un avantage principal de droit direct, résidant en France, vivants au 31 décembre de l’année.
</t>
    </r>
    <r>
      <rPr>
        <b/>
        <sz val="8"/>
        <color theme="1"/>
        <rFont val="Arial"/>
        <family val="2"/>
      </rPr>
      <t>Sources &gt;</t>
    </r>
    <r>
      <rPr>
        <sz val="8"/>
        <color theme="1"/>
        <rFont val="Arial"/>
        <family val="2"/>
      </rPr>
      <t xml:space="preserve"> DREES, EIR, modèle ANCETRE.</t>
    </r>
  </si>
  <si>
    <r>
      <rPr>
        <b/>
        <sz val="8"/>
        <color theme="1"/>
        <rFont val="Arial"/>
        <family val="2"/>
      </rPr>
      <t>Note &gt;</t>
    </r>
    <r>
      <rPr>
        <sz val="8"/>
        <color theme="1"/>
        <rFont val="Arial"/>
        <family val="2"/>
      </rPr>
      <t xml:space="preserve"> Ces données excluent les personnes ayant perçu un versement forfaitaire unique. Les fonctionnaires liquidant une pension d’invalidité et ayant atteint l’âge minimum de départ à la retraite sont inclus (voir fiche 23). Les droits incluent systématiquement l'éventuelle majoration pour trois enfants ou plus.
</t>
    </r>
    <r>
      <rPr>
        <b/>
        <sz val="8"/>
        <color theme="1"/>
        <rFont val="Arial"/>
        <family val="2"/>
      </rPr>
      <t xml:space="preserve">Lecture &gt; </t>
    </r>
    <r>
      <rPr>
        <sz val="8"/>
        <color theme="1"/>
        <rFont val="Arial"/>
        <family val="2"/>
      </rPr>
      <t xml:space="preserve">En 2023, dans le champ des retraités résidant en France, la pension de droit direct des femmes est, en moyenne, inférieure de 37,5 % à celle des hommes. Une fois prise en compte la pension de réversion, l’écart est de 25,4 %.
</t>
    </r>
    <r>
      <rPr>
        <b/>
        <sz val="8"/>
        <color theme="1"/>
        <rFont val="Arial"/>
        <family val="2"/>
      </rPr>
      <t>Champ &gt;</t>
    </r>
    <r>
      <rPr>
        <sz val="8"/>
        <color theme="1"/>
        <rFont val="Arial"/>
        <family val="2"/>
      </rPr>
      <t xml:space="preserve"> Retraités ayant perçu une pension de droit direct (y compris éventuelle majoration pour trois enfants ou plus) au cours de l’année </t>
    </r>
    <r>
      <rPr>
        <i/>
        <sz val="8"/>
        <color theme="1"/>
        <rFont val="Arial"/>
        <family val="2"/>
      </rPr>
      <t>n</t>
    </r>
    <r>
      <rPr>
        <sz val="8"/>
        <color theme="1"/>
        <rFont val="Arial"/>
        <family val="2"/>
      </rPr>
      <t xml:space="preserve">, résidant en France ou à l’étranger, vivants au 31 décembre de l’année.
</t>
    </r>
    <r>
      <rPr>
        <b/>
        <sz val="8"/>
        <color theme="1"/>
        <rFont val="Arial"/>
        <family val="2"/>
      </rPr>
      <t>Sources &gt;</t>
    </r>
    <r>
      <rPr>
        <sz val="8"/>
        <color theme="1"/>
        <rFont val="Arial"/>
        <family val="2"/>
      </rPr>
      <t xml:space="preserve"> DREES, EIR, modèle ANCETRE.</t>
    </r>
  </si>
  <si>
    <t>Femmes (en %)</t>
  </si>
  <si>
    <t>Hommes (en %)</t>
  </si>
  <si>
    <t>Ensemble (en %)</t>
  </si>
  <si>
    <r>
      <rPr>
        <b/>
        <sz val="8"/>
        <color theme="1"/>
        <rFont val="Arial"/>
        <family val="2"/>
      </rPr>
      <t xml:space="preserve">Sources &gt; </t>
    </r>
    <r>
      <rPr>
        <sz val="8"/>
        <color theme="1"/>
        <rFont val="Arial"/>
        <family val="2"/>
      </rPr>
      <t xml:space="preserve">Comptes nationaux 2023, Insee ; Dares pour l'activité partielle (https://dares.travail-emploi.gouv.fr/donnees/le-chomage-partiel). 
</t>
    </r>
  </si>
  <si>
    <t>Graphique 1 complémentaire. Montant net mensuel moyen de la pension totale (droit direct, éventuel droit dérivé et éventuelle majoration pour trois enfants ou plus) de l’ensemble des retraités résidant en France, rapporté au revenu d’activité net moyen</t>
  </si>
  <si>
    <t>Tableau 3. Montants bruts mensuels moyens des éléments composant la pension de retraite totale, fin 2020</t>
  </si>
  <si>
    <t>Tableau 3 complémentaire. Montants bruts mensuels moyens  des droits composant la pension de retraite moyenne totale, fin 2020</t>
  </si>
  <si>
    <t>Tableau 1 complémentaire. Montant brut mensuel moyen de la pension des retraités résidant en France</t>
  </si>
  <si>
    <t>Tableau 2. Montant brut mensuel moyen de la pension de droit direct (hors majoration pour trois enfants ou plus) des retraités résidant en France ou à l’étranger, par régime de retraite, en 2023</t>
  </si>
  <si>
    <t>Évolution de la pension de droit direct, y compris majoration pour 3 enfants ou plus (en %)</t>
  </si>
  <si>
    <t xml:space="preserve">Pension de droit direct, hors majoration pour 3 enfants ou plus </t>
  </si>
  <si>
    <t>Revenu d'activité net des cotisations sociales (hors CSG…)</t>
  </si>
  <si>
    <t>Graphique 4. Distribution des montants bruts mensuels de la pension de droit direct (y compris éventuelle majoration pour trois enfants ou plus) des retraités résidant en France</t>
  </si>
  <si>
    <t>Les comptes nationaux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</si>
</sst>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0.00\ &quot;€&quot;_-;\-* #,##0.00\ &quot;€&quot;_-;_-* &quot;-&quot;??\ &quot;€&quot;_-;_-@_-"/>
    <numFmt numFmtId="43" formatCode="_-* #,##0.00_-;\-* #,##0.00_-;_-* &quot;-&quot;??_-;_-@_-"/>
    <numFmt numFmtId="164" formatCode="#,##0&quot;       &quot;"/>
    <numFmt numFmtId="165" formatCode="0.0"/>
    <numFmt numFmtId="166" formatCode="#,##0.0"/>
    <numFmt numFmtId="167" formatCode="0.0%"/>
    <numFmt numFmtId="168" formatCode="0.0000000"/>
    <numFmt numFmtId="169" formatCode="#,##0.00&quot;       &quot;"/>
    <numFmt numFmtId="170" formatCode="_-* #,##0.00\ _€_-;\-* #,##0.00\ _€_-;_-* &quot;-&quot;??\ _€_-;_-@_-"/>
    <numFmt numFmtId="171" formatCode="_-* #,##0_-;\-* #,##0_-;_-* &quot;-&quot;??_-;_-@_-"/>
    <numFmt numFmtId="172" formatCode="_-* #,##0.0_-;\-* #,##0.0_-;_-* &quot;-&quot;??_-;_-@_-"/>
    <numFmt numFmtId="173" formatCode="#,##0.0000&quot;       &quot;"/>
  </numFmts>
  <fonts count="10" x14ac:knownFonts="1">
    <font>
      <sz val="11"/>
      <color theme="1"/>
      <name val="Calibri"/>
      <family val="2"/>
      <scheme val="minor"/>
    </font>
    <font>
      <sz val="10"/>
      <name val="Arial"/>
      <family val="2"/>
    </font>
    <font>
      <sz val="10"/>
      <name val="MS Sans Serif"/>
      <family val="2"/>
    </font>
    <font>
      <sz val="11"/>
      <color theme="1"/>
      <name val="Calibri"/>
      <family val="2"/>
      <scheme val="minor"/>
    </font>
    <font>
      <b/>
      <sz val="8"/>
      <color theme="1"/>
      <name val="Arial"/>
      <family val="2"/>
    </font>
    <font>
      <sz val="8"/>
      <color theme="1"/>
      <name val="Arial"/>
      <family val="2"/>
    </font>
    <font>
      <vertAlign val="superscript"/>
      <sz val="8"/>
      <color theme="1"/>
      <name val="Arial"/>
      <family val="2"/>
    </font>
    <font>
      <b/>
      <u/>
      <sz val="8"/>
      <color theme="1"/>
      <name val="Arial"/>
      <family val="2"/>
    </font>
    <font>
      <b/>
      <vertAlign val="superscript"/>
      <sz val="8"/>
      <color theme="1"/>
      <name val="Arial"/>
      <family val="2"/>
    </font>
    <font>
      <i/>
      <sz val="8"/>
      <color theme="1"/>
      <name val="Arial"/>
      <family val="2"/>
    </font>
  </fonts>
  <fills count="2">
    <fill>
      <patternFill patternType="none"/>
    </fill>
    <fill>
      <patternFill patternType="gray125"/>
    </fill>
  </fills>
  <borders count="20">
    <border>
      <left/>
      <right/>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auto="1"/>
      </right>
      <top/>
      <bottom/>
      <diagonal/>
    </border>
    <border>
      <left style="hair">
        <color auto="1"/>
      </left>
      <right style="hair">
        <color rgb="FFC1C1C1"/>
      </right>
      <top style="hair">
        <color auto="1"/>
      </top>
      <bottom style="hair">
        <color auto="1"/>
      </bottom>
      <diagonal/>
    </border>
    <border>
      <left style="hair">
        <color rgb="FFC1C1C1"/>
      </left>
      <right style="hair">
        <color auto="1"/>
      </right>
      <top style="hair">
        <color auto="1"/>
      </top>
      <bottom style="hair">
        <color auto="1"/>
      </bottom>
      <diagonal/>
    </border>
    <border>
      <left style="hair">
        <color rgb="FFC1C1C1"/>
      </left>
      <right style="hair">
        <color rgb="FFC1C1C1"/>
      </right>
      <top/>
      <bottom style="hair">
        <color auto="1"/>
      </bottom>
      <diagonal/>
    </border>
  </borders>
  <cellStyleXfs count="16">
    <xf numFmtId="0" fontId="0" fillId="0" borderId="0"/>
    <xf numFmtId="44" fontId="1" fillId="0" borderId="0" applyFont="0" applyFill="0" applyBorder="0" applyAlignment="0" applyProtection="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0" fontId="2" fillId="0" borderId="0"/>
  </cellStyleXfs>
  <cellXfs count="436">
    <xf numFmtId="0" fontId="0" fillId="0" borderId="0" xfId="0"/>
    <xf numFmtId="167" fontId="5" fillId="0" borderId="0" xfId="11" applyNumberFormat="1" applyFont="1" applyFill="1" applyBorder="1"/>
    <xf numFmtId="167" fontId="5" fillId="0" borderId="0" xfId="11" applyNumberFormat="1" applyFont="1" applyFill="1"/>
    <xf numFmtId="0" fontId="5" fillId="0" borderId="0" xfId="0" applyFont="1"/>
    <xf numFmtId="0" fontId="5" fillId="0" borderId="0" xfId="0" applyFont="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center" vertical="center"/>
    </xf>
    <xf numFmtId="3" fontId="5" fillId="0" borderId="1" xfId="0" applyNumberFormat="1" applyFont="1" applyBorder="1" applyAlignment="1">
      <alignment horizontal="center" vertical="center"/>
    </xf>
    <xf numFmtId="0" fontId="5" fillId="0" borderId="5" xfId="0" applyFont="1" applyBorder="1" applyAlignment="1">
      <alignment horizontal="left" vertical="center"/>
    </xf>
    <xf numFmtId="0" fontId="5" fillId="0" borderId="7" xfId="0" applyFont="1" applyBorder="1" applyAlignment="1">
      <alignment horizontal="center" vertical="center"/>
    </xf>
    <xf numFmtId="3" fontId="5" fillId="0" borderId="7" xfId="0" applyNumberFormat="1" applyFont="1" applyBorder="1" applyAlignment="1">
      <alignment horizontal="center" vertical="center"/>
    </xf>
    <xf numFmtId="0" fontId="5" fillId="0" borderId="0" xfId="0" applyFont="1" applyAlignment="1">
      <alignment horizontal="right" vertical="center" indent="5"/>
    </xf>
    <xf numFmtId="165" fontId="5" fillId="0" borderId="0" xfId="0" applyNumberFormat="1" applyFont="1"/>
    <xf numFmtId="49" fontId="5" fillId="0" borderId="5" xfId="0" applyNumberFormat="1" applyFont="1" applyBorder="1" applyAlignment="1">
      <alignment horizontal="left" vertical="center"/>
    </xf>
    <xf numFmtId="43" fontId="5" fillId="0" borderId="0" xfId="14" applyFont="1" applyFill="1" applyBorder="1"/>
    <xf numFmtId="49" fontId="5" fillId="0" borderId="6" xfId="0" applyNumberFormat="1" applyFont="1" applyBorder="1" applyAlignment="1">
      <alignment horizontal="left" vertical="center"/>
    </xf>
    <xf numFmtId="3" fontId="5" fillId="0" borderId="8" xfId="0" applyNumberFormat="1" applyFont="1" applyBorder="1" applyAlignment="1">
      <alignment horizontal="center" vertical="center"/>
    </xf>
    <xf numFmtId="0" fontId="5" fillId="0" borderId="6" xfId="0" applyFont="1" applyBorder="1" applyAlignment="1">
      <alignment horizontal="left" vertical="center"/>
    </xf>
    <xf numFmtId="167" fontId="5" fillId="0" borderId="0" xfId="9" applyNumberFormat="1" applyFont="1" applyFill="1"/>
    <xf numFmtId="3" fontId="4" fillId="0" borderId="1" xfId="1" applyNumberFormat="1" applyFont="1" applyFill="1" applyBorder="1" applyAlignment="1">
      <alignment horizontal="center" vertical="center" wrapText="1"/>
    </xf>
    <xf numFmtId="0" fontId="4" fillId="0" borderId="10" xfId="0" applyFont="1" applyBorder="1" applyAlignment="1">
      <alignment horizontal="center" vertical="center"/>
    </xf>
    <xf numFmtId="0" fontId="4"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67" fontId="5" fillId="0" borderId="0" xfId="0" applyNumberFormat="1" applyFont="1"/>
    <xf numFmtId="172" fontId="5" fillId="0" borderId="0" xfId="14" applyNumberFormat="1" applyFont="1" applyFill="1"/>
    <xf numFmtId="0" fontId="5" fillId="0" borderId="0" xfId="0" applyFont="1" applyAlignment="1">
      <alignment vertical="center"/>
    </xf>
    <xf numFmtId="0" fontId="5" fillId="0" borderId="1" xfId="0" applyFont="1" applyBorder="1" applyAlignment="1">
      <alignment horizontal="right" vertical="center"/>
    </xf>
    <xf numFmtId="0" fontId="5" fillId="0" borderId="7" xfId="0" applyFont="1" applyBorder="1" applyAlignment="1">
      <alignment horizontal="right" vertical="center"/>
    </xf>
    <xf numFmtId="0" fontId="5" fillId="0" borderId="4" xfId="0" applyFont="1" applyBorder="1" applyAlignment="1">
      <alignment horizontal="right" vertical="center" indent="6"/>
    </xf>
    <xf numFmtId="165" fontId="5" fillId="0" borderId="11" xfId="0" applyNumberFormat="1" applyFont="1" applyBorder="1" applyAlignment="1">
      <alignment horizontal="right" vertical="center" indent="6"/>
    </xf>
    <xf numFmtId="165" fontId="5" fillId="0" borderId="10" xfId="0" applyNumberFormat="1" applyFont="1" applyBorder="1" applyAlignment="1">
      <alignment horizontal="right" vertical="center" indent="6"/>
    </xf>
    <xf numFmtId="3" fontId="5" fillId="0" borderId="2" xfId="0" applyNumberFormat="1" applyFont="1" applyBorder="1" applyAlignment="1">
      <alignment horizontal="right" vertical="center" indent="7"/>
    </xf>
    <xf numFmtId="0" fontId="5" fillId="0" borderId="2" xfId="0" applyFont="1" applyBorder="1" applyAlignment="1">
      <alignment horizontal="right" vertical="center" indent="7"/>
    </xf>
    <xf numFmtId="0" fontId="5" fillId="0" borderId="1" xfId="0" applyFont="1" applyBorder="1" applyAlignment="1">
      <alignment horizontal="right" vertical="center" indent="7"/>
    </xf>
    <xf numFmtId="3" fontId="5" fillId="0" borderId="4" xfId="0" applyNumberFormat="1" applyFont="1" applyBorder="1" applyAlignment="1">
      <alignment horizontal="right" vertical="center" indent="7"/>
    </xf>
    <xf numFmtId="3" fontId="5" fillId="0" borderId="1" xfId="0" applyNumberFormat="1" applyFont="1" applyBorder="1" applyAlignment="1">
      <alignment horizontal="right" vertical="center" indent="7"/>
    </xf>
    <xf numFmtId="0" fontId="5" fillId="0" borderId="4" xfId="0" applyFont="1" applyBorder="1" applyAlignment="1">
      <alignment horizontal="right" vertical="center" indent="7"/>
    </xf>
    <xf numFmtId="3" fontId="5" fillId="0" borderId="5" xfId="0" applyNumberFormat="1" applyFont="1" applyBorder="1" applyAlignment="1">
      <alignment horizontal="right" vertical="center" indent="7"/>
    </xf>
    <xf numFmtId="0" fontId="5" fillId="0" borderId="5" xfId="0" applyFont="1" applyBorder="1" applyAlignment="1">
      <alignment horizontal="right" vertical="center" indent="7"/>
    </xf>
    <xf numFmtId="0" fontId="5" fillId="0" borderId="7" xfId="0" applyFont="1" applyBorder="1" applyAlignment="1">
      <alignment horizontal="right" vertical="center" indent="7"/>
    </xf>
    <xf numFmtId="3" fontId="5" fillId="0" borderId="11" xfId="0" applyNumberFormat="1" applyFont="1" applyBorder="1" applyAlignment="1">
      <alignment horizontal="right" vertical="center" indent="7"/>
    </xf>
    <xf numFmtId="3" fontId="5" fillId="0" borderId="7" xfId="0" applyNumberFormat="1" applyFont="1" applyBorder="1" applyAlignment="1">
      <alignment horizontal="right" vertical="center" indent="7"/>
    </xf>
    <xf numFmtId="0" fontId="5" fillId="0" borderId="11" xfId="0" applyFont="1" applyBorder="1" applyAlignment="1">
      <alignment horizontal="right" vertical="center" indent="7"/>
    </xf>
    <xf numFmtId="165" fontId="5" fillId="0" borderId="11" xfId="0" applyNumberFormat="1" applyFont="1" applyBorder="1" applyAlignment="1">
      <alignment horizontal="right" vertical="center" indent="7"/>
    </xf>
    <xf numFmtId="3" fontId="5" fillId="0" borderId="6" xfId="0" applyNumberFormat="1" applyFont="1" applyBorder="1" applyAlignment="1">
      <alignment horizontal="right" vertical="center" indent="7"/>
    </xf>
    <xf numFmtId="3" fontId="5" fillId="0" borderId="8" xfId="0" applyNumberFormat="1" applyFont="1" applyBorder="1" applyAlignment="1">
      <alignment horizontal="right" vertical="center" indent="7"/>
    </xf>
    <xf numFmtId="3" fontId="5" fillId="0" borderId="10" xfId="0" applyNumberFormat="1" applyFont="1" applyBorder="1" applyAlignment="1">
      <alignment horizontal="right" vertical="center" indent="7"/>
    </xf>
    <xf numFmtId="165" fontId="5" fillId="0" borderId="10" xfId="0" applyNumberFormat="1" applyFont="1" applyBorder="1" applyAlignment="1">
      <alignment horizontal="right" vertical="center" indent="7"/>
    </xf>
    <xf numFmtId="3" fontId="4" fillId="0" borderId="0" xfId="1" applyNumberFormat="1" applyFont="1" applyFill="1" applyBorder="1" applyAlignment="1">
      <alignment horizontal="center" vertical="center" wrapText="1"/>
    </xf>
    <xf numFmtId="3" fontId="5" fillId="0" borderId="0" xfId="1" applyNumberFormat="1" applyFont="1" applyFill="1" applyBorder="1" applyAlignment="1">
      <alignment horizontal="center" vertical="center" wrapText="1"/>
    </xf>
    <xf numFmtId="166" fontId="4" fillId="0" borderId="0" xfId="1" applyNumberFormat="1" applyFont="1" applyFill="1" applyBorder="1" applyAlignment="1">
      <alignment horizontal="center" vertical="center" wrapText="1"/>
    </xf>
    <xf numFmtId="166" fontId="5" fillId="0" borderId="0" xfId="1" applyNumberFormat="1" applyFont="1" applyFill="1" applyBorder="1" applyAlignment="1">
      <alignment horizontal="center" vertical="center" wrapText="1"/>
    </xf>
    <xf numFmtId="3" fontId="4" fillId="0" borderId="3" xfId="1" applyNumberFormat="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5" fillId="0" borderId="7" xfId="1" applyNumberFormat="1" applyFont="1" applyFill="1" applyBorder="1" applyAlignment="1">
      <alignment horizontal="center" vertical="center" wrapText="1"/>
    </xf>
    <xf numFmtId="0" fontId="5" fillId="0" borderId="8" xfId="1" applyNumberFormat="1" applyFont="1" applyFill="1" applyBorder="1" applyAlignment="1">
      <alignment horizontal="center" vertical="center" wrapText="1"/>
    </xf>
    <xf numFmtId="0" fontId="4" fillId="0" borderId="11"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5" fillId="0" borderId="3" xfId="0" applyFont="1" applyBorder="1" applyAlignment="1">
      <alignment horizontal="center" vertical="center"/>
    </xf>
    <xf numFmtId="166" fontId="5" fillId="0" borderId="0" xfId="0" applyNumberFormat="1" applyFont="1"/>
    <xf numFmtId="49" fontId="5" fillId="0" borderId="7" xfId="0" applyNumberFormat="1" applyFont="1" applyBorder="1" applyAlignment="1">
      <alignment horizontal="center" vertical="center"/>
    </xf>
    <xf numFmtId="1"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1" fontId="5" fillId="0" borderId="0" xfId="0" applyNumberFormat="1" applyFont="1"/>
    <xf numFmtId="0" fontId="4" fillId="0" borderId="0" xfId="2" applyFont="1"/>
    <xf numFmtId="0" fontId="5" fillId="0" borderId="0" xfId="2" applyFont="1"/>
    <xf numFmtId="3" fontId="5" fillId="0" borderId="0" xfId="0" applyNumberFormat="1" applyFont="1"/>
    <xf numFmtId="4" fontId="5" fillId="0" borderId="0" xfId="0" applyNumberFormat="1" applyFont="1"/>
    <xf numFmtId="0" fontId="5" fillId="0" borderId="1" xfId="1" applyNumberFormat="1" applyFont="1" applyFill="1" applyBorder="1" applyAlignment="1">
      <alignment horizontal="right" vertical="center" wrapText="1" indent="4"/>
    </xf>
    <xf numFmtId="0" fontId="5" fillId="0" borderId="7" xfId="1" applyNumberFormat="1" applyFont="1" applyFill="1" applyBorder="1" applyAlignment="1">
      <alignment horizontal="right" vertical="center" wrapText="1" indent="4"/>
    </xf>
    <xf numFmtId="49" fontId="5" fillId="0" borderId="7" xfId="0" applyNumberFormat="1" applyFont="1" applyBorder="1" applyAlignment="1">
      <alignment horizontal="right" vertical="center" indent="4"/>
    </xf>
    <xf numFmtId="49" fontId="5" fillId="0" borderId="8" xfId="0" applyNumberFormat="1" applyFont="1" applyBorder="1" applyAlignment="1">
      <alignment horizontal="right" vertical="center" indent="4"/>
    </xf>
    <xf numFmtId="0" fontId="5" fillId="0" borderId="8" xfId="1" applyNumberFormat="1" applyFont="1" applyFill="1" applyBorder="1" applyAlignment="1">
      <alignment horizontal="right" vertical="center" wrapText="1" indent="4"/>
    </xf>
    <xf numFmtId="0" fontId="5" fillId="0" borderId="7" xfId="1" applyNumberFormat="1" applyFont="1" applyFill="1" applyBorder="1" applyAlignment="1">
      <alignment horizontal="right" vertical="center" wrapText="1" indent="6"/>
    </xf>
    <xf numFmtId="49" fontId="5" fillId="0" borderId="7" xfId="0" applyNumberFormat="1" applyFont="1" applyBorder="1" applyAlignment="1">
      <alignment horizontal="right" vertical="center" indent="6"/>
    </xf>
    <xf numFmtId="49" fontId="5" fillId="0" borderId="8" xfId="0" applyNumberFormat="1" applyFont="1" applyBorder="1" applyAlignment="1">
      <alignment horizontal="right" vertical="center" indent="6"/>
    </xf>
    <xf numFmtId="0" fontId="5" fillId="0" borderId="8" xfId="1" applyNumberFormat="1" applyFont="1" applyFill="1" applyBorder="1" applyAlignment="1">
      <alignment horizontal="right" vertical="center" wrapText="1" indent="6"/>
    </xf>
    <xf numFmtId="0" fontId="5" fillId="0" borderId="0" xfId="1" applyNumberFormat="1" applyFont="1" applyFill="1" applyBorder="1" applyAlignment="1">
      <alignment horizontal="center" vertical="center" wrapText="1"/>
    </xf>
    <xf numFmtId="0" fontId="4" fillId="0" borderId="0" xfId="0" applyFont="1" applyAlignment="1">
      <alignment vertical="center"/>
    </xf>
    <xf numFmtId="167" fontId="5" fillId="0" borderId="0" xfId="0" applyNumberFormat="1" applyFont="1" applyAlignment="1">
      <alignment horizontal="right" vertical="center"/>
    </xf>
    <xf numFmtId="165" fontId="5" fillId="0" borderId="3" xfId="0" applyNumberFormat="1" applyFont="1" applyBorder="1" applyAlignment="1">
      <alignment horizontal="center" vertical="center"/>
    </xf>
    <xf numFmtId="165" fontId="5" fillId="0" borderId="0" xfId="0" applyNumberFormat="1" applyFont="1" applyAlignment="1">
      <alignment vertical="center"/>
    </xf>
    <xf numFmtId="165" fontId="4" fillId="0" borderId="3" xfId="0" applyNumberFormat="1" applyFont="1" applyBorder="1" applyAlignment="1">
      <alignment horizontal="center" vertical="center"/>
    </xf>
    <xf numFmtId="167" fontId="5" fillId="0" borderId="0" xfId="0" applyNumberFormat="1" applyFont="1" applyAlignment="1">
      <alignment vertical="center"/>
    </xf>
    <xf numFmtId="0" fontId="4" fillId="0" borderId="0" xfId="0" applyFont="1" applyAlignment="1">
      <alignment horizontal="left" vertical="center" wrapText="1"/>
    </xf>
    <xf numFmtId="49" fontId="4" fillId="0" borderId="3" xfId="0" applyNumberFormat="1" applyFont="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xf>
    <xf numFmtId="0" fontId="5" fillId="0" borderId="0" xfId="0" applyFont="1" applyAlignment="1">
      <alignment horizontal="center"/>
    </xf>
    <xf numFmtId="167" fontId="5" fillId="0" borderId="0" xfId="0" applyNumberFormat="1" applyFont="1" applyAlignment="1">
      <alignment horizontal="right"/>
    </xf>
    <xf numFmtId="165" fontId="5" fillId="0" borderId="3" xfId="0" applyNumberFormat="1" applyFont="1" applyBorder="1" applyAlignment="1">
      <alignment horizontal="center"/>
    </xf>
    <xf numFmtId="165" fontId="4" fillId="0" borderId="3" xfId="0" applyNumberFormat="1" applyFont="1" applyBorder="1" applyAlignment="1">
      <alignment horizontal="center"/>
    </xf>
    <xf numFmtId="0" fontId="5" fillId="0" borderId="0" xfId="0" applyFont="1" applyAlignment="1">
      <alignment horizontal="right"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0" fontId="4" fillId="0" borderId="3" xfId="0" applyFont="1" applyBorder="1" applyAlignment="1">
      <alignment vertical="center"/>
    </xf>
    <xf numFmtId="0" fontId="5" fillId="0" borderId="16" xfId="0" applyFont="1" applyBorder="1" applyAlignment="1">
      <alignment vertical="center"/>
    </xf>
    <xf numFmtId="0" fontId="5" fillId="0" borderId="3" xfId="0" applyFont="1" applyBorder="1" applyAlignment="1">
      <alignment vertical="center"/>
    </xf>
    <xf numFmtId="166" fontId="5" fillId="0" borderId="3" xfId="0" applyNumberFormat="1" applyFont="1" applyBorder="1" applyAlignment="1">
      <alignment horizontal="center" vertical="center"/>
    </xf>
    <xf numFmtId="166" fontId="5" fillId="0" borderId="13" xfId="0" applyNumberFormat="1" applyFont="1" applyBorder="1" applyAlignment="1">
      <alignment horizontal="center" vertical="center"/>
    </xf>
    <xf numFmtId="0" fontId="5" fillId="0" borderId="12" xfId="0" applyFont="1" applyBorder="1" applyAlignment="1">
      <alignment vertical="center"/>
    </xf>
    <xf numFmtId="166" fontId="5" fillId="0" borderId="1" xfId="0" applyNumberFormat="1" applyFont="1" applyBorder="1" applyAlignment="1">
      <alignment horizontal="center" vertical="center"/>
    </xf>
    <xf numFmtId="166" fontId="5" fillId="0" borderId="2" xfId="0" applyNumberFormat="1" applyFont="1" applyBorder="1" applyAlignment="1">
      <alignment horizontal="center" vertical="center"/>
    </xf>
    <xf numFmtId="166" fontId="5" fillId="0" borderId="7" xfId="0" applyNumberFormat="1" applyFont="1" applyBorder="1" applyAlignment="1">
      <alignment horizontal="center" vertical="center"/>
    </xf>
    <xf numFmtId="166" fontId="5" fillId="0" borderId="5" xfId="0" applyNumberFormat="1" applyFont="1" applyBorder="1" applyAlignment="1">
      <alignment horizontal="center" vertical="center"/>
    </xf>
    <xf numFmtId="0" fontId="5" fillId="0" borderId="8" xfId="0" applyFont="1" applyBorder="1" applyAlignment="1">
      <alignment horizontal="right" vertical="center"/>
    </xf>
    <xf numFmtId="0" fontId="5" fillId="0" borderId="9" xfId="0" applyFont="1" applyBorder="1" applyAlignment="1">
      <alignment vertical="center"/>
    </xf>
    <xf numFmtId="166" fontId="5" fillId="0" borderId="8" xfId="0" applyNumberFormat="1" applyFont="1" applyBorder="1" applyAlignment="1">
      <alignment horizontal="center" vertical="center"/>
    </xf>
    <xf numFmtId="166" fontId="5" fillId="0" borderId="6" xfId="0" applyNumberFormat="1" applyFont="1" applyBorder="1" applyAlignment="1">
      <alignment horizontal="center" vertical="center"/>
    </xf>
    <xf numFmtId="0" fontId="7" fillId="0" borderId="0" xfId="0" applyFont="1" applyAlignment="1">
      <alignment horizontal="left" vertical="center"/>
    </xf>
    <xf numFmtId="0" fontId="5" fillId="0" borderId="2" xfId="0" applyFont="1" applyBorder="1" applyAlignment="1">
      <alignment vertical="center"/>
    </xf>
    <xf numFmtId="0" fontId="5" fillId="0" borderId="5" xfId="0" applyFont="1" applyBorder="1" applyAlignment="1">
      <alignment vertical="center"/>
    </xf>
    <xf numFmtId="167" fontId="5" fillId="0" borderId="7" xfId="9" applyNumberFormat="1" applyFont="1" applyFill="1" applyBorder="1" applyAlignment="1">
      <alignment horizontal="center" vertical="center"/>
    </xf>
    <xf numFmtId="0" fontId="5" fillId="0" borderId="7"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0" xfId="2" applyFont="1" applyAlignment="1">
      <alignment horizontal="center" vertical="center"/>
    </xf>
    <xf numFmtId="1" fontId="4" fillId="0" borderId="1" xfId="2" applyNumberFormat="1" applyFont="1" applyBorder="1" applyAlignment="1">
      <alignment horizontal="center" vertical="center"/>
    </xf>
    <xf numFmtId="1" fontId="4" fillId="0" borderId="4" xfId="2" applyNumberFormat="1" applyFont="1" applyBorder="1" applyAlignment="1">
      <alignment horizontal="center" vertical="center"/>
    </xf>
    <xf numFmtId="1" fontId="5" fillId="0" borderId="3" xfId="2" applyNumberFormat="1" applyFont="1" applyBorder="1" applyAlignment="1">
      <alignment horizontal="center" vertical="center"/>
    </xf>
    <xf numFmtId="171" fontId="5" fillId="0" borderId="0" xfId="2" applyNumberFormat="1" applyFont="1"/>
    <xf numFmtId="1" fontId="5" fillId="0" borderId="8" xfId="2" applyNumberFormat="1" applyFont="1" applyBorder="1" applyAlignment="1">
      <alignment horizontal="center" vertical="center"/>
    </xf>
    <xf numFmtId="49" fontId="5" fillId="0" borderId="8" xfId="2" applyNumberFormat="1" applyFont="1" applyBorder="1" applyAlignment="1">
      <alignment horizontal="center" vertical="center"/>
    </xf>
    <xf numFmtId="0" fontId="5" fillId="0" borderId="0" xfId="2" applyFont="1" applyAlignment="1">
      <alignment wrapText="1"/>
    </xf>
    <xf numFmtId="165" fontId="5" fillId="0" borderId="7" xfId="0" applyNumberFormat="1" applyFont="1" applyBorder="1" applyAlignment="1">
      <alignment horizontal="center" vertical="center"/>
    </xf>
    <xf numFmtId="3" fontId="4" fillId="0" borderId="13" xfId="0" applyNumberFormat="1" applyFont="1" applyBorder="1" applyAlignment="1">
      <alignment horizontal="center" vertical="center"/>
    </xf>
    <xf numFmtId="0" fontId="5" fillId="0" borderId="0" xfId="5" applyFont="1"/>
    <xf numFmtId="0" fontId="4" fillId="0" borderId="0" xfId="5" applyFont="1" applyAlignment="1">
      <alignment horizontal="left" vertical="top"/>
    </xf>
    <xf numFmtId="0" fontId="4" fillId="0" borderId="3" xfId="5" applyFont="1" applyBorder="1" applyAlignment="1">
      <alignment horizontal="center" vertical="center" wrapText="1"/>
    </xf>
    <xf numFmtId="0" fontId="5" fillId="0" borderId="9" xfId="0" applyFont="1" applyBorder="1" applyAlignment="1">
      <alignment horizontal="center" vertical="center" wrapText="1"/>
    </xf>
    <xf numFmtId="0" fontId="5" fillId="0" borderId="2" xfId="2" applyFont="1" applyBorder="1" applyAlignment="1">
      <alignment horizontal="left" vertical="center" wrapText="1"/>
    </xf>
    <xf numFmtId="1" fontId="5" fillId="0" borderId="0" xfId="5" applyNumberFormat="1" applyFont="1"/>
    <xf numFmtId="0" fontId="5" fillId="0" borderId="5" xfId="2" applyFont="1" applyBorder="1" applyAlignment="1">
      <alignment horizontal="left" vertical="center" wrapText="1"/>
    </xf>
    <xf numFmtId="0" fontId="5" fillId="0" borderId="5" xfId="2" applyFont="1" applyBorder="1" applyAlignment="1">
      <alignment horizontal="left" vertical="center"/>
    </xf>
    <xf numFmtId="3" fontId="5" fillId="0" borderId="5" xfId="8" applyNumberFormat="1" applyFont="1" applyBorder="1" applyAlignment="1">
      <alignment horizontal="left" vertical="center"/>
    </xf>
    <xf numFmtId="0" fontId="5" fillId="0" borderId="6" xfId="2" applyFont="1" applyBorder="1" applyAlignment="1">
      <alignment horizontal="left" vertical="center" wrapText="1"/>
    </xf>
    <xf numFmtId="0" fontId="4" fillId="0" borderId="13" xfId="8" applyFont="1" applyBorder="1" applyAlignment="1">
      <alignment vertical="center" wrapText="1"/>
    </xf>
    <xf numFmtId="3" fontId="5" fillId="0" borderId="0" xfId="0" applyNumberFormat="1" applyFont="1" applyAlignment="1">
      <alignment horizontal="right" vertical="center" indent="8"/>
    </xf>
    <xf numFmtId="165" fontId="5" fillId="0" borderId="5" xfId="0" applyNumberFormat="1" applyFont="1" applyBorder="1" applyAlignment="1">
      <alignment horizontal="right" vertical="center" indent="7"/>
    </xf>
    <xf numFmtId="165" fontId="5" fillId="0" borderId="7" xfId="0" applyNumberFormat="1" applyFont="1" applyBorder="1" applyAlignment="1">
      <alignment horizontal="right" vertical="center" indent="7"/>
    </xf>
    <xf numFmtId="165" fontId="5" fillId="0" borderId="6" xfId="0" applyNumberFormat="1" applyFont="1" applyBorder="1" applyAlignment="1">
      <alignment horizontal="right" vertical="center" indent="7"/>
    </xf>
    <xf numFmtId="165" fontId="5" fillId="0" borderId="8" xfId="0" applyNumberFormat="1" applyFont="1" applyBorder="1" applyAlignment="1">
      <alignment horizontal="right" vertical="center" indent="7"/>
    </xf>
    <xf numFmtId="0" fontId="5" fillId="0" borderId="10" xfId="0" applyFont="1" applyBorder="1" applyAlignment="1">
      <alignment horizontal="right" vertical="center" indent="7"/>
    </xf>
    <xf numFmtId="3" fontId="4" fillId="0" borderId="13" xfId="0" applyNumberFormat="1" applyFont="1" applyBorder="1" applyAlignment="1">
      <alignment horizontal="right" vertical="center" indent="7"/>
    </xf>
    <xf numFmtId="165" fontId="4" fillId="0" borderId="13" xfId="0" applyNumberFormat="1" applyFont="1" applyBorder="1" applyAlignment="1">
      <alignment horizontal="right" vertical="center" indent="7"/>
    </xf>
    <xf numFmtId="165" fontId="4" fillId="0" borderId="3" xfId="0" applyNumberFormat="1" applyFont="1" applyBorder="1" applyAlignment="1">
      <alignment horizontal="right" vertical="center" indent="7"/>
    </xf>
    <xf numFmtId="165" fontId="4" fillId="0" borderId="15" xfId="0" applyNumberFormat="1" applyFont="1" applyBorder="1" applyAlignment="1">
      <alignment horizontal="right" vertical="center" indent="7"/>
    </xf>
    <xf numFmtId="0" fontId="4" fillId="0" borderId="15" xfId="0" applyFont="1" applyBorder="1" applyAlignment="1">
      <alignment horizontal="right" vertical="center" indent="7"/>
    </xf>
    <xf numFmtId="0" fontId="5" fillId="0" borderId="0" xfId="0" applyFont="1" applyAlignment="1">
      <alignment horizontal="center" vertical="center" wrapText="1"/>
    </xf>
    <xf numFmtId="0" fontId="4" fillId="0" borderId="1" xfId="5" applyFont="1" applyBorder="1" applyAlignment="1">
      <alignment horizontal="center" vertical="center" wrapText="1"/>
    </xf>
    <xf numFmtId="0" fontId="5" fillId="0" borderId="1" xfId="4" applyFont="1" applyBorder="1" applyAlignment="1">
      <alignment vertical="center" wrapText="1"/>
    </xf>
    <xf numFmtId="165" fontId="5" fillId="0" borderId="1" xfId="0" applyNumberFormat="1" applyFont="1" applyBorder="1" applyAlignment="1">
      <alignment horizontal="center" vertical="center"/>
    </xf>
    <xf numFmtId="1" fontId="5" fillId="0" borderId="1" xfId="0" applyNumberFormat="1" applyFont="1" applyBorder="1" applyAlignment="1">
      <alignment horizontal="center" vertical="center"/>
    </xf>
    <xf numFmtId="0" fontId="5" fillId="0" borderId="0" xfId="4" applyFont="1" applyAlignment="1">
      <alignment vertical="center" wrapText="1"/>
    </xf>
    <xf numFmtId="0" fontId="5" fillId="0" borderId="7" xfId="2" applyFont="1" applyBorder="1" applyAlignment="1">
      <alignment horizontal="left" vertical="center" wrapText="1"/>
    </xf>
    <xf numFmtId="0" fontId="5" fillId="0" borderId="0" xfId="2" applyFont="1" applyAlignment="1">
      <alignment horizontal="left" vertical="center" wrapText="1"/>
    </xf>
    <xf numFmtId="0" fontId="5" fillId="0" borderId="7" xfId="4" applyFont="1" applyBorder="1" applyAlignment="1">
      <alignment vertical="center" wrapText="1"/>
    </xf>
    <xf numFmtId="165" fontId="9" fillId="0" borderId="7" xfId="0" applyNumberFormat="1" applyFont="1" applyBorder="1" applyAlignment="1">
      <alignment horizontal="center" vertical="center"/>
    </xf>
    <xf numFmtId="0" fontId="4" fillId="0" borderId="3" xfId="8" applyFont="1" applyBorder="1" applyAlignment="1">
      <alignment vertical="center" wrapText="1"/>
    </xf>
    <xf numFmtId="3" fontId="4" fillId="0" borderId="3" xfId="0" applyNumberFormat="1" applyFont="1" applyBorder="1" applyAlignment="1">
      <alignment horizontal="center" vertical="center"/>
    </xf>
    <xf numFmtId="1" fontId="4" fillId="0" borderId="3" xfId="0" applyNumberFormat="1" applyFont="1" applyBorder="1" applyAlignment="1">
      <alignment horizontal="center" vertical="center"/>
    </xf>
    <xf numFmtId="0" fontId="4" fillId="0" borderId="0" xfId="8" applyFont="1" applyAlignment="1">
      <alignment vertical="center" wrapText="1"/>
    </xf>
    <xf numFmtId="0" fontId="5" fillId="0" borderId="0" xfId="8" applyFont="1" applyAlignment="1">
      <alignment vertical="center" wrapText="1"/>
    </xf>
    <xf numFmtId="3" fontId="4" fillId="0" borderId="0" xfId="0" applyNumberFormat="1" applyFont="1" applyAlignment="1">
      <alignment horizontal="right" vertical="center" indent="6"/>
    </xf>
    <xf numFmtId="165" fontId="4" fillId="0" borderId="0" xfId="0" applyNumberFormat="1" applyFont="1" applyAlignment="1">
      <alignment horizontal="right" vertical="center" indent="6"/>
    </xf>
    <xf numFmtId="1" fontId="4" fillId="0" borderId="0" xfId="0" applyNumberFormat="1" applyFont="1" applyAlignment="1">
      <alignment horizontal="right" vertical="center" indent="6"/>
    </xf>
    <xf numFmtId="0" fontId="5" fillId="0" borderId="0" xfId="5" applyFont="1" applyAlignment="1">
      <alignment vertical="top"/>
    </xf>
    <xf numFmtId="168" fontId="5" fillId="0" borderId="0" xfId="5" applyNumberFormat="1" applyFont="1"/>
    <xf numFmtId="0" fontId="4" fillId="0" borderId="0" xfId="2" applyFont="1" applyAlignment="1">
      <alignment horizontal="left" vertical="center"/>
    </xf>
    <xf numFmtId="0" fontId="5" fillId="0" borderId="0" xfId="2" applyFont="1" applyAlignment="1">
      <alignment vertical="center"/>
    </xf>
    <xf numFmtId="0" fontId="4" fillId="0" borderId="1" xfId="2" applyFont="1" applyBorder="1" applyAlignment="1">
      <alignment horizontal="center" vertical="center" wrapText="1"/>
    </xf>
    <xf numFmtId="0" fontId="4" fillId="0" borderId="2" xfId="2" applyFont="1" applyBorder="1" applyAlignment="1">
      <alignment vertical="center"/>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4" xfId="2" applyFont="1" applyBorder="1" applyAlignment="1">
      <alignment horizontal="center" vertical="center" wrapText="1"/>
    </xf>
    <xf numFmtId="0" fontId="5" fillId="0" borderId="5" xfId="2" applyFont="1" applyBorder="1" applyAlignment="1">
      <alignment vertical="center"/>
    </xf>
    <xf numFmtId="3" fontId="5" fillId="0" borderId="7" xfId="0" applyNumberFormat="1" applyFont="1" applyBorder="1" applyAlignment="1">
      <alignment horizontal="center"/>
    </xf>
    <xf numFmtId="3" fontId="5" fillId="0" borderId="5" xfId="0" applyNumberFormat="1" applyFont="1" applyBorder="1" applyAlignment="1">
      <alignment horizontal="center"/>
    </xf>
    <xf numFmtId="3" fontId="5" fillId="0" borderId="11" xfId="0" applyNumberFormat="1" applyFont="1" applyBorder="1" applyAlignment="1">
      <alignment horizontal="center"/>
    </xf>
    <xf numFmtId="9" fontId="5" fillId="0" borderId="0" xfId="9" applyFont="1" applyFill="1" applyAlignment="1">
      <alignment vertical="center"/>
    </xf>
    <xf numFmtId="0" fontId="5" fillId="0" borderId="13" xfId="2" applyFont="1" applyBorder="1" applyAlignment="1">
      <alignment vertical="center"/>
    </xf>
    <xf numFmtId="0" fontId="4" fillId="0" borderId="5" xfId="2" applyFont="1" applyBorder="1" applyAlignment="1">
      <alignment vertical="center"/>
    </xf>
    <xf numFmtId="0" fontId="5" fillId="0" borderId="6" xfId="2" applyFont="1" applyBorder="1" applyAlignment="1">
      <alignment vertical="center"/>
    </xf>
    <xf numFmtId="3" fontId="5" fillId="0" borderId="0" xfId="2" applyNumberFormat="1" applyFont="1" applyAlignment="1">
      <alignment vertical="center"/>
    </xf>
    <xf numFmtId="0" fontId="5" fillId="0" borderId="0" xfId="0" applyFont="1" applyAlignment="1">
      <alignment horizontal="right" vertical="center" indent="3"/>
    </xf>
    <xf numFmtId="0" fontId="5" fillId="0" borderId="0" xfId="0" applyFont="1" applyAlignment="1">
      <alignment horizontal="right" vertical="center" indent="4"/>
    </xf>
    <xf numFmtId="0" fontId="5" fillId="0" borderId="0" xfId="2" applyFont="1" applyAlignment="1">
      <alignment horizontal="left" vertical="center"/>
    </xf>
    <xf numFmtId="0" fontId="5" fillId="0" borderId="3" xfId="0" applyFont="1" applyBorder="1" applyAlignment="1">
      <alignment horizontal="right" indent="3"/>
    </xf>
    <xf numFmtId="3" fontId="5" fillId="0" borderId="7" xfId="0" applyNumberFormat="1" applyFont="1" applyBorder="1" applyAlignment="1">
      <alignment horizontal="right" indent="4"/>
    </xf>
    <xf numFmtId="3" fontId="5" fillId="0" borderId="5" xfId="0" applyNumberFormat="1" applyFont="1" applyBorder="1" applyAlignment="1">
      <alignment horizontal="right" indent="4"/>
    </xf>
    <xf numFmtId="0" fontId="5" fillId="0" borderId="7" xfId="0" applyFont="1" applyBorder="1" applyAlignment="1">
      <alignment horizontal="right" indent="4"/>
    </xf>
    <xf numFmtId="3" fontId="5" fillId="0" borderId="11" xfId="0" applyNumberFormat="1" applyFont="1" applyBorder="1" applyAlignment="1">
      <alignment horizontal="right" indent="4"/>
    </xf>
    <xf numFmtId="0" fontId="5" fillId="0" borderId="11" xfId="0" applyFont="1" applyBorder="1" applyAlignment="1">
      <alignment horizontal="right" indent="4"/>
    </xf>
    <xf numFmtId="0" fontId="5" fillId="0" borderId="5" xfId="0" applyFont="1" applyBorder="1" applyAlignment="1">
      <alignment horizontal="right" indent="4"/>
    </xf>
    <xf numFmtId="3" fontId="5" fillId="0" borderId="1" xfId="0" applyNumberFormat="1" applyFont="1" applyBorder="1" applyAlignment="1">
      <alignment horizontal="right" indent="4"/>
    </xf>
    <xf numFmtId="3" fontId="5" fillId="0" borderId="2" xfId="0" applyNumberFormat="1" applyFont="1" applyBorder="1" applyAlignment="1">
      <alignment horizontal="right" indent="4"/>
    </xf>
    <xf numFmtId="3" fontId="5" fillId="0" borderId="3" xfId="0" applyNumberFormat="1" applyFont="1" applyBorder="1" applyAlignment="1">
      <alignment horizontal="right" indent="4"/>
    </xf>
    <xf numFmtId="0" fontId="5" fillId="0" borderId="1" xfId="0" applyFont="1" applyBorder="1" applyAlignment="1">
      <alignment horizontal="right" indent="4"/>
    </xf>
    <xf numFmtId="0" fontId="5" fillId="0" borderId="2" xfId="0" applyFont="1" applyBorder="1" applyAlignment="1">
      <alignment horizontal="right" indent="4"/>
    </xf>
    <xf numFmtId="0" fontId="5" fillId="0" borderId="4" xfId="0" applyFont="1" applyBorder="1" applyAlignment="1">
      <alignment horizontal="right" indent="4"/>
    </xf>
    <xf numFmtId="3" fontId="5" fillId="0" borderId="13" xfId="0" applyNumberFormat="1" applyFont="1" applyBorder="1" applyAlignment="1">
      <alignment horizontal="right" indent="4"/>
    </xf>
    <xf numFmtId="3" fontId="5" fillId="0" borderId="15" xfId="0" applyNumberFormat="1" applyFont="1" applyBorder="1" applyAlignment="1">
      <alignment horizontal="right" indent="4"/>
    </xf>
    <xf numFmtId="3" fontId="5" fillId="0" borderId="8" xfId="0" applyNumberFormat="1" applyFont="1" applyBorder="1" applyAlignment="1">
      <alignment horizontal="right" indent="4"/>
    </xf>
    <xf numFmtId="3" fontId="5" fillId="0" borderId="6" xfId="0" applyNumberFormat="1" applyFont="1" applyBorder="1" applyAlignment="1">
      <alignment horizontal="right" indent="4"/>
    </xf>
    <xf numFmtId="0" fontId="5" fillId="0" borderId="8" xfId="0" applyFont="1" applyBorder="1" applyAlignment="1">
      <alignment horizontal="right" indent="4"/>
    </xf>
    <xf numFmtId="3" fontId="5" fillId="0" borderId="10" xfId="0" applyNumberFormat="1" applyFont="1" applyBorder="1" applyAlignment="1">
      <alignment horizontal="right" indent="4"/>
    </xf>
    <xf numFmtId="0" fontId="5" fillId="0" borderId="10" xfId="0" applyFont="1" applyBorder="1" applyAlignment="1">
      <alignment horizontal="right" indent="4"/>
    </xf>
    <xf numFmtId="0" fontId="5" fillId="0" borderId="6" xfId="0" applyFont="1" applyBorder="1" applyAlignment="1">
      <alignment horizontal="right" indent="4"/>
    </xf>
    <xf numFmtId="0" fontId="5" fillId="0" borderId="4" xfId="2" applyFont="1" applyBorder="1" applyAlignment="1">
      <alignment horizontal="right" vertical="center" wrapText="1" indent="1"/>
    </xf>
    <xf numFmtId="0" fontId="5" fillId="0" borderId="11" xfId="0" applyFont="1" applyBorder="1" applyAlignment="1">
      <alignment horizontal="right" indent="5"/>
    </xf>
    <xf numFmtId="0" fontId="5" fillId="0" borderId="14" xfId="0" applyFont="1" applyBorder="1" applyAlignment="1">
      <alignment horizontal="right" indent="5"/>
    </xf>
    <xf numFmtId="0" fontId="5" fillId="0" borderId="4" xfId="0" applyFont="1" applyBorder="1" applyAlignment="1">
      <alignment horizontal="right" indent="5"/>
    </xf>
    <xf numFmtId="0" fontId="5" fillId="0" borderId="15" xfId="0" applyFont="1" applyBorder="1" applyAlignment="1">
      <alignment horizontal="right" indent="5"/>
    </xf>
    <xf numFmtId="0" fontId="5" fillId="0" borderId="10" xfId="0" applyFont="1" applyBorder="1" applyAlignment="1">
      <alignment horizontal="right" indent="5"/>
    </xf>
    <xf numFmtId="0" fontId="5" fillId="0" borderId="12" xfId="2" applyFont="1" applyBorder="1" applyAlignment="1">
      <alignment horizontal="right" vertical="center" wrapText="1" indent="1"/>
    </xf>
    <xf numFmtId="0" fontId="5" fillId="0" borderId="0" xfId="0" applyFont="1" applyAlignment="1">
      <alignment horizontal="right" indent="5"/>
    </xf>
    <xf numFmtId="0" fontId="5" fillId="0" borderId="12" xfId="0" applyFont="1" applyBorder="1" applyAlignment="1">
      <alignment horizontal="right" indent="5"/>
    </xf>
    <xf numFmtId="0" fontId="5" fillId="0" borderId="9" xfId="0" applyFont="1" applyBorder="1" applyAlignment="1">
      <alignment horizontal="right" indent="5"/>
    </xf>
    <xf numFmtId="0" fontId="5" fillId="0" borderId="1" xfId="2" applyFont="1" applyBorder="1" applyAlignment="1">
      <alignment horizontal="right" vertical="center" wrapText="1" indent="1"/>
    </xf>
    <xf numFmtId="0" fontId="5" fillId="0" borderId="7" xfId="0" applyFont="1" applyBorder="1" applyAlignment="1">
      <alignment horizontal="right" indent="5"/>
    </xf>
    <xf numFmtId="0" fontId="5" fillId="0" borderId="1" xfId="0" applyFont="1" applyBorder="1" applyAlignment="1">
      <alignment horizontal="right" indent="5"/>
    </xf>
    <xf numFmtId="0" fontId="5" fillId="0" borderId="3" xfId="0" applyFont="1" applyBorder="1" applyAlignment="1">
      <alignment horizontal="right" indent="5"/>
    </xf>
    <xf numFmtId="0" fontId="5" fillId="0" borderId="8" xfId="0" applyFont="1" applyBorder="1" applyAlignment="1">
      <alignment horizontal="right" indent="5"/>
    </xf>
    <xf numFmtId="0" fontId="4" fillId="0" borderId="0" xfId="2" applyFont="1" applyAlignment="1">
      <alignment horizontal="left" vertical="top"/>
    </xf>
    <xf numFmtId="0" fontId="4" fillId="0" borderId="3" xfId="2" applyFont="1" applyBorder="1" applyAlignment="1">
      <alignment horizontal="center" vertical="center" wrapText="1"/>
    </xf>
    <xf numFmtId="0" fontId="4" fillId="0" borderId="2" xfId="2" applyFont="1" applyBorder="1"/>
    <xf numFmtId="0" fontId="5" fillId="0" borderId="5" xfId="2" applyFont="1" applyBorder="1"/>
    <xf numFmtId="3" fontId="5" fillId="0" borderId="0" xfId="2" applyNumberFormat="1" applyFont="1"/>
    <xf numFmtId="0" fontId="5" fillId="0" borderId="13" xfId="2" applyFont="1" applyBorder="1"/>
    <xf numFmtId="0" fontId="4" fillId="0" borderId="5" xfId="2" applyFont="1" applyBorder="1"/>
    <xf numFmtId="0" fontId="5" fillId="0" borderId="6" xfId="2" applyFont="1" applyBorder="1"/>
    <xf numFmtId="0" fontId="5" fillId="0" borderId="8" xfId="2" applyFont="1" applyBorder="1"/>
    <xf numFmtId="1" fontId="5" fillId="0" borderId="0" xfId="2" quotePrefix="1" applyNumberFormat="1" applyFont="1" applyAlignment="1">
      <alignment horizontal="right" vertical="center" indent="2"/>
    </xf>
    <xf numFmtId="0" fontId="5" fillId="0" borderId="0" xfId="2" applyFont="1" applyAlignment="1">
      <alignment vertical="top"/>
    </xf>
    <xf numFmtId="0" fontId="5" fillId="0" borderId="1" xfId="2" applyFont="1" applyBorder="1" applyAlignment="1">
      <alignment horizontal="right" vertical="center" wrapText="1" indent="3"/>
    </xf>
    <xf numFmtId="3" fontId="5" fillId="0" borderId="7" xfId="2" applyNumberFormat="1" applyFont="1" applyBorder="1" applyAlignment="1">
      <alignment horizontal="right" vertical="center" indent="3"/>
    </xf>
    <xf numFmtId="3" fontId="5" fillId="0" borderId="3" xfId="2" applyNumberFormat="1" applyFont="1" applyBorder="1" applyAlignment="1">
      <alignment horizontal="right" vertical="center" indent="3"/>
    </xf>
    <xf numFmtId="3" fontId="5" fillId="0" borderId="8" xfId="2" applyNumberFormat="1" applyFont="1" applyBorder="1" applyAlignment="1">
      <alignment horizontal="right" vertical="center" indent="3"/>
    </xf>
    <xf numFmtId="3" fontId="5" fillId="0" borderId="1" xfId="2" applyNumberFormat="1" applyFont="1" applyBorder="1" applyAlignment="1">
      <alignment horizontal="right" vertical="center" indent="3"/>
    </xf>
    <xf numFmtId="9" fontId="5" fillId="0" borderId="7" xfId="2" applyNumberFormat="1" applyFont="1" applyBorder="1" applyAlignment="1">
      <alignment horizontal="right" vertical="center" indent="3"/>
    </xf>
    <xf numFmtId="1" fontId="5" fillId="0" borderId="7" xfId="11" quotePrefix="1" applyNumberFormat="1" applyFont="1" applyFill="1" applyBorder="1" applyAlignment="1">
      <alignment horizontal="right" vertical="center" indent="3"/>
    </xf>
    <xf numFmtId="1" fontId="5" fillId="0" borderId="8" xfId="2" quotePrefix="1" applyNumberFormat="1" applyFont="1" applyBorder="1" applyAlignment="1">
      <alignment horizontal="right" vertical="center" indent="3"/>
    </xf>
    <xf numFmtId="0" fontId="5" fillId="0" borderId="1" xfId="2" applyFont="1" applyBorder="1" applyAlignment="1">
      <alignment horizontal="right" vertical="center" wrapText="1" indent="5"/>
    </xf>
    <xf numFmtId="1" fontId="5" fillId="0" borderId="7" xfId="11" applyNumberFormat="1" applyFont="1" applyFill="1" applyBorder="1" applyAlignment="1">
      <alignment horizontal="right" vertical="center" indent="5"/>
    </xf>
    <xf numFmtId="1" fontId="5" fillId="0" borderId="3" xfId="2" applyNumberFormat="1" applyFont="1" applyBorder="1" applyAlignment="1">
      <alignment horizontal="right" vertical="center" indent="5"/>
    </xf>
    <xf numFmtId="1" fontId="5" fillId="0" borderId="7" xfId="2" applyNumberFormat="1" applyFont="1" applyBorder="1" applyAlignment="1">
      <alignment horizontal="right" vertical="center" indent="5"/>
    </xf>
    <xf numFmtId="1" fontId="5" fillId="0" borderId="8" xfId="11" applyNumberFormat="1" applyFont="1" applyFill="1" applyBorder="1" applyAlignment="1">
      <alignment horizontal="right" vertical="center" indent="5"/>
    </xf>
    <xf numFmtId="1" fontId="5" fillId="0" borderId="8" xfId="2" applyNumberFormat="1" applyFont="1" applyBorder="1" applyAlignment="1">
      <alignment horizontal="right" vertical="center" indent="5"/>
    </xf>
    <xf numFmtId="1" fontId="5" fillId="0" borderId="1" xfId="2" applyNumberFormat="1" applyFont="1" applyBorder="1" applyAlignment="1">
      <alignment horizontal="right" vertical="center" indent="5"/>
    </xf>
    <xf numFmtId="9" fontId="5" fillId="0" borderId="7" xfId="2" applyNumberFormat="1" applyFont="1" applyBorder="1" applyAlignment="1">
      <alignment horizontal="right" vertical="center" indent="5"/>
    </xf>
    <xf numFmtId="1" fontId="5" fillId="0" borderId="7" xfId="11" quotePrefix="1" applyNumberFormat="1" applyFont="1" applyFill="1" applyBorder="1" applyAlignment="1">
      <alignment horizontal="right" vertical="center" indent="5"/>
    </xf>
    <xf numFmtId="1" fontId="5" fillId="0" borderId="8" xfId="2" quotePrefix="1" applyNumberFormat="1" applyFont="1" applyBorder="1" applyAlignment="1">
      <alignment horizontal="right" vertical="center" indent="5"/>
    </xf>
    <xf numFmtId="3" fontId="4" fillId="0" borderId="1" xfId="0" applyNumberFormat="1" applyFont="1" applyBorder="1" applyAlignment="1">
      <alignment horizontal="center"/>
    </xf>
    <xf numFmtId="3" fontId="4" fillId="0" borderId="2" xfId="0" applyNumberFormat="1" applyFont="1" applyBorder="1" applyAlignment="1">
      <alignment horizontal="center"/>
    </xf>
    <xf numFmtId="3" fontId="4" fillId="0" borderId="1" xfId="0" applyNumberFormat="1" applyFont="1" applyBorder="1" applyAlignment="1">
      <alignment horizontal="center" vertical="center"/>
    </xf>
    <xf numFmtId="3" fontId="4" fillId="0" borderId="2" xfId="0" applyNumberFormat="1" applyFont="1" applyBorder="1" applyAlignment="1">
      <alignment horizontal="center" vertical="center"/>
    </xf>
    <xf numFmtId="164" fontId="4" fillId="0" borderId="0" xfId="5" applyNumberFormat="1" applyFont="1" applyAlignment="1">
      <alignment horizontal="right" vertical="center" indent="3"/>
    </xf>
    <xf numFmtId="3" fontId="4" fillId="0" borderId="7" xfId="0" applyNumberFormat="1" applyFont="1" applyBorder="1" applyAlignment="1">
      <alignment horizontal="center"/>
    </xf>
    <xf numFmtId="3" fontId="4" fillId="0" borderId="5" xfId="0" applyNumberFormat="1" applyFont="1" applyBorder="1" applyAlignment="1">
      <alignment horizontal="center"/>
    </xf>
    <xf numFmtId="3" fontId="4" fillId="0" borderId="8" xfId="0" applyNumberFormat="1" applyFont="1" applyBorder="1" applyAlignment="1">
      <alignment horizontal="center"/>
    </xf>
    <xf numFmtId="3" fontId="4" fillId="0" borderId="6" xfId="0" applyNumberFormat="1" applyFont="1" applyBorder="1" applyAlignment="1">
      <alignment horizontal="center"/>
    </xf>
    <xf numFmtId="3" fontId="4" fillId="0" borderId="3" xfId="0" applyNumberFormat="1" applyFont="1" applyBorder="1" applyAlignment="1">
      <alignment horizontal="center"/>
    </xf>
    <xf numFmtId="3" fontId="4" fillId="0" borderId="13" xfId="0" applyNumberFormat="1" applyFont="1" applyBorder="1" applyAlignment="1">
      <alignment horizontal="center"/>
    </xf>
    <xf numFmtId="0" fontId="4" fillId="0" borderId="0" xfId="2" applyFont="1" applyAlignment="1">
      <alignment vertical="center" wrapText="1"/>
    </xf>
    <xf numFmtId="0" fontId="5" fillId="0" borderId="0" xfId="5" applyFont="1" applyAlignment="1">
      <alignment vertical="center"/>
    </xf>
    <xf numFmtId="0" fontId="5" fillId="0" borderId="0" xfId="5" applyFont="1" applyAlignment="1">
      <alignment horizontal="right" vertical="center"/>
    </xf>
    <xf numFmtId="2" fontId="4" fillId="0" borderId="0" xfId="5" applyNumberFormat="1" applyFont="1" applyAlignment="1">
      <alignment horizontal="center" vertical="center" wrapText="1"/>
    </xf>
    <xf numFmtId="0" fontId="4" fillId="0" borderId="1" xfId="5" applyFont="1" applyBorder="1" applyAlignment="1">
      <alignment horizontal="center" vertical="center"/>
    </xf>
    <xf numFmtId="0" fontId="4" fillId="0" borderId="0" xfId="5" applyFont="1" applyAlignment="1">
      <alignment horizontal="center" vertical="center"/>
    </xf>
    <xf numFmtId="0" fontId="4" fillId="0" borderId="0" xfId="5" applyFont="1" applyAlignment="1">
      <alignment vertical="center"/>
    </xf>
    <xf numFmtId="0" fontId="4" fillId="0" borderId="2" xfId="5" applyFont="1" applyBorder="1" applyAlignment="1">
      <alignment horizontal="left" vertical="center"/>
    </xf>
    <xf numFmtId="3" fontId="4" fillId="0" borderId="4" xfId="0" applyNumberFormat="1" applyFont="1" applyBorder="1" applyAlignment="1">
      <alignment horizontal="center"/>
    </xf>
    <xf numFmtId="164" fontId="4" fillId="0" borderId="0" xfId="5" quotePrefix="1" applyNumberFormat="1" applyFont="1" applyAlignment="1">
      <alignment horizontal="left" vertical="center" indent="3"/>
    </xf>
    <xf numFmtId="0" fontId="4" fillId="0" borderId="2" xfId="6" applyFont="1" applyBorder="1" applyAlignment="1">
      <alignment horizontal="left" vertical="center" wrapText="1"/>
    </xf>
    <xf numFmtId="3" fontId="4" fillId="0" borderId="4" xfId="0" applyNumberFormat="1" applyFont="1" applyBorder="1" applyAlignment="1">
      <alignment horizontal="center" vertical="center"/>
    </xf>
    <xf numFmtId="0" fontId="4" fillId="0" borderId="5" xfId="6" applyFont="1" applyBorder="1" applyAlignment="1">
      <alignment horizontal="left" vertical="center" wrapText="1" indent="1"/>
    </xf>
    <xf numFmtId="3" fontId="4" fillId="0" borderId="11" xfId="0" applyNumberFormat="1" applyFont="1" applyBorder="1" applyAlignment="1">
      <alignment horizontal="center"/>
    </xf>
    <xf numFmtId="0" fontId="5" fillId="0" borderId="5" xfId="6" applyFont="1" applyBorder="1" applyAlignment="1">
      <alignment horizontal="left" vertical="center" wrapText="1" indent="1"/>
    </xf>
    <xf numFmtId="0" fontId="4" fillId="0" borderId="6" xfId="6" applyFont="1" applyBorder="1" applyAlignment="1">
      <alignment horizontal="left" vertical="center" wrapText="1" indent="1"/>
    </xf>
    <xf numFmtId="3" fontId="4" fillId="0" borderId="10" xfId="0" applyNumberFormat="1" applyFont="1" applyBorder="1" applyAlignment="1">
      <alignment horizontal="center"/>
    </xf>
    <xf numFmtId="0" fontId="4" fillId="0" borderId="5" xfId="6" applyFont="1" applyBorder="1" applyAlignment="1">
      <alignment horizontal="left" vertical="center" wrapText="1"/>
    </xf>
    <xf numFmtId="169" fontId="4" fillId="0" borderId="0" xfId="5" applyNumberFormat="1" applyFont="1" applyAlignment="1">
      <alignment horizontal="right" vertical="center" indent="3"/>
    </xf>
    <xf numFmtId="0" fontId="4" fillId="0" borderId="13" xfId="6" applyFont="1" applyBorder="1" applyAlignment="1">
      <alignment horizontal="left" vertical="center" wrapText="1"/>
    </xf>
    <xf numFmtId="3" fontId="4" fillId="0" borderId="15" xfId="0" applyNumberFormat="1" applyFont="1" applyBorder="1" applyAlignment="1">
      <alignment horizontal="center"/>
    </xf>
    <xf numFmtId="173" fontId="4" fillId="0" borderId="0" xfId="5" applyNumberFormat="1" applyFont="1" applyAlignment="1">
      <alignment horizontal="right" vertical="center" indent="3"/>
    </xf>
    <xf numFmtId="0" fontId="5" fillId="0" borderId="0" xfId="5" applyFont="1" applyAlignment="1">
      <alignment horizontal="right" vertical="center" indent="3"/>
    </xf>
    <xf numFmtId="0" fontId="5" fillId="0" borderId="0" xfId="5" applyFont="1" applyAlignment="1">
      <alignment horizontal="left" vertical="center" wrapText="1"/>
    </xf>
    <xf numFmtId="0" fontId="4" fillId="0" borderId="9" xfId="0" applyFont="1" applyBorder="1" applyAlignment="1">
      <alignment horizontal="left" vertical="top"/>
    </xf>
    <xf numFmtId="0" fontId="4" fillId="0" borderId="0" xfId="0" applyFont="1" applyAlignment="1">
      <alignment horizontal="center" vertical="center" wrapText="1"/>
    </xf>
    <xf numFmtId="0" fontId="5" fillId="0" borderId="0" xfId="0" applyFont="1" applyAlignment="1">
      <alignment horizontal="center" vertical="center"/>
    </xf>
    <xf numFmtId="165" fontId="5" fillId="0" borderId="0" xfId="0" applyNumberFormat="1" applyFont="1" applyAlignment="1">
      <alignment horizontal="center" vertical="center"/>
    </xf>
    <xf numFmtId="165" fontId="5" fillId="0" borderId="1" xfId="0" applyNumberFormat="1" applyFont="1" applyBorder="1" applyAlignment="1">
      <alignment horizontal="right" vertical="center" indent="9"/>
    </xf>
    <xf numFmtId="165" fontId="5" fillId="0" borderId="7" xfId="0" applyNumberFormat="1" applyFont="1" applyBorder="1" applyAlignment="1">
      <alignment horizontal="right" vertical="center" indent="9"/>
    </xf>
    <xf numFmtId="165" fontId="5" fillId="0" borderId="8" xfId="0" applyNumberFormat="1" applyFont="1" applyBorder="1" applyAlignment="1">
      <alignment horizontal="right" vertical="center" indent="9"/>
    </xf>
    <xf numFmtId="0" fontId="5" fillId="0" borderId="3" xfId="0" applyFont="1" applyBorder="1"/>
    <xf numFmtId="0" fontId="5" fillId="0" borderId="3" xfId="0" applyFont="1" applyBorder="1" applyAlignment="1">
      <alignment horizontal="left" vertical="top"/>
    </xf>
    <xf numFmtId="0" fontId="4" fillId="0" borderId="0" xfId="3" applyFont="1" applyAlignment="1">
      <alignment vertical="top" wrapText="1"/>
    </xf>
    <xf numFmtId="0" fontId="4" fillId="0" borderId="0" xfId="3" applyFont="1" applyAlignment="1">
      <alignment vertical="top"/>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3" fontId="5" fillId="0" borderId="7" xfId="0" applyNumberFormat="1" applyFont="1" applyBorder="1" applyAlignment="1">
      <alignment horizontal="center" vertical="center" wrapText="1"/>
    </xf>
    <xf numFmtId="3" fontId="5"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17" xfId="0" applyNumberFormat="1" applyFont="1" applyBorder="1" applyAlignment="1">
      <alignment horizontal="center" vertical="center" wrapText="1"/>
    </xf>
    <xf numFmtId="0" fontId="4" fillId="0" borderId="0" xfId="0" applyFont="1" applyAlignment="1">
      <alignment vertical="top"/>
    </xf>
    <xf numFmtId="0" fontId="4" fillId="0" borderId="0" xfId="2" applyFont="1" applyAlignment="1">
      <alignment vertical="center"/>
    </xf>
    <xf numFmtId="0" fontId="4" fillId="0" borderId="3" xfId="2" applyFont="1" applyBorder="1" applyAlignment="1">
      <alignment horizontal="center" vertical="center"/>
    </xf>
    <xf numFmtId="165" fontId="5" fillId="0" borderId="1" xfId="2" applyNumberFormat="1" applyFont="1" applyBorder="1" applyAlignment="1">
      <alignment horizontal="center" vertical="center"/>
    </xf>
    <xf numFmtId="165" fontId="4" fillId="0" borderId="1" xfId="2" applyNumberFormat="1" applyFont="1" applyBorder="1" applyAlignment="1">
      <alignment horizontal="center" vertical="center"/>
    </xf>
    <xf numFmtId="165" fontId="5" fillId="0" borderId="0" xfId="2" applyNumberFormat="1" applyFont="1" applyAlignment="1">
      <alignment vertical="center"/>
    </xf>
    <xf numFmtId="165" fontId="4" fillId="0" borderId="11" xfId="2" applyNumberFormat="1" applyFont="1" applyBorder="1" applyAlignment="1">
      <alignment horizontal="center" vertical="center"/>
    </xf>
    <xf numFmtId="165" fontId="5" fillId="0" borderId="7" xfId="2" applyNumberFormat="1" applyFont="1" applyBorder="1" applyAlignment="1">
      <alignment horizontal="center" vertical="center"/>
    </xf>
    <xf numFmtId="165" fontId="4" fillId="0" borderId="7" xfId="2" applyNumberFormat="1" applyFont="1" applyBorder="1" applyAlignment="1">
      <alignment horizontal="center" vertical="center"/>
    </xf>
    <xf numFmtId="1" fontId="5" fillId="0" borderId="0" xfId="2" applyNumberFormat="1" applyFont="1" applyAlignment="1">
      <alignment vertical="center"/>
    </xf>
    <xf numFmtId="20" fontId="5" fillId="0" borderId="0" xfId="2" applyNumberFormat="1" applyFont="1" applyAlignment="1">
      <alignment vertical="center"/>
    </xf>
    <xf numFmtId="165" fontId="5" fillId="0" borderId="8" xfId="2" applyNumberFormat="1" applyFont="1" applyBorder="1" applyAlignment="1">
      <alignment horizontal="center" vertical="center"/>
    </xf>
    <xf numFmtId="165" fontId="4" fillId="0" borderId="3" xfId="2" applyNumberFormat="1" applyFont="1" applyBorder="1" applyAlignment="1">
      <alignment horizontal="center" vertical="center"/>
    </xf>
    <xf numFmtId="165" fontId="4" fillId="0" borderId="19" xfId="2" applyNumberFormat="1" applyFont="1" applyBorder="1" applyAlignment="1">
      <alignment horizontal="center" vertical="center"/>
    </xf>
    <xf numFmtId="165" fontId="4" fillId="0" borderId="18" xfId="2" applyNumberFormat="1" applyFont="1" applyBorder="1" applyAlignment="1">
      <alignment horizontal="center" vertical="center"/>
    </xf>
    <xf numFmtId="0" fontId="4" fillId="0" borderId="0" xfId="0" applyFont="1" applyAlignment="1">
      <alignment vertical="top" wrapText="1"/>
    </xf>
    <xf numFmtId="0" fontId="4" fillId="0" borderId="0" xfId="5" applyFont="1" applyAlignment="1">
      <alignment horizontal="left" vertical="center"/>
    </xf>
    <xf numFmtId="0" fontId="4" fillId="0" borderId="3" xfId="5" applyFont="1" applyBorder="1" applyAlignment="1">
      <alignment horizontal="center" vertical="center"/>
    </xf>
    <xf numFmtId="3" fontId="4" fillId="0" borderId="12" xfId="0" applyNumberFormat="1" applyFont="1" applyBorder="1" applyAlignment="1">
      <alignment horizontal="center" vertical="center"/>
    </xf>
    <xf numFmtId="0" fontId="4" fillId="0" borderId="13" xfId="5" applyFont="1" applyBorder="1" applyAlignment="1">
      <alignment horizontal="left" vertical="center"/>
    </xf>
    <xf numFmtId="0" fontId="4" fillId="0" borderId="5" xfId="5" applyFont="1" applyBorder="1" applyAlignment="1">
      <alignment horizontal="left" vertical="center"/>
    </xf>
    <xf numFmtId="0" fontId="4" fillId="0" borderId="5" xfId="5" applyFont="1" applyBorder="1" applyAlignment="1">
      <alignment horizontal="left" vertical="center" indent="1"/>
    </xf>
    <xf numFmtId="3" fontId="4" fillId="0" borderId="7" xfId="5" applyNumberFormat="1" applyFont="1" applyBorder="1" applyAlignment="1">
      <alignment horizontal="center" vertical="center"/>
    </xf>
    <xf numFmtId="164" fontId="5" fillId="0" borderId="7" xfId="5" applyNumberFormat="1" applyFont="1" applyBorder="1" applyAlignment="1">
      <alignment vertical="center"/>
    </xf>
    <xf numFmtId="3" fontId="5" fillId="0" borderId="7" xfId="5" applyNumberFormat="1" applyFont="1" applyBorder="1" applyAlignment="1">
      <alignment horizontal="center" vertical="center"/>
    </xf>
    <xf numFmtId="0" fontId="5" fillId="0" borderId="5" xfId="5" applyFont="1" applyBorder="1" applyAlignment="1">
      <alignment horizontal="left" vertical="center" indent="1"/>
    </xf>
    <xf numFmtId="164" fontId="4" fillId="0" borderId="7" xfId="5" applyNumberFormat="1" applyFont="1" applyBorder="1" applyAlignment="1">
      <alignment vertical="center"/>
    </xf>
    <xf numFmtId="164" fontId="5" fillId="0" borderId="8" xfId="5" applyNumberFormat="1" applyFont="1" applyBorder="1" applyAlignment="1">
      <alignment vertical="center"/>
    </xf>
    <xf numFmtId="3" fontId="5" fillId="0" borderId="8" xfId="5" applyNumberFormat="1" applyFont="1" applyBorder="1" applyAlignment="1">
      <alignment horizontal="center" vertical="center"/>
    </xf>
    <xf numFmtId="0" fontId="4" fillId="0" borderId="6" xfId="5" applyFont="1" applyBorder="1" applyAlignment="1">
      <alignment horizontal="left" vertical="center" indent="1"/>
    </xf>
    <xf numFmtId="164" fontId="4" fillId="0" borderId="3" xfId="5" applyNumberFormat="1" applyFont="1" applyBorder="1" applyAlignment="1">
      <alignment vertical="center"/>
    </xf>
    <xf numFmtId="3" fontId="4" fillId="0" borderId="14" xfId="0" applyNumberFormat="1" applyFont="1" applyBorder="1" applyAlignment="1">
      <alignment horizontal="center" vertical="center"/>
    </xf>
    <xf numFmtId="3" fontId="4" fillId="0" borderId="15" xfId="0" applyNumberFormat="1" applyFont="1" applyBorder="1" applyAlignment="1">
      <alignment horizontal="center" vertical="center"/>
    </xf>
    <xf numFmtId="0" fontId="5" fillId="0" borderId="9" xfId="0" applyFont="1" applyBorder="1" applyAlignment="1">
      <alignment horizontal="right"/>
    </xf>
    <xf numFmtId="3" fontId="5" fillId="0" borderId="1" xfId="1" applyNumberFormat="1" applyFont="1" applyFill="1" applyBorder="1" applyAlignment="1">
      <alignment horizontal="right" vertical="center" wrapText="1" indent="4"/>
    </xf>
    <xf numFmtId="3" fontId="5" fillId="0" borderId="7" xfId="1" applyNumberFormat="1" applyFont="1" applyFill="1" applyBorder="1" applyAlignment="1">
      <alignment horizontal="right" vertical="center" wrapText="1" indent="4"/>
    </xf>
    <xf numFmtId="3" fontId="5" fillId="0" borderId="7" xfId="0" applyNumberFormat="1" applyFont="1" applyBorder="1" applyAlignment="1">
      <alignment horizontal="right" vertical="center" indent="4"/>
    </xf>
    <xf numFmtId="3" fontId="5" fillId="0" borderId="8" xfId="0" applyNumberFormat="1" applyFont="1" applyBorder="1" applyAlignment="1">
      <alignment horizontal="right" vertical="center" indent="4"/>
    </xf>
    <xf numFmtId="3" fontId="5" fillId="0" borderId="8" xfId="1" applyNumberFormat="1" applyFont="1" applyFill="1" applyBorder="1" applyAlignment="1">
      <alignment horizontal="right" vertical="center" wrapText="1" indent="4"/>
    </xf>
    <xf numFmtId="3" fontId="5" fillId="0" borderId="1" xfId="1" applyNumberFormat="1" applyFont="1" applyFill="1" applyBorder="1" applyAlignment="1">
      <alignment horizontal="center" vertical="center" wrapText="1"/>
    </xf>
    <xf numFmtId="3" fontId="5" fillId="0" borderId="7" xfId="1" applyNumberFormat="1" applyFont="1" applyFill="1" applyBorder="1" applyAlignment="1">
      <alignment horizontal="center" vertical="center" wrapText="1"/>
    </xf>
    <xf numFmtId="3" fontId="5" fillId="0" borderId="8" xfId="1" applyNumberFormat="1" applyFont="1" applyFill="1" applyBorder="1" applyAlignment="1">
      <alignment horizontal="center" vertical="center" wrapText="1"/>
    </xf>
    <xf numFmtId="3" fontId="5" fillId="0" borderId="1" xfId="0" applyNumberFormat="1" applyFont="1" applyBorder="1" applyAlignment="1">
      <alignment horizontal="right" vertical="center" indent="5"/>
    </xf>
    <xf numFmtId="3" fontId="5" fillId="0" borderId="4" xfId="0" applyNumberFormat="1" applyFont="1" applyBorder="1" applyAlignment="1">
      <alignment horizontal="right" vertical="center" indent="5"/>
    </xf>
    <xf numFmtId="3" fontId="5" fillId="0" borderId="3" xfId="0" applyNumberFormat="1" applyFont="1" applyBorder="1" applyAlignment="1">
      <alignment horizontal="right" vertical="center" indent="5"/>
    </xf>
    <xf numFmtId="3" fontId="5" fillId="0" borderId="15" xfId="0" applyNumberFormat="1" applyFont="1" applyBorder="1" applyAlignment="1">
      <alignment horizontal="right" vertical="center" indent="5"/>
    </xf>
    <xf numFmtId="3" fontId="5" fillId="0" borderId="8" xfId="0" applyNumberFormat="1" applyFont="1" applyBorder="1" applyAlignment="1">
      <alignment horizontal="right" vertical="center" indent="5"/>
    </xf>
    <xf numFmtId="3" fontId="5" fillId="0" borderId="10" xfId="0" applyNumberFormat="1" applyFont="1" applyBorder="1" applyAlignment="1">
      <alignment horizontal="right" vertical="center" indent="5"/>
    </xf>
    <xf numFmtId="3" fontId="5" fillId="0" borderId="3" xfId="0" applyNumberFormat="1" applyFont="1" applyBorder="1" applyAlignment="1">
      <alignment horizontal="right" indent="8"/>
    </xf>
    <xf numFmtId="0" fontId="5" fillId="0" borderId="0" xfId="3" applyFont="1" applyAlignment="1">
      <alignment horizontal="left" vertical="top" wrapText="1"/>
    </xf>
    <xf numFmtId="0" fontId="5" fillId="0" borderId="0" xfId="3" applyFont="1" applyAlignment="1">
      <alignment horizontal="left" vertical="top"/>
    </xf>
    <xf numFmtId="0" fontId="4" fillId="0" borderId="2" xfId="0" applyFont="1" applyBorder="1" applyAlignment="1">
      <alignment horizontal="center" vertical="center" wrapText="1"/>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3" fontId="4" fillId="0" borderId="13" xfId="1" applyNumberFormat="1" applyFont="1" applyFill="1" applyBorder="1" applyAlignment="1">
      <alignment horizontal="center" vertical="center" wrapText="1"/>
    </xf>
    <xf numFmtId="3" fontId="4" fillId="0" borderId="14" xfId="1" applyNumberFormat="1" applyFont="1" applyFill="1" applyBorder="1" applyAlignment="1">
      <alignment horizontal="center" vertical="center" wrapText="1"/>
    </xf>
    <xf numFmtId="0" fontId="4" fillId="0" borderId="15" xfId="0" applyFont="1" applyBorder="1" applyAlignment="1">
      <alignment horizontal="center" vertical="center" wrapText="1"/>
    </xf>
    <xf numFmtId="3" fontId="4" fillId="0" borderId="15" xfId="1" applyNumberFormat="1" applyFont="1" applyFill="1" applyBorder="1" applyAlignment="1">
      <alignment horizontal="center" vertical="center" wrapText="1"/>
    </xf>
    <xf numFmtId="0" fontId="4" fillId="0" borderId="0" xfId="3" applyFont="1" applyAlignment="1">
      <alignment horizontal="left" vertical="top"/>
    </xf>
    <xf numFmtId="0" fontId="4" fillId="0" borderId="9" xfId="3" applyFont="1" applyBorder="1" applyAlignment="1">
      <alignment horizontal="left" vertical="top"/>
    </xf>
    <xf numFmtId="0" fontId="5" fillId="0" borderId="11"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3" fontId="4" fillId="0" borderId="3" xfId="1" applyNumberFormat="1" applyFont="1" applyFill="1" applyBorder="1" applyAlignment="1">
      <alignment horizontal="center" vertical="center"/>
    </xf>
    <xf numFmtId="3" fontId="4" fillId="0" borderId="3" xfId="1"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wrapText="1"/>
    </xf>
    <xf numFmtId="0" fontId="5" fillId="0" borderId="12" xfId="0" applyFont="1" applyBorder="1"/>
    <xf numFmtId="0" fontId="4" fillId="0" borderId="0" xfId="0" applyFont="1" applyAlignment="1">
      <alignment horizontal="left" vertical="center" wrapText="1"/>
    </xf>
    <xf numFmtId="0" fontId="5" fillId="0" borderId="0" xfId="5" applyFont="1" applyAlignment="1">
      <alignment horizontal="center" vertical="center"/>
    </xf>
    <xf numFmtId="0" fontId="4" fillId="0" borderId="0" xfId="0" applyFont="1" applyAlignment="1">
      <alignment horizontal="left" vertical="top" wrapText="1"/>
    </xf>
    <xf numFmtId="0" fontId="5" fillId="0" borderId="0" xfId="0" applyFont="1" applyAlignment="1">
      <alignment horizontal="center"/>
    </xf>
    <xf numFmtId="0" fontId="5" fillId="0" borderId="0" xfId="0" applyFont="1" applyAlignment="1">
      <alignment horizontal="left" vertical="center" wrapText="1"/>
    </xf>
    <xf numFmtId="0" fontId="4" fillId="0" borderId="0" xfId="0" applyFont="1" applyAlignment="1">
      <alignment horizontal="lef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0" xfId="2" applyFont="1" applyAlignment="1">
      <alignment horizontal="right"/>
    </xf>
    <xf numFmtId="0" fontId="5" fillId="0" borderId="0" xfId="0" applyFont="1" applyAlignment="1">
      <alignment horizontal="left" vertical="top" wrapText="1"/>
    </xf>
    <xf numFmtId="0" fontId="4" fillId="0" borderId="0" xfId="2" applyFont="1" applyAlignment="1">
      <alignment horizontal="left" vertical="top" wrapText="1"/>
    </xf>
    <xf numFmtId="0" fontId="4" fillId="0" borderId="0" xfId="5" applyFont="1" applyAlignment="1">
      <alignment horizontal="left" vertical="top" wrapText="1"/>
    </xf>
    <xf numFmtId="0" fontId="4" fillId="0" borderId="3" xfId="5" applyFont="1" applyBorder="1" applyAlignment="1">
      <alignment horizontal="center" vertical="center" wrapText="1"/>
    </xf>
    <xf numFmtId="0" fontId="4" fillId="0" borderId="3" xfId="5" applyFont="1" applyBorder="1" applyAlignment="1">
      <alignment horizontal="center" vertical="top"/>
    </xf>
    <xf numFmtId="1" fontId="4" fillId="0" borderId="3" xfId="5" applyNumberFormat="1" applyFont="1" applyBorder="1" applyAlignment="1">
      <alignment horizontal="center" vertical="center" wrapText="1"/>
    </xf>
    <xf numFmtId="0" fontId="5" fillId="0" borderId="12" xfId="5" applyFont="1" applyBorder="1" applyAlignment="1">
      <alignment horizontal="left" wrapText="1"/>
    </xf>
    <xf numFmtId="0" fontId="5" fillId="0" borderId="12" xfId="5" applyFont="1" applyBorder="1" applyAlignment="1">
      <alignment horizontal="left"/>
    </xf>
    <xf numFmtId="0" fontId="5" fillId="0" borderId="0" xfId="5" applyFont="1" applyAlignment="1">
      <alignment horizontal="left" vertical="top" wrapText="1"/>
    </xf>
    <xf numFmtId="0" fontId="5" fillId="0" borderId="0" xfId="5" applyFont="1" applyAlignment="1">
      <alignment horizontal="left" vertical="top"/>
    </xf>
    <xf numFmtId="0" fontId="4" fillId="0" borderId="1" xfId="5" applyFont="1" applyBorder="1" applyAlignment="1">
      <alignment horizontal="center" vertical="center" wrapText="1"/>
    </xf>
    <xf numFmtId="1" fontId="4" fillId="0" borderId="1" xfId="5" applyNumberFormat="1" applyFont="1" applyBorder="1" applyAlignment="1">
      <alignment horizontal="center" vertical="center" wrapText="1"/>
    </xf>
    <xf numFmtId="0" fontId="4" fillId="0" borderId="0" xfId="2" quotePrefix="1" applyFont="1" applyAlignment="1">
      <alignment horizontal="left" vertical="top" wrapText="1"/>
    </xf>
    <xf numFmtId="0" fontId="5" fillId="0" borderId="0" xfId="0" applyFont="1" applyAlignment="1">
      <alignment vertical="top"/>
    </xf>
    <xf numFmtId="0" fontId="4" fillId="0" borderId="1" xfId="2" applyFont="1" applyBorder="1" applyAlignment="1">
      <alignment horizontal="center" vertical="center" wrapText="1"/>
    </xf>
    <xf numFmtId="0" fontId="5" fillId="0" borderId="11" xfId="2" applyFont="1" applyBorder="1" applyAlignment="1">
      <alignment horizontal="center" vertical="center"/>
    </xf>
    <xf numFmtId="0" fontId="5" fillId="0" borderId="10" xfId="2" applyFont="1" applyBorder="1" applyAlignment="1">
      <alignment horizontal="center" vertical="center"/>
    </xf>
    <xf numFmtId="0" fontId="5" fillId="0" borderId="0" xfId="2" applyFont="1" applyAlignment="1">
      <alignment horizontal="left" vertical="top" wrapText="1"/>
    </xf>
    <xf numFmtId="0" fontId="5" fillId="0" borderId="0" xfId="2" applyFont="1" applyAlignment="1">
      <alignment horizontal="left" vertical="top"/>
    </xf>
    <xf numFmtId="0" fontId="4" fillId="0" borderId="0" xfId="2" applyFont="1" applyAlignment="1">
      <alignment horizontal="left" vertical="top"/>
    </xf>
    <xf numFmtId="0" fontId="5" fillId="0" borderId="11" xfId="2" applyFont="1" applyBorder="1" applyAlignment="1">
      <alignment horizontal="center"/>
    </xf>
    <xf numFmtId="0" fontId="5" fillId="0" borderId="10" xfId="2" applyFont="1" applyBorder="1" applyAlignment="1">
      <alignment horizontal="center"/>
    </xf>
    <xf numFmtId="0" fontId="4" fillId="0" borderId="0" xfId="2" applyFont="1" applyAlignment="1">
      <alignment horizontal="left" vertical="center" wrapText="1"/>
    </xf>
    <xf numFmtId="0" fontId="5" fillId="0" borderId="0" xfId="2" applyFont="1" applyAlignment="1">
      <alignment horizontal="center" vertical="center"/>
    </xf>
    <xf numFmtId="0" fontId="5" fillId="0" borderId="0" xfId="5" applyFont="1" applyAlignment="1">
      <alignment horizontal="right" vertical="center"/>
    </xf>
    <xf numFmtId="2" fontId="4" fillId="0" borderId="1" xfId="5" applyNumberFormat="1" applyFont="1" applyBorder="1" applyAlignment="1">
      <alignment horizontal="center" vertical="center" wrapText="1"/>
    </xf>
    <xf numFmtId="0" fontId="5" fillId="0" borderId="12" xfId="5" applyFont="1" applyBorder="1" applyAlignment="1">
      <alignment horizontal="left" vertical="center" wrapText="1"/>
    </xf>
    <xf numFmtId="0" fontId="5" fillId="0" borderId="9" xfId="5" applyFont="1" applyBorder="1" applyAlignment="1">
      <alignment horizontal="right"/>
    </xf>
    <xf numFmtId="0" fontId="5" fillId="0" borderId="11" xfId="5" applyFont="1" applyBorder="1" applyAlignment="1">
      <alignment horizontal="center" vertical="center"/>
    </xf>
    <xf numFmtId="0" fontId="5" fillId="0" borderId="10" xfId="5" applyFont="1" applyBorder="1" applyAlignment="1">
      <alignment horizontal="center" vertical="center"/>
    </xf>
    <xf numFmtId="0" fontId="5" fillId="0" borderId="9" xfId="2" applyFont="1" applyBorder="1" applyAlignment="1">
      <alignment horizontal="center" vertical="center"/>
    </xf>
    <xf numFmtId="2" fontId="4" fillId="0" borderId="13" xfId="5" applyNumberFormat="1" applyFont="1" applyBorder="1" applyAlignment="1">
      <alignment horizontal="center" vertical="center" wrapText="1"/>
    </xf>
    <xf numFmtId="2" fontId="4" fillId="0" borderId="14" xfId="5" applyNumberFormat="1" applyFont="1" applyBorder="1" applyAlignment="1">
      <alignment horizontal="center" vertical="center" wrapText="1"/>
    </xf>
    <xf numFmtId="2" fontId="4" fillId="0" borderId="15" xfId="5" applyNumberFormat="1" applyFont="1" applyBorder="1" applyAlignment="1">
      <alignment horizontal="center" vertical="center" wrapText="1"/>
    </xf>
    <xf numFmtId="0" fontId="4" fillId="0" borderId="0" xfId="0" applyFont="1" applyAlignment="1">
      <alignment horizontal="left"/>
    </xf>
    <xf numFmtId="0" fontId="4" fillId="0" borderId="0" xfId="0" applyFont="1" applyAlignment="1">
      <alignment horizontal="left" vertical="top"/>
    </xf>
    <xf numFmtId="0" fontId="5" fillId="0" borderId="0" xfId="0" applyFont="1" applyAlignment="1">
      <alignment horizontal="left" vertical="top"/>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justify" vertical="center"/>
    </xf>
    <xf numFmtId="0" fontId="5" fillId="0" borderId="0" xfId="0" applyFont="1" applyAlignment="1">
      <alignment vertical="center"/>
    </xf>
  </cellXfs>
  <cellStyles count="16">
    <cellStyle name="Euro" xfId="1" xr:uid="{00000000-0005-0000-0000-000000000000}"/>
    <cellStyle name="Euro 2" xfId="12" xr:uid="{00000000-0005-0000-0000-000001000000}"/>
    <cellStyle name="Milliers" xfId="14" builtinId="3"/>
    <cellStyle name="Milliers 2" xfId="13" xr:uid="{00000000-0005-0000-0000-000003000000}"/>
    <cellStyle name="Normal" xfId="0" builtinId="0"/>
    <cellStyle name="Normal 2" xfId="2" xr:uid="{00000000-0005-0000-0000-000005000000}"/>
    <cellStyle name="Normal 2 2" xfId="3" xr:uid="{00000000-0005-0000-0000-000006000000}"/>
    <cellStyle name="Normal 2 2 2" xfId="15" xr:uid="{00000000-0005-0000-0000-000007000000}"/>
    <cellStyle name="Normal 2 3" xfId="4" xr:uid="{00000000-0005-0000-0000-000008000000}"/>
    <cellStyle name="Normal 3" xfId="5" xr:uid="{00000000-0005-0000-0000-000009000000}"/>
    <cellStyle name="Normal 3 2" xfId="6" xr:uid="{00000000-0005-0000-0000-00000A000000}"/>
    <cellStyle name="Normal 4" xfId="7" xr:uid="{00000000-0005-0000-0000-00000B000000}"/>
    <cellStyle name="Normal_Tab1-cadrage" xfId="8" xr:uid="{00000000-0005-0000-0000-00000C000000}"/>
    <cellStyle name="Pourcentage" xfId="9" builtinId="5"/>
    <cellStyle name="Pourcentage 2" xfId="10" xr:uid="{00000000-0005-0000-0000-00000E000000}"/>
    <cellStyle name="Pourcentage 3" xfId="11" xr:uid="{00000000-0005-0000-0000-00000F000000}"/>
  </cellStyles>
  <dxfs count="0"/>
  <tableStyles count="0" defaultTableStyle="TableStyleMedium9" defaultPivotStyle="PivotStyleLight16"/>
  <colors>
    <mruColors>
      <color rgb="FF0066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sociauxfr-my.sharepoint.com/Users/lodherb/Desktop/C:/Users/lodherb/Desktop/C:/Users/lodherb/Desktop/C:/egolberg/Mes%20documents/Publications/doc%20de%20travail/Etudes/86/Graphique%203%20ER%20retraites%20en%202007%20v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msociauxfr-my.sharepoint.com/Users/lodherb/Desktop/C:/Users/lodherb/Desktop/C:/Users/lodherb/Desktop/0E56CCC6/Graphique%202%20ER%20retraites%20en%202007%20par%20sexe%20v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lodherb\Desktop\C:\Users\lodherb\Desktop\3ECE5DF5\Graphique%202%20ER%20retraites%20en%202007%20par%20sexe%20v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lodherb\Desktop\C:\Users\lodherb\Desktop\vfiler1.ac.intranet.sante.gouv.fr\DREEScommun$\06%20-%20Documentation\Chiffres%20cl&#233;s\Chiffres%20cl&#233;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lodherb\Desktop\C:\Users\lodherb\Desktop\vfiler1.ac.intranet.sante.gouv.fr\DREEScommun$\Utilisateurs\hsenghor\AppData\Local\Microsoft\Windows\Temporary%20Internet%20Files\OLK65E4\Tab_SAS_F14.xlsx" TargetMode="External"/></Relationships>
</file>

<file path=xl/externalLinks/_rels/externalLink14.xml.rels><?xml version="1.0" encoding="UTF-8" standalone="yes"?>
<Relationships xmlns="http://schemas.openxmlformats.org/package/2006/relationships"><Relationship Id="rId2" Type="http://schemas.microsoft.com/office/2019/04/relationships/externalLinkLongPath" Target="file:///C:\Users\lodherb\Desktop\C:\Users\lodherb\Desktop\vfiler1.ac.intranet.sante.gouv.fr\DREEScommun$\11%20-%20Archives\01%20-%20Archives%20anciens%20agents\Briard%20Karine\GT-SP\2013%2011%20-%20Financement%20retraite\2013%2011%20-%20Structure%20financement.xls?08232601" TargetMode="External"/><Relationship Id="rId1" Type="http://schemas.openxmlformats.org/officeDocument/2006/relationships/externalLinkPath" Target="file:///\\08232601\2013%2011%20-%20Structure%20financeme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sociauxfr-my.sharepoint.com/Users/lodherb/Desktop/C:/Users/lodherb/Desktop/C:/egolberg/Mes%20documents/Publications/doc%20de%20travail/Etudes/86/Graphique%203%20ER%20retraites%20en%202007%20v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sociauxfr-my.sharepoint.com/Users/lodherb/Desktop/C:/Users/lodherb/Desktop/C:/Users/lodherb/Desktop/0E56CCC6/Graphique%203%20ER%20retraites%20en%202007%20par%20sexe%20v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odherb\Desktop\C:\Users\lodherb\Desktop\3ECE5DF5\Graphique%203%20ER%20retraites%20en%202007%20par%20sexe%20v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sociauxfr-my.sharepoint.com/Users/lodherb/Desktop/C:/Users/lodherb/Desktop/C:/egolberg/Mes%20documents/Publications/doc%20de%20travail/Etudes/86/Tableau%204%20ER%20retraites%20en%202007%20v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msociauxfr-my.sharepoint.com/Users/lodherb/Desktop/C:/Users/lodherb/Desktop/C:/Users/lodherb/Desktop/C:/egolberg/Mes%20documents/Publications/doc%20de%20travail/Etudes/86/Tableau%204%20ER%20retraites%20en%202007%20v1.0.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file:///C:\Users\lodherb\Desktop\C:\Users\lodherb\Desktop\vfiler1.ac.intranet.sante.gouv.fr\DREEScommun$\11%20-%20Archives\01%20-%20Archives%20anciens%20agents\Briard%20Karine\GT-SP\2013%2011%20-%20Financement%20retraite\2013%2011%20-%20Taux%20normalis&#233;s.xls?08232601" TargetMode="External"/><Relationship Id="rId1" Type="http://schemas.openxmlformats.org/officeDocument/2006/relationships/externalLinkPath" Target="file:///\\08232601\2013%2011%20-%20Taux%20normalis&#233;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msociauxfr-my.sharepoint.com/Users/lodherb/Desktop/C:/Users/lodherb/Desktop/C:/Users/lodherb/Desktop/C:/egolberg/Mes%20documents/Publications/doc%20de%20travail/Etudes/86/Graphique%202%20ER%20retraites%20en%202007%20v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msociauxfr-my.sharepoint.com/Users/lodherb/Desktop/C:/Users/lodherb/Desktop/C:/egolberg/Mes%20documents/Publications/doc%20de%20travail/Etudes/86/Graphique%202%20ER%20retraites%20en%202007%20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g"/>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xco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X"/>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40"/>
  <sheetViews>
    <sheetView showGridLines="0" tabSelected="1" zoomScaleNormal="100" zoomScalePageLayoutView="90" workbookViewId="0"/>
  </sheetViews>
  <sheetFormatPr baseColWidth="10" defaultColWidth="10.85546875" defaultRowHeight="11.25" x14ac:dyDescent="0.2"/>
  <cols>
    <col min="1" max="1" width="2.85546875" style="3" customWidth="1"/>
    <col min="2" max="2" width="10.85546875" style="3"/>
    <col min="3" max="3" width="17.42578125" style="3" customWidth="1"/>
    <col min="4" max="4" width="15" style="3" customWidth="1"/>
    <col min="5" max="5" width="16.85546875" style="3" customWidth="1"/>
    <col min="6" max="6" width="16" style="3" customWidth="1"/>
    <col min="7" max="10" width="15.42578125" style="3" customWidth="1"/>
    <col min="11" max="11" width="17.42578125" style="3" customWidth="1"/>
    <col min="12" max="12" width="14.140625" style="3" customWidth="1"/>
    <col min="13" max="13" width="17.7109375" style="3" customWidth="1"/>
    <col min="14" max="14" width="17" style="3" customWidth="1"/>
    <col min="15" max="15" width="25.42578125" style="3" customWidth="1"/>
    <col min="16" max="16384" width="10.85546875" style="3"/>
  </cols>
  <sheetData>
    <row r="2" spans="1:19" ht="27.75" customHeight="1" x14ac:dyDescent="0.2">
      <c r="B2" s="369" t="s">
        <v>317</v>
      </c>
      <c r="C2" s="370"/>
      <c r="D2" s="370"/>
      <c r="E2" s="370"/>
      <c r="F2" s="370"/>
      <c r="G2" s="370"/>
      <c r="H2" s="370"/>
      <c r="I2" s="370"/>
      <c r="J2" s="370"/>
      <c r="K2" s="370"/>
      <c r="L2" s="370"/>
      <c r="M2" s="370"/>
      <c r="N2" s="370"/>
    </row>
    <row r="3" spans="1:19" ht="25.5" customHeight="1" x14ac:dyDescent="0.2">
      <c r="B3" s="371"/>
      <c r="C3" s="372" t="s">
        <v>12</v>
      </c>
      <c r="D3" s="373"/>
      <c r="E3" s="373"/>
      <c r="F3" s="373"/>
      <c r="G3" s="373"/>
      <c r="H3" s="373"/>
      <c r="I3" s="373"/>
      <c r="J3" s="373"/>
      <c r="K3" s="367"/>
      <c r="L3" s="359" t="s">
        <v>231</v>
      </c>
      <c r="M3" s="360"/>
      <c r="N3" s="361"/>
    </row>
    <row r="4" spans="1:19" ht="66" customHeight="1" x14ac:dyDescent="0.2">
      <c r="B4" s="371"/>
      <c r="C4" s="19" t="s">
        <v>318</v>
      </c>
      <c r="D4" s="365" t="s">
        <v>319</v>
      </c>
      <c r="E4" s="366"/>
      <c r="F4" s="366"/>
      <c r="G4" s="367"/>
      <c r="H4" s="365" t="s">
        <v>320</v>
      </c>
      <c r="I4" s="366"/>
      <c r="J4" s="366"/>
      <c r="K4" s="368"/>
      <c r="L4" s="362"/>
      <c r="M4" s="363"/>
      <c r="N4" s="364"/>
      <c r="O4" s="21"/>
    </row>
    <row r="5" spans="1:19" ht="15" customHeight="1" x14ac:dyDescent="0.2">
      <c r="B5" s="371"/>
      <c r="C5" s="19" t="s">
        <v>25</v>
      </c>
      <c r="D5" s="365" t="s">
        <v>25</v>
      </c>
      <c r="E5" s="366"/>
      <c r="F5" s="368"/>
      <c r="G5" s="19" t="s">
        <v>26</v>
      </c>
      <c r="H5" s="365" t="s">
        <v>25</v>
      </c>
      <c r="I5" s="366"/>
      <c r="J5" s="368"/>
      <c r="K5" s="19" t="s">
        <v>26</v>
      </c>
      <c r="L5" s="365" t="s">
        <v>25</v>
      </c>
      <c r="M5" s="366"/>
      <c r="N5" s="368"/>
      <c r="P5" s="21"/>
      <c r="Q5" s="21"/>
      <c r="R5" s="21"/>
      <c r="S5" s="21"/>
    </row>
    <row r="6" spans="1:19" ht="54" customHeight="1" x14ac:dyDescent="0.2">
      <c r="B6" s="371"/>
      <c r="C6" s="22" t="s">
        <v>1</v>
      </c>
      <c r="D6" s="22" t="s">
        <v>3</v>
      </c>
      <c r="E6" s="22" t="s">
        <v>2</v>
      </c>
      <c r="F6" s="22" t="s">
        <v>1</v>
      </c>
      <c r="G6" s="22" t="s">
        <v>1</v>
      </c>
      <c r="H6" s="22" t="s">
        <v>3</v>
      </c>
      <c r="I6" s="22" t="s">
        <v>2</v>
      </c>
      <c r="J6" s="22" t="s">
        <v>1</v>
      </c>
      <c r="K6" s="22" t="s">
        <v>1</v>
      </c>
      <c r="L6" s="23"/>
      <c r="M6" s="22" t="s">
        <v>321</v>
      </c>
      <c r="N6" s="22" t="s">
        <v>322</v>
      </c>
    </row>
    <row r="7" spans="1:19" ht="15" customHeight="1" x14ac:dyDescent="0.2">
      <c r="A7" s="4"/>
      <c r="B7" s="5">
        <v>2004</v>
      </c>
      <c r="C7" s="32">
        <v>1088</v>
      </c>
      <c r="D7" s="33">
        <v>767</v>
      </c>
      <c r="E7" s="32">
        <v>1535</v>
      </c>
      <c r="F7" s="32">
        <v>1127</v>
      </c>
      <c r="G7" s="34" t="s">
        <v>7</v>
      </c>
      <c r="H7" s="35">
        <v>1000</v>
      </c>
      <c r="I7" s="35">
        <v>1547</v>
      </c>
      <c r="J7" s="36">
        <v>1257</v>
      </c>
      <c r="K7" s="37" t="s">
        <v>7</v>
      </c>
      <c r="L7" s="29" t="s">
        <v>4</v>
      </c>
      <c r="M7" s="37" t="s">
        <v>4</v>
      </c>
      <c r="N7" s="37" t="s">
        <v>4</v>
      </c>
    </row>
    <row r="8" spans="1:19" ht="15" customHeight="1" x14ac:dyDescent="0.2">
      <c r="A8" s="4"/>
      <c r="B8" s="8">
        <v>2005</v>
      </c>
      <c r="C8" s="38">
        <v>1123</v>
      </c>
      <c r="D8" s="39">
        <v>794</v>
      </c>
      <c r="E8" s="38">
        <v>1581</v>
      </c>
      <c r="F8" s="38">
        <v>1163</v>
      </c>
      <c r="G8" s="40" t="s">
        <v>7</v>
      </c>
      <c r="H8" s="41">
        <v>1031</v>
      </c>
      <c r="I8" s="41">
        <v>1593</v>
      </c>
      <c r="J8" s="42">
        <v>1295</v>
      </c>
      <c r="K8" s="43" t="s">
        <v>7</v>
      </c>
      <c r="L8" s="30">
        <v>3.2</v>
      </c>
      <c r="M8" s="44">
        <v>1.6</v>
      </c>
      <c r="N8" s="44">
        <v>1.2</v>
      </c>
      <c r="Q8" s="24"/>
      <c r="R8" s="24"/>
    </row>
    <row r="9" spans="1:19" ht="15" customHeight="1" x14ac:dyDescent="0.2">
      <c r="A9" s="4"/>
      <c r="B9" s="8">
        <v>2006</v>
      </c>
      <c r="C9" s="38">
        <v>1161</v>
      </c>
      <c r="D9" s="39">
        <v>827</v>
      </c>
      <c r="E9" s="38">
        <v>1625</v>
      </c>
      <c r="F9" s="38">
        <v>1202</v>
      </c>
      <c r="G9" s="40" t="s">
        <v>7</v>
      </c>
      <c r="H9" s="41">
        <v>1064</v>
      </c>
      <c r="I9" s="41">
        <v>1638</v>
      </c>
      <c r="J9" s="42">
        <v>1334</v>
      </c>
      <c r="K9" s="43" t="s">
        <v>7</v>
      </c>
      <c r="L9" s="30">
        <v>3.4</v>
      </c>
      <c r="M9" s="44">
        <v>1.8</v>
      </c>
      <c r="N9" s="44">
        <v>1.6</v>
      </c>
      <c r="Q9" s="11"/>
    </row>
    <row r="10" spans="1:19" ht="15" customHeight="1" x14ac:dyDescent="0.2">
      <c r="A10" s="4"/>
      <c r="B10" s="8">
        <v>2007</v>
      </c>
      <c r="C10" s="38">
        <v>1198</v>
      </c>
      <c r="D10" s="39">
        <v>861</v>
      </c>
      <c r="E10" s="38">
        <v>1667</v>
      </c>
      <c r="F10" s="38">
        <v>1240</v>
      </c>
      <c r="G10" s="40" t="s">
        <v>7</v>
      </c>
      <c r="H10" s="41">
        <v>1100</v>
      </c>
      <c r="I10" s="41">
        <v>1682</v>
      </c>
      <c r="J10" s="42">
        <v>1373</v>
      </c>
      <c r="K10" s="43" t="s">
        <v>7</v>
      </c>
      <c r="L10" s="30">
        <v>3.1</v>
      </c>
      <c r="M10" s="44">
        <v>0.5</v>
      </c>
      <c r="N10" s="44">
        <v>1.3</v>
      </c>
      <c r="Q10" s="11"/>
    </row>
    <row r="11" spans="1:19" ht="15" customHeight="1" x14ac:dyDescent="0.2">
      <c r="A11" s="4"/>
      <c r="B11" s="8">
        <v>2008</v>
      </c>
      <c r="C11" s="38">
        <v>1240</v>
      </c>
      <c r="D11" s="39">
        <v>901</v>
      </c>
      <c r="E11" s="38">
        <v>1710</v>
      </c>
      <c r="F11" s="38">
        <v>1282</v>
      </c>
      <c r="G11" s="42">
        <v>1201</v>
      </c>
      <c r="H11" s="41">
        <v>1148</v>
      </c>
      <c r="I11" s="41">
        <v>1725</v>
      </c>
      <c r="J11" s="42">
        <v>1420</v>
      </c>
      <c r="K11" s="41">
        <v>1331</v>
      </c>
      <c r="L11" s="30">
        <v>3.4</v>
      </c>
      <c r="M11" s="44">
        <v>2.4</v>
      </c>
      <c r="N11" s="44">
        <v>1.6</v>
      </c>
      <c r="Q11" s="11"/>
    </row>
    <row r="12" spans="1:19" ht="15" customHeight="1" x14ac:dyDescent="0.2">
      <c r="A12" s="4"/>
      <c r="B12" s="8">
        <v>2009</v>
      </c>
      <c r="C12" s="38">
        <v>1262</v>
      </c>
      <c r="D12" s="39">
        <v>922</v>
      </c>
      <c r="E12" s="38">
        <v>1739</v>
      </c>
      <c r="F12" s="38">
        <v>1304</v>
      </c>
      <c r="G12" s="42">
        <v>1221</v>
      </c>
      <c r="H12" s="41">
        <v>1171</v>
      </c>
      <c r="I12" s="41">
        <v>1755</v>
      </c>
      <c r="J12" s="42">
        <v>1444</v>
      </c>
      <c r="K12" s="41">
        <v>1354</v>
      </c>
      <c r="L12" s="30">
        <v>1.7</v>
      </c>
      <c r="M12" s="44">
        <v>0.8</v>
      </c>
      <c r="N12" s="44">
        <v>0.7</v>
      </c>
      <c r="Q12" s="11"/>
    </row>
    <row r="13" spans="1:19" ht="15" customHeight="1" x14ac:dyDescent="0.2">
      <c r="A13" s="4"/>
      <c r="B13" s="8">
        <v>2010</v>
      </c>
      <c r="C13" s="38">
        <v>1285</v>
      </c>
      <c r="D13" s="39">
        <v>945</v>
      </c>
      <c r="E13" s="38">
        <v>1769</v>
      </c>
      <c r="F13" s="38">
        <v>1329</v>
      </c>
      <c r="G13" s="42">
        <v>1245</v>
      </c>
      <c r="H13" s="41">
        <v>1199</v>
      </c>
      <c r="I13" s="41">
        <v>1786</v>
      </c>
      <c r="J13" s="42">
        <v>1472</v>
      </c>
      <c r="K13" s="41">
        <v>1380</v>
      </c>
      <c r="L13" s="30">
        <v>1.9</v>
      </c>
      <c r="M13" s="44">
        <v>0.1</v>
      </c>
      <c r="N13" s="44">
        <v>1</v>
      </c>
      <c r="Q13" s="11"/>
    </row>
    <row r="14" spans="1:19" ht="15" customHeight="1" x14ac:dyDescent="0.2">
      <c r="A14" s="4"/>
      <c r="B14" s="8">
        <v>2011</v>
      </c>
      <c r="C14" s="38">
        <v>1332</v>
      </c>
      <c r="D14" s="39">
        <v>981</v>
      </c>
      <c r="E14" s="38">
        <v>1842</v>
      </c>
      <c r="F14" s="38">
        <v>1377</v>
      </c>
      <c r="G14" s="42">
        <v>1289</v>
      </c>
      <c r="H14" s="41">
        <v>1231</v>
      </c>
      <c r="I14" s="41">
        <v>1858</v>
      </c>
      <c r="J14" s="42">
        <v>1520</v>
      </c>
      <c r="K14" s="41">
        <v>1425</v>
      </c>
      <c r="L14" s="30">
        <v>3.7</v>
      </c>
      <c r="M14" s="44">
        <v>1.2</v>
      </c>
      <c r="N14" s="44">
        <v>1.7</v>
      </c>
      <c r="Q14" s="11"/>
    </row>
    <row r="15" spans="1:19" ht="15" customHeight="1" x14ac:dyDescent="0.2">
      <c r="A15" s="4"/>
      <c r="B15" s="8">
        <v>2012</v>
      </c>
      <c r="C15" s="38">
        <v>1357</v>
      </c>
      <c r="D15" s="38">
        <v>1019</v>
      </c>
      <c r="E15" s="38">
        <v>1841</v>
      </c>
      <c r="F15" s="38">
        <v>1400</v>
      </c>
      <c r="G15" s="42">
        <v>1311</v>
      </c>
      <c r="H15" s="41">
        <v>1280</v>
      </c>
      <c r="I15" s="41">
        <v>1860</v>
      </c>
      <c r="J15" s="42">
        <v>1549</v>
      </c>
      <c r="K15" s="41">
        <v>1452</v>
      </c>
      <c r="L15" s="30">
        <v>1.7</v>
      </c>
      <c r="M15" s="44">
        <v>0.3</v>
      </c>
      <c r="N15" s="44">
        <v>-0.5</v>
      </c>
      <c r="Q15" s="11"/>
    </row>
    <row r="16" spans="1:19" ht="15" customHeight="1" x14ac:dyDescent="0.2">
      <c r="A16" s="4"/>
      <c r="B16" s="8">
        <v>2013</v>
      </c>
      <c r="C16" s="38">
        <v>1380</v>
      </c>
      <c r="D16" s="38">
        <v>1045</v>
      </c>
      <c r="E16" s="38">
        <v>1864</v>
      </c>
      <c r="F16" s="38">
        <v>1424</v>
      </c>
      <c r="G16" s="42">
        <v>1329</v>
      </c>
      <c r="H16" s="41">
        <v>1314</v>
      </c>
      <c r="I16" s="41">
        <v>1884</v>
      </c>
      <c r="J16" s="42">
        <v>1578</v>
      </c>
      <c r="K16" s="41">
        <v>1475</v>
      </c>
      <c r="L16" s="30">
        <v>1.7</v>
      </c>
      <c r="M16" s="44">
        <v>1</v>
      </c>
      <c r="N16" s="44">
        <v>0.5</v>
      </c>
      <c r="Q16" s="11"/>
    </row>
    <row r="17" spans="1:19" ht="15" customHeight="1" x14ac:dyDescent="0.2">
      <c r="A17" s="4"/>
      <c r="B17" s="8">
        <v>2014</v>
      </c>
      <c r="C17" s="38">
        <v>1395</v>
      </c>
      <c r="D17" s="38">
        <v>1061</v>
      </c>
      <c r="E17" s="38">
        <v>1878</v>
      </c>
      <c r="F17" s="38">
        <v>1439</v>
      </c>
      <c r="G17" s="42">
        <v>1343</v>
      </c>
      <c r="H17" s="41">
        <v>1328</v>
      </c>
      <c r="I17" s="41">
        <v>1898</v>
      </c>
      <c r="J17" s="42">
        <v>1591</v>
      </c>
      <c r="K17" s="41">
        <v>1487</v>
      </c>
      <c r="L17" s="30">
        <v>1.1000000000000001</v>
      </c>
      <c r="M17" s="44">
        <v>1</v>
      </c>
      <c r="N17" s="44">
        <v>1.1000000000000001</v>
      </c>
      <c r="Q17" s="11"/>
    </row>
    <row r="18" spans="1:19" ht="15" customHeight="1" x14ac:dyDescent="0.2">
      <c r="A18" s="4"/>
      <c r="B18" s="8">
        <v>2015</v>
      </c>
      <c r="C18" s="38">
        <v>1406</v>
      </c>
      <c r="D18" s="38">
        <v>1075</v>
      </c>
      <c r="E18" s="38">
        <v>1885</v>
      </c>
      <c r="F18" s="38">
        <v>1449</v>
      </c>
      <c r="G18" s="42">
        <v>1352</v>
      </c>
      <c r="H18" s="41">
        <v>1340</v>
      </c>
      <c r="I18" s="41">
        <v>1906</v>
      </c>
      <c r="J18" s="42">
        <v>1601</v>
      </c>
      <c r="K18" s="41">
        <v>1496</v>
      </c>
      <c r="L18" s="30">
        <v>0.7</v>
      </c>
      <c r="M18" s="44">
        <v>0.5</v>
      </c>
      <c r="N18" s="44">
        <v>0.6</v>
      </c>
      <c r="Q18" s="11"/>
    </row>
    <row r="19" spans="1:19" ht="15" customHeight="1" x14ac:dyDescent="0.2">
      <c r="A19" s="4"/>
      <c r="B19" s="8">
        <v>2016</v>
      </c>
      <c r="C19" s="38">
        <v>1425</v>
      </c>
      <c r="D19" s="38">
        <v>1097</v>
      </c>
      <c r="E19" s="38">
        <v>1902</v>
      </c>
      <c r="F19" s="38">
        <v>1468</v>
      </c>
      <c r="G19" s="42">
        <v>1371</v>
      </c>
      <c r="H19" s="41">
        <v>1363</v>
      </c>
      <c r="I19" s="41">
        <v>1924</v>
      </c>
      <c r="J19" s="42">
        <v>1622</v>
      </c>
      <c r="K19" s="41">
        <v>1515</v>
      </c>
      <c r="L19" s="30">
        <v>1.3</v>
      </c>
      <c r="M19" s="44">
        <v>0.7</v>
      </c>
      <c r="N19" s="44">
        <v>1.3</v>
      </c>
      <c r="P19" s="12"/>
      <c r="Q19" s="11"/>
    </row>
    <row r="20" spans="1:19" ht="15" customHeight="1" x14ac:dyDescent="0.2">
      <c r="A20" s="4"/>
      <c r="B20" s="13" t="s">
        <v>268</v>
      </c>
      <c r="C20" s="38">
        <v>1446</v>
      </c>
      <c r="D20" s="38">
        <v>1119</v>
      </c>
      <c r="E20" s="38">
        <v>1923</v>
      </c>
      <c r="F20" s="38">
        <v>1490</v>
      </c>
      <c r="G20" s="42">
        <v>1393</v>
      </c>
      <c r="H20" s="41">
        <v>1382</v>
      </c>
      <c r="I20" s="41">
        <v>1946</v>
      </c>
      <c r="J20" s="42">
        <v>1642</v>
      </c>
      <c r="K20" s="41">
        <v>1536</v>
      </c>
      <c r="L20" s="30">
        <v>1.5</v>
      </c>
      <c r="M20" s="44">
        <v>0.3</v>
      </c>
      <c r="N20" s="44">
        <v>0.8</v>
      </c>
      <c r="Q20" s="11"/>
      <c r="R20" s="14"/>
    </row>
    <row r="21" spans="1:19" ht="15" customHeight="1" x14ac:dyDescent="0.2">
      <c r="A21" s="4"/>
      <c r="B21" s="13" t="s">
        <v>315</v>
      </c>
      <c r="C21" s="38">
        <v>1450</v>
      </c>
      <c r="D21" s="38">
        <v>1130</v>
      </c>
      <c r="E21" s="38">
        <v>1922</v>
      </c>
      <c r="F21" s="38">
        <v>1494</v>
      </c>
      <c r="G21" s="42">
        <v>1378</v>
      </c>
      <c r="H21" s="41">
        <v>1388</v>
      </c>
      <c r="I21" s="41">
        <v>1944</v>
      </c>
      <c r="J21" s="42">
        <v>1644</v>
      </c>
      <c r="K21" s="41">
        <v>1518</v>
      </c>
      <c r="L21" s="30">
        <v>0.3</v>
      </c>
      <c r="M21" s="44">
        <v>-1.3</v>
      </c>
      <c r="N21" s="44">
        <v>0.1</v>
      </c>
      <c r="Q21" s="11"/>
      <c r="S21" s="12"/>
    </row>
    <row r="22" spans="1:19" ht="15" customHeight="1" x14ac:dyDescent="0.2">
      <c r="A22" s="4"/>
      <c r="B22" s="15" t="s">
        <v>316</v>
      </c>
      <c r="C22" s="45">
        <v>1461</v>
      </c>
      <c r="D22" s="45">
        <v>1144</v>
      </c>
      <c r="E22" s="45">
        <v>1929</v>
      </c>
      <c r="F22" s="45">
        <v>1504</v>
      </c>
      <c r="G22" s="46">
        <v>1393</v>
      </c>
      <c r="H22" s="47">
        <v>1398</v>
      </c>
      <c r="I22" s="47">
        <v>1953</v>
      </c>
      <c r="J22" s="46">
        <v>1652</v>
      </c>
      <c r="K22" s="47">
        <v>1532</v>
      </c>
      <c r="L22" s="31">
        <v>0.7</v>
      </c>
      <c r="M22" s="48">
        <v>-0.8</v>
      </c>
      <c r="N22" s="48">
        <v>0.2</v>
      </c>
      <c r="Q22" s="11"/>
    </row>
    <row r="23" spans="1:19" ht="15" customHeight="1" x14ac:dyDescent="0.2">
      <c r="A23" s="4"/>
      <c r="B23" s="13" t="s">
        <v>267</v>
      </c>
      <c r="C23" s="38">
        <v>1488</v>
      </c>
      <c r="D23" s="38">
        <v>1174</v>
      </c>
      <c r="E23" s="38">
        <v>1951</v>
      </c>
      <c r="F23" s="38">
        <v>1532</v>
      </c>
      <c r="G23" s="42">
        <v>1417</v>
      </c>
      <c r="H23" s="41">
        <v>1437</v>
      </c>
      <c r="I23" s="41">
        <v>1976</v>
      </c>
      <c r="J23" s="42">
        <v>1685</v>
      </c>
      <c r="K23" s="41">
        <v>1560</v>
      </c>
      <c r="L23" s="30">
        <v>1.8</v>
      </c>
      <c r="M23" s="44">
        <v>1.9</v>
      </c>
      <c r="N23" s="44">
        <v>1.3</v>
      </c>
      <c r="Q23" s="11"/>
    </row>
    <row r="24" spans="1:19" ht="15" customHeight="1" x14ac:dyDescent="0.2">
      <c r="A24" s="4"/>
      <c r="B24" s="13">
        <v>2021</v>
      </c>
      <c r="C24" s="38">
        <v>1499</v>
      </c>
      <c r="D24" s="38">
        <v>1193</v>
      </c>
      <c r="E24" s="38">
        <v>1954</v>
      </c>
      <c r="F24" s="38">
        <v>1543</v>
      </c>
      <c r="G24" s="42">
        <v>1427</v>
      </c>
      <c r="H24" s="41">
        <v>1455</v>
      </c>
      <c r="I24" s="41">
        <v>1980</v>
      </c>
      <c r="J24" s="42">
        <v>1696</v>
      </c>
      <c r="K24" s="41">
        <v>1570</v>
      </c>
      <c r="L24" s="30">
        <v>0.7</v>
      </c>
      <c r="M24" s="44">
        <v>-2</v>
      </c>
      <c r="N24" s="44">
        <v>0.2</v>
      </c>
      <c r="Q24" s="11"/>
    </row>
    <row r="25" spans="1:19" ht="15" customHeight="1" x14ac:dyDescent="0.2">
      <c r="A25" s="4"/>
      <c r="B25" s="8">
        <v>2022</v>
      </c>
      <c r="C25" s="38">
        <v>1581</v>
      </c>
      <c r="D25" s="38">
        <v>1268</v>
      </c>
      <c r="E25" s="38">
        <v>2050</v>
      </c>
      <c r="F25" s="38">
        <v>1626</v>
      </c>
      <c r="G25" s="42">
        <v>1504</v>
      </c>
      <c r="H25" s="41">
        <v>1539</v>
      </c>
      <c r="I25" s="41">
        <v>2077</v>
      </c>
      <c r="J25" s="42">
        <v>1786</v>
      </c>
      <c r="K25" s="41">
        <v>1654</v>
      </c>
      <c r="L25" s="30">
        <v>5.4</v>
      </c>
      <c r="M25" s="44">
        <v>-0.4</v>
      </c>
      <c r="N25" s="44">
        <v>0.3</v>
      </c>
    </row>
    <row r="26" spans="1:19" ht="14.45" customHeight="1" x14ac:dyDescent="0.2">
      <c r="A26" s="4"/>
      <c r="B26" s="17">
        <v>2023</v>
      </c>
      <c r="C26" s="45">
        <v>1620</v>
      </c>
      <c r="D26" s="45">
        <v>1306</v>
      </c>
      <c r="E26" s="45">
        <v>2089</v>
      </c>
      <c r="F26" s="45">
        <v>1666</v>
      </c>
      <c r="G26" s="46">
        <v>1541</v>
      </c>
      <c r="H26" s="47">
        <v>1580</v>
      </c>
      <c r="I26" s="47">
        <v>2118</v>
      </c>
      <c r="J26" s="46">
        <v>1827</v>
      </c>
      <c r="K26" s="47">
        <v>1692</v>
      </c>
      <c r="L26" s="31">
        <v>2.4</v>
      </c>
      <c r="M26" s="48">
        <v>-1.2</v>
      </c>
      <c r="N26" s="48">
        <v>0.6</v>
      </c>
      <c r="Q26" s="11"/>
      <c r="R26" s="12"/>
    </row>
    <row r="27" spans="1:19" ht="15.95" customHeight="1" x14ac:dyDescent="0.2">
      <c r="C27" s="18"/>
      <c r="D27" s="18"/>
      <c r="E27" s="18"/>
      <c r="F27" s="18"/>
      <c r="G27" s="18"/>
      <c r="H27" s="18"/>
      <c r="I27" s="18"/>
      <c r="J27" s="18"/>
      <c r="K27" s="18"/>
      <c r="M27" s="12"/>
      <c r="N27" s="12"/>
      <c r="P27" s="25"/>
    </row>
    <row r="28" spans="1:19" ht="102.95" customHeight="1" x14ac:dyDescent="0.2">
      <c r="B28" s="357" t="s">
        <v>378</v>
      </c>
      <c r="C28" s="358"/>
      <c r="D28" s="358"/>
      <c r="E28" s="358"/>
      <c r="F28" s="358"/>
      <c r="G28" s="358"/>
      <c r="H28" s="358"/>
      <c r="I28" s="358"/>
      <c r="J28" s="358"/>
      <c r="K28" s="358"/>
      <c r="L28" s="358"/>
      <c r="M28" s="358"/>
      <c r="N28" s="358"/>
    </row>
    <row r="30" spans="1:19" x14ac:dyDescent="0.2">
      <c r="B30" s="21"/>
    </row>
    <row r="31" spans="1:19" x14ac:dyDescent="0.2">
      <c r="B31" s="21"/>
      <c r="F31" s="18"/>
      <c r="G31" s="18"/>
      <c r="I31" s="18"/>
    </row>
    <row r="39" spans="4:9" x14ac:dyDescent="0.2">
      <c r="I39" s="12"/>
    </row>
    <row r="40" spans="4:9" x14ac:dyDescent="0.2">
      <c r="D40" s="12"/>
    </row>
  </sheetData>
  <mergeCells count="10">
    <mergeCell ref="B28:N28"/>
    <mergeCell ref="L3:N4"/>
    <mergeCell ref="D4:G4"/>
    <mergeCell ref="H4:K4"/>
    <mergeCell ref="B2:N2"/>
    <mergeCell ref="B3:B6"/>
    <mergeCell ref="C3:K3"/>
    <mergeCell ref="D5:F5"/>
    <mergeCell ref="H5:J5"/>
    <mergeCell ref="L5:N5"/>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R35"/>
  <sheetViews>
    <sheetView showGridLines="0" workbookViewId="0"/>
  </sheetViews>
  <sheetFormatPr baseColWidth="10" defaultColWidth="10.85546875" defaultRowHeight="11.25" x14ac:dyDescent="0.25"/>
  <cols>
    <col min="1" max="1" width="2.7109375" style="171" customWidth="1"/>
    <col min="2" max="2" width="33.7109375" style="171" bestFit="1" customWidth="1"/>
    <col min="3" max="3" width="12.42578125" style="171" bestFit="1" customWidth="1"/>
    <col min="4" max="4" width="12" style="171" bestFit="1" customWidth="1"/>
    <col min="5" max="5" width="12.42578125" style="171" bestFit="1" customWidth="1"/>
    <col min="6" max="6" width="12" style="171" bestFit="1" customWidth="1"/>
    <col min="7" max="7" width="12.42578125" style="171" bestFit="1" customWidth="1"/>
    <col min="8" max="8" width="12" style="171" bestFit="1" customWidth="1"/>
    <col min="9" max="9" width="12.42578125" style="171" bestFit="1" customWidth="1"/>
    <col min="10" max="10" width="12" style="171" bestFit="1" customWidth="1"/>
    <col min="11" max="12" width="10.7109375" style="171" customWidth="1"/>
    <col min="13" max="16384" width="10.85546875" style="171"/>
  </cols>
  <sheetData>
    <row r="2" spans="2:18" ht="17.100000000000001" customHeight="1" x14ac:dyDescent="0.25">
      <c r="B2" s="170" t="s">
        <v>386</v>
      </c>
      <c r="C2" s="170"/>
      <c r="D2" s="170"/>
      <c r="E2" s="170"/>
      <c r="F2" s="170"/>
      <c r="G2" s="170"/>
      <c r="H2" s="170"/>
      <c r="I2" s="170"/>
      <c r="J2" s="170"/>
      <c r="K2" s="170"/>
      <c r="L2" s="170"/>
    </row>
    <row r="3" spans="2:18" ht="15" customHeight="1" x14ac:dyDescent="0.25">
      <c r="B3" s="170"/>
      <c r="C3" s="170"/>
      <c r="D3" s="170"/>
      <c r="E3" s="170"/>
      <c r="F3" s="170"/>
      <c r="G3" s="170"/>
      <c r="H3" s="170"/>
      <c r="I3" s="170"/>
      <c r="J3" s="170"/>
      <c r="K3" s="170"/>
      <c r="L3" s="170"/>
    </row>
    <row r="4" spans="2:18" ht="65.25" customHeight="1" x14ac:dyDescent="0.25">
      <c r="B4" s="410"/>
      <c r="C4" s="409" t="s">
        <v>8</v>
      </c>
      <c r="D4" s="409"/>
      <c r="E4" s="409" t="s">
        <v>269</v>
      </c>
      <c r="F4" s="409"/>
      <c r="G4" s="409" t="s">
        <v>270</v>
      </c>
      <c r="H4" s="409"/>
      <c r="I4" s="409" t="s">
        <v>271</v>
      </c>
      <c r="J4" s="409"/>
    </row>
    <row r="5" spans="2:18" ht="33.75" x14ac:dyDescent="0.25">
      <c r="B5" s="411"/>
      <c r="C5" s="172" t="s">
        <v>27</v>
      </c>
      <c r="D5" s="172" t="s">
        <v>243</v>
      </c>
      <c r="E5" s="172" t="s">
        <v>27</v>
      </c>
      <c r="F5" s="172" t="s">
        <v>243</v>
      </c>
      <c r="G5" s="172" t="s">
        <v>27</v>
      </c>
      <c r="H5" s="172" t="s">
        <v>243</v>
      </c>
      <c r="I5" s="172" t="s">
        <v>27</v>
      </c>
      <c r="J5" s="172" t="s">
        <v>243</v>
      </c>
    </row>
    <row r="6" spans="2:18" ht="15" customHeight="1" x14ac:dyDescent="0.25">
      <c r="B6" s="173" t="s">
        <v>1</v>
      </c>
      <c r="C6" s="174"/>
      <c r="D6" s="216"/>
      <c r="E6" s="175"/>
      <c r="F6" s="220"/>
      <c r="G6" s="176"/>
      <c r="H6" s="216"/>
      <c r="I6" s="174"/>
      <c r="J6" s="210"/>
    </row>
    <row r="7" spans="2:18" ht="15" customHeight="1" x14ac:dyDescent="0.2">
      <c r="B7" s="177" t="s">
        <v>11</v>
      </c>
      <c r="C7" s="190">
        <v>1387</v>
      </c>
      <c r="D7" s="217">
        <v>89</v>
      </c>
      <c r="E7" s="191">
        <v>1468</v>
      </c>
      <c r="F7" s="221">
        <v>91</v>
      </c>
      <c r="G7" s="193">
        <v>1531</v>
      </c>
      <c r="H7" s="217">
        <v>91</v>
      </c>
      <c r="I7" s="192">
        <v>938</v>
      </c>
      <c r="J7" s="211">
        <v>56</v>
      </c>
      <c r="L7" s="181"/>
      <c r="N7" s="181"/>
      <c r="P7" s="181"/>
      <c r="R7" s="181"/>
    </row>
    <row r="8" spans="2:18" ht="15" customHeight="1" x14ac:dyDescent="0.2">
      <c r="B8" s="177" t="s">
        <v>30</v>
      </c>
      <c r="C8" s="192">
        <v>166</v>
      </c>
      <c r="D8" s="217">
        <v>11</v>
      </c>
      <c r="E8" s="195">
        <v>146</v>
      </c>
      <c r="F8" s="221">
        <v>9</v>
      </c>
      <c r="G8" s="194">
        <v>154</v>
      </c>
      <c r="H8" s="217">
        <v>9</v>
      </c>
      <c r="I8" s="192">
        <v>726</v>
      </c>
      <c r="J8" s="211">
        <v>44</v>
      </c>
    </row>
    <row r="9" spans="2:18" ht="15" customHeight="1" x14ac:dyDescent="0.2">
      <c r="B9" s="177" t="s">
        <v>36</v>
      </c>
      <c r="C9" s="190">
        <v>1553</v>
      </c>
      <c r="D9" s="217">
        <v>100</v>
      </c>
      <c r="E9" s="191">
        <v>1614</v>
      </c>
      <c r="F9" s="221">
        <v>100</v>
      </c>
      <c r="G9" s="193">
        <v>1685</v>
      </c>
      <c r="H9" s="217">
        <v>100</v>
      </c>
      <c r="I9" s="190">
        <v>1664</v>
      </c>
      <c r="J9" s="211">
        <v>100</v>
      </c>
    </row>
    <row r="10" spans="2:18" ht="15" customHeight="1" x14ac:dyDescent="0.2">
      <c r="B10" s="182" t="s">
        <v>10</v>
      </c>
      <c r="C10" s="196">
        <v>17641</v>
      </c>
      <c r="D10" s="212" t="s">
        <v>4</v>
      </c>
      <c r="E10" s="197">
        <v>16674</v>
      </c>
      <c r="F10" s="212" t="s">
        <v>4</v>
      </c>
      <c r="G10" s="198">
        <v>15706</v>
      </c>
      <c r="H10" s="212" t="s">
        <v>4</v>
      </c>
      <c r="I10" s="196">
        <v>3826</v>
      </c>
      <c r="J10" s="212" t="s">
        <v>4</v>
      </c>
      <c r="K10" s="177"/>
    </row>
    <row r="11" spans="2:18" ht="15" customHeight="1" x14ac:dyDescent="0.2">
      <c r="B11" s="183" t="s">
        <v>3</v>
      </c>
      <c r="C11" s="199"/>
      <c r="D11" s="218"/>
      <c r="E11" s="200"/>
      <c r="F11" s="222"/>
      <c r="G11" s="201"/>
      <c r="H11" s="218"/>
      <c r="I11" s="199"/>
      <c r="J11" s="213"/>
      <c r="P11" s="181"/>
    </row>
    <row r="12" spans="2:18" ht="15" customHeight="1" x14ac:dyDescent="0.2">
      <c r="B12" s="177" t="s">
        <v>32</v>
      </c>
      <c r="C12" s="190">
        <v>1038</v>
      </c>
      <c r="D12" s="217">
        <v>79</v>
      </c>
      <c r="E12" s="191">
        <v>1146</v>
      </c>
      <c r="F12" s="221">
        <v>82</v>
      </c>
      <c r="G12" s="193">
        <v>1174</v>
      </c>
      <c r="H12" s="217">
        <v>82</v>
      </c>
      <c r="I12" s="192">
        <v>820</v>
      </c>
      <c r="J12" s="211">
        <v>51</v>
      </c>
      <c r="L12" s="181"/>
      <c r="N12" s="181"/>
      <c r="P12" s="181"/>
      <c r="R12" s="181"/>
    </row>
    <row r="13" spans="2:18" ht="15" customHeight="1" x14ac:dyDescent="0.2">
      <c r="B13" s="177" t="s">
        <v>30</v>
      </c>
      <c r="C13" s="192">
        <v>280</v>
      </c>
      <c r="D13" s="217">
        <v>21</v>
      </c>
      <c r="E13" s="195">
        <v>257</v>
      </c>
      <c r="F13" s="221">
        <v>18</v>
      </c>
      <c r="G13" s="194">
        <v>263</v>
      </c>
      <c r="H13" s="217">
        <v>18</v>
      </c>
      <c r="I13" s="192">
        <v>780</v>
      </c>
      <c r="J13" s="211">
        <v>49</v>
      </c>
    </row>
    <row r="14" spans="2:18" ht="15" customHeight="1" x14ac:dyDescent="0.2">
      <c r="B14" s="184" t="s">
        <v>36</v>
      </c>
      <c r="C14" s="190">
        <v>1318</v>
      </c>
      <c r="D14" s="217">
        <v>100</v>
      </c>
      <c r="E14" s="191">
        <v>1403</v>
      </c>
      <c r="F14" s="221">
        <v>100</v>
      </c>
      <c r="G14" s="193">
        <v>1437</v>
      </c>
      <c r="H14" s="217">
        <v>100</v>
      </c>
      <c r="I14" s="190">
        <v>1600</v>
      </c>
      <c r="J14" s="211">
        <v>100</v>
      </c>
    </row>
    <row r="15" spans="2:18" ht="15" customHeight="1" x14ac:dyDescent="0.2">
      <c r="B15" s="184" t="s">
        <v>10</v>
      </c>
      <c r="C15" s="198">
        <v>9705</v>
      </c>
      <c r="D15" s="212" t="s">
        <v>4</v>
      </c>
      <c r="E15" s="202">
        <v>8783</v>
      </c>
      <c r="F15" s="223" t="s">
        <v>4</v>
      </c>
      <c r="G15" s="203">
        <v>8480</v>
      </c>
      <c r="H15" s="212" t="s">
        <v>4</v>
      </c>
      <c r="I15" s="198">
        <v>3309</v>
      </c>
      <c r="J15" s="214" t="s">
        <v>4</v>
      </c>
    </row>
    <row r="16" spans="2:18" ht="15" customHeight="1" x14ac:dyDescent="0.2">
      <c r="B16" s="183" t="s">
        <v>2</v>
      </c>
      <c r="C16" s="192"/>
      <c r="D16" s="217"/>
      <c r="E16" s="195"/>
      <c r="F16" s="221"/>
      <c r="G16" s="194"/>
      <c r="H16" s="217"/>
      <c r="I16" s="192"/>
      <c r="J16" s="211"/>
    </row>
    <row r="17" spans="2:18" ht="15" customHeight="1" x14ac:dyDescent="0.2">
      <c r="B17" s="177" t="s">
        <v>32</v>
      </c>
      <c r="C17" s="190">
        <v>1815</v>
      </c>
      <c r="D17" s="217">
        <v>99</v>
      </c>
      <c r="E17" s="191">
        <v>1825</v>
      </c>
      <c r="F17" s="221">
        <v>99</v>
      </c>
      <c r="G17" s="193">
        <v>1951</v>
      </c>
      <c r="H17" s="217">
        <v>99</v>
      </c>
      <c r="I17" s="190">
        <v>1688</v>
      </c>
      <c r="J17" s="211">
        <v>82</v>
      </c>
      <c r="L17" s="181"/>
      <c r="N17" s="181"/>
      <c r="P17" s="181"/>
      <c r="R17" s="181"/>
    </row>
    <row r="18" spans="2:18" ht="15" customHeight="1" x14ac:dyDescent="0.2">
      <c r="B18" s="177" t="s">
        <v>31</v>
      </c>
      <c r="C18" s="192">
        <v>25</v>
      </c>
      <c r="D18" s="217">
        <v>1</v>
      </c>
      <c r="E18" s="195">
        <v>23</v>
      </c>
      <c r="F18" s="221">
        <v>1</v>
      </c>
      <c r="G18" s="194">
        <v>25</v>
      </c>
      <c r="H18" s="217">
        <v>1</v>
      </c>
      <c r="I18" s="192">
        <v>381</v>
      </c>
      <c r="J18" s="211">
        <v>18</v>
      </c>
    </row>
    <row r="19" spans="2:18" ht="15" customHeight="1" x14ac:dyDescent="0.2">
      <c r="B19" s="184" t="s">
        <v>36</v>
      </c>
      <c r="C19" s="204">
        <v>1840</v>
      </c>
      <c r="D19" s="219">
        <v>100</v>
      </c>
      <c r="E19" s="205">
        <v>1848</v>
      </c>
      <c r="F19" s="224">
        <v>100</v>
      </c>
      <c r="G19" s="207">
        <v>1976</v>
      </c>
      <c r="H19" s="219">
        <v>100</v>
      </c>
      <c r="I19" s="204">
        <v>2069</v>
      </c>
      <c r="J19" s="215">
        <v>100</v>
      </c>
    </row>
    <row r="20" spans="2:18" ht="15" customHeight="1" x14ac:dyDescent="0.2">
      <c r="B20" s="184" t="s">
        <v>10</v>
      </c>
      <c r="C20" s="204">
        <v>7937</v>
      </c>
      <c r="D20" s="219" t="s">
        <v>4</v>
      </c>
      <c r="E20" s="205">
        <v>7891</v>
      </c>
      <c r="F20" s="224" t="s">
        <v>4</v>
      </c>
      <c r="G20" s="207">
        <v>7226</v>
      </c>
      <c r="H20" s="219" t="s">
        <v>4</v>
      </c>
      <c r="I20" s="206">
        <v>516</v>
      </c>
      <c r="J20" s="215" t="s">
        <v>4</v>
      </c>
      <c r="K20" s="181"/>
      <c r="L20" s="185"/>
      <c r="N20" s="185"/>
    </row>
    <row r="21" spans="2:18" ht="15" customHeight="1" x14ac:dyDescent="0.2">
      <c r="B21" s="183" t="s">
        <v>249</v>
      </c>
      <c r="C21" s="192"/>
      <c r="D21" s="217"/>
      <c r="E21" s="195"/>
      <c r="F21" s="221"/>
      <c r="G21" s="194"/>
      <c r="H21" s="217"/>
      <c r="I21" s="192"/>
      <c r="J21" s="211"/>
    </row>
    <row r="22" spans="2:18" ht="15" customHeight="1" x14ac:dyDescent="0.2">
      <c r="B22" s="177" t="s">
        <v>32</v>
      </c>
      <c r="C22" s="192">
        <v>-43</v>
      </c>
      <c r="D22" s="217" t="s">
        <v>4</v>
      </c>
      <c r="E22" s="195">
        <v>-37</v>
      </c>
      <c r="F22" s="221" t="s">
        <v>4</v>
      </c>
      <c r="G22" s="194">
        <v>-40</v>
      </c>
      <c r="H22" s="217" t="s">
        <v>4</v>
      </c>
      <c r="I22" s="192">
        <v>-51</v>
      </c>
      <c r="J22" s="211" t="s">
        <v>4</v>
      </c>
    </row>
    <row r="23" spans="2:18" ht="15" customHeight="1" x14ac:dyDescent="0.2">
      <c r="B23" s="184" t="s">
        <v>36</v>
      </c>
      <c r="C23" s="206">
        <v>-28</v>
      </c>
      <c r="D23" s="219" t="s">
        <v>4</v>
      </c>
      <c r="E23" s="209">
        <v>-24</v>
      </c>
      <c r="F23" s="224" t="s">
        <v>4</v>
      </c>
      <c r="G23" s="208">
        <v>-27</v>
      </c>
      <c r="H23" s="219" t="s">
        <v>4</v>
      </c>
      <c r="I23" s="206">
        <v>-23</v>
      </c>
      <c r="J23" s="215" t="s">
        <v>4</v>
      </c>
    </row>
    <row r="24" spans="2:18" ht="15" customHeight="1" x14ac:dyDescent="0.25">
      <c r="C24" s="186"/>
      <c r="D24" s="187"/>
      <c r="E24" s="186"/>
      <c r="F24" s="187"/>
      <c r="G24" s="186"/>
      <c r="H24" s="187"/>
      <c r="I24" s="186"/>
      <c r="J24" s="187"/>
    </row>
    <row r="25" spans="2:18" ht="48" customHeight="1" x14ac:dyDescent="0.25">
      <c r="B25" s="407" t="s">
        <v>355</v>
      </c>
      <c r="C25" s="408"/>
      <c r="D25" s="408"/>
      <c r="E25" s="408"/>
      <c r="F25" s="408"/>
      <c r="G25" s="408"/>
      <c r="H25" s="408"/>
      <c r="I25" s="408"/>
      <c r="J25" s="408"/>
      <c r="K25" s="188"/>
      <c r="L25" s="188"/>
    </row>
    <row r="26" spans="2:18" ht="63.95" customHeight="1" x14ac:dyDescent="0.25">
      <c r="B26" s="408"/>
      <c r="C26" s="408"/>
      <c r="D26" s="408"/>
      <c r="E26" s="408"/>
      <c r="F26" s="408"/>
      <c r="G26" s="408"/>
      <c r="H26" s="408"/>
      <c r="I26" s="408"/>
      <c r="J26" s="408"/>
    </row>
    <row r="27" spans="2:18" ht="15" customHeight="1" x14ac:dyDescent="0.2">
      <c r="B27" s="21"/>
    </row>
    <row r="28" spans="2:18" ht="15" customHeight="1" x14ac:dyDescent="0.25"/>
    <row r="29" spans="2:18" ht="15" customHeight="1" x14ac:dyDescent="0.25"/>
    <row r="30" spans="2:18" ht="15" customHeight="1" x14ac:dyDescent="0.25"/>
    <row r="31" spans="2:18" ht="15" customHeight="1" x14ac:dyDescent="0.25"/>
    <row r="32" spans="2:18" ht="15" customHeight="1" x14ac:dyDescent="0.25">
      <c r="N32" s="185"/>
    </row>
    <row r="33" spans="14:14" ht="15" customHeight="1" x14ac:dyDescent="0.25">
      <c r="N33" s="185"/>
    </row>
    <row r="34" spans="14:14" ht="15" customHeight="1" x14ac:dyDescent="0.25"/>
    <row r="35" spans="14:14" ht="32.25" customHeight="1" x14ac:dyDescent="0.25"/>
  </sheetData>
  <mergeCells count="6">
    <mergeCell ref="B25:J26"/>
    <mergeCell ref="I4:J4"/>
    <mergeCell ref="G4:H4"/>
    <mergeCell ref="C4:D4"/>
    <mergeCell ref="E4:F4"/>
    <mergeCell ref="B4:B5"/>
  </mergeCells>
  <pageMargins left="0.78740157499999996" right="0.78740157499999996" top="0.984251969" bottom="0.984251969" header="0.4921259845" footer="0.492125984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K35"/>
  <sheetViews>
    <sheetView showGridLines="0" workbookViewId="0"/>
  </sheetViews>
  <sheetFormatPr baseColWidth="10" defaultColWidth="10.85546875" defaultRowHeight="11.25" x14ac:dyDescent="0.2"/>
  <cols>
    <col min="1" max="1" width="2.7109375" style="67" customWidth="1"/>
    <col min="2" max="2" width="33.7109375" style="67" bestFit="1" customWidth="1"/>
    <col min="3" max="3" width="10.7109375" style="67" customWidth="1"/>
    <col min="4" max="4" width="12.140625" style="67" customWidth="1"/>
    <col min="5" max="5" width="10.7109375" style="67" customWidth="1"/>
    <col min="6" max="6" width="12" style="67" customWidth="1"/>
    <col min="7" max="7" width="10.7109375" style="67" customWidth="1"/>
    <col min="8" max="8" width="11.85546875" style="67" customWidth="1"/>
    <col min="9" max="9" width="10.7109375" style="67" customWidth="1"/>
    <col min="10" max="10" width="12.28515625" style="67" customWidth="1"/>
    <col min="11" max="11" width="10.7109375" style="67" customWidth="1"/>
    <col min="12" max="12" width="12.42578125" style="67" customWidth="1"/>
    <col min="13" max="13" width="10.85546875" style="67"/>
    <col min="14" max="14" width="12.140625" style="67" customWidth="1"/>
    <col min="15" max="15" width="10.85546875" style="67"/>
    <col min="16" max="16" width="12.140625" style="67" customWidth="1"/>
    <col min="17" max="16384" width="10.85546875" style="67"/>
  </cols>
  <sheetData>
    <row r="2" spans="2:37" ht="15.75" customHeight="1" x14ac:dyDescent="0.2">
      <c r="B2" s="414" t="s">
        <v>387</v>
      </c>
      <c r="C2" s="414"/>
      <c r="D2" s="414"/>
      <c r="E2" s="414"/>
      <c r="F2" s="414"/>
      <c r="G2" s="414"/>
      <c r="H2" s="414"/>
      <c r="I2" s="414"/>
      <c r="J2" s="414"/>
      <c r="K2" s="414"/>
      <c r="L2" s="414"/>
    </row>
    <row r="3" spans="2:37" ht="15.75" customHeight="1" x14ac:dyDescent="0.2">
      <c r="B3" s="225"/>
      <c r="C3" s="225"/>
      <c r="D3" s="225"/>
      <c r="E3" s="225"/>
      <c r="F3" s="225"/>
      <c r="G3" s="225"/>
      <c r="H3" s="225"/>
      <c r="I3" s="225"/>
      <c r="J3" s="225"/>
      <c r="K3" s="225"/>
      <c r="L3" s="225"/>
    </row>
    <row r="4" spans="2:37" ht="60.95" customHeight="1" x14ac:dyDescent="0.2">
      <c r="B4" s="415"/>
      <c r="C4" s="409" t="s">
        <v>8</v>
      </c>
      <c r="D4" s="409"/>
      <c r="E4" s="409" t="s">
        <v>269</v>
      </c>
      <c r="F4" s="409"/>
      <c r="G4" s="409" t="s">
        <v>270</v>
      </c>
      <c r="H4" s="409"/>
      <c r="I4" s="409" t="s">
        <v>272</v>
      </c>
      <c r="J4" s="409"/>
      <c r="K4" s="409" t="s">
        <v>273</v>
      </c>
      <c r="L4" s="409"/>
      <c r="M4" s="409" t="s">
        <v>274</v>
      </c>
      <c r="N4" s="409"/>
      <c r="O4" s="409" t="s">
        <v>271</v>
      </c>
      <c r="P4" s="409"/>
    </row>
    <row r="5" spans="2:37" ht="63.75" customHeight="1" x14ac:dyDescent="0.2">
      <c r="B5" s="416"/>
      <c r="C5" s="226" t="s">
        <v>27</v>
      </c>
      <c r="D5" s="226" t="s">
        <v>243</v>
      </c>
      <c r="E5" s="226" t="s">
        <v>27</v>
      </c>
      <c r="F5" s="226" t="s">
        <v>243</v>
      </c>
      <c r="G5" s="226" t="s">
        <v>27</v>
      </c>
      <c r="H5" s="226" t="s">
        <v>243</v>
      </c>
      <c r="I5" s="226" t="s">
        <v>27</v>
      </c>
      <c r="J5" s="226" t="s">
        <v>9</v>
      </c>
      <c r="K5" s="226" t="s">
        <v>27</v>
      </c>
      <c r="L5" s="226" t="s">
        <v>9</v>
      </c>
      <c r="M5" s="226" t="s">
        <v>27</v>
      </c>
      <c r="N5" s="226" t="s">
        <v>9</v>
      </c>
      <c r="O5" s="226" t="s">
        <v>27</v>
      </c>
      <c r="P5" s="226" t="s">
        <v>243</v>
      </c>
    </row>
    <row r="6" spans="2:37" ht="15" customHeight="1" x14ac:dyDescent="0.2">
      <c r="B6" s="227" t="s">
        <v>1</v>
      </c>
      <c r="C6" s="236"/>
      <c r="D6" s="244"/>
      <c r="E6" s="236"/>
      <c r="F6" s="244"/>
      <c r="G6" s="236"/>
      <c r="H6" s="244"/>
      <c r="I6" s="236"/>
      <c r="J6" s="244"/>
      <c r="K6" s="236"/>
      <c r="L6" s="244"/>
      <c r="M6" s="236"/>
      <c r="N6" s="244"/>
      <c r="O6" s="236"/>
      <c r="P6" s="244"/>
    </row>
    <row r="7" spans="2:37" ht="15" customHeight="1" x14ac:dyDescent="0.2">
      <c r="B7" s="228" t="s">
        <v>11</v>
      </c>
      <c r="C7" s="237">
        <v>1387</v>
      </c>
      <c r="D7" s="245">
        <v>89</v>
      </c>
      <c r="E7" s="237">
        <v>1468</v>
      </c>
      <c r="F7" s="245">
        <v>91</v>
      </c>
      <c r="G7" s="237">
        <v>1531</v>
      </c>
      <c r="H7" s="245">
        <v>91</v>
      </c>
      <c r="I7" s="237">
        <v>1476</v>
      </c>
      <c r="J7" s="245">
        <v>91</v>
      </c>
      <c r="K7" s="237">
        <v>1536</v>
      </c>
      <c r="L7" s="245">
        <v>91</v>
      </c>
      <c r="M7" s="237">
        <v>827</v>
      </c>
      <c r="N7" s="245">
        <v>55</v>
      </c>
      <c r="O7" s="237">
        <v>938</v>
      </c>
      <c r="P7" s="245">
        <v>56</v>
      </c>
      <c r="R7" s="229"/>
      <c r="S7" s="229"/>
      <c r="T7" s="229"/>
      <c r="U7" s="229"/>
      <c r="V7" s="229"/>
      <c r="W7" s="229"/>
      <c r="X7" s="229"/>
      <c r="Y7" s="229"/>
      <c r="Z7" s="229"/>
      <c r="AA7" s="229"/>
      <c r="AB7" s="229"/>
      <c r="AC7" s="229"/>
      <c r="AD7" s="229"/>
      <c r="AE7" s="229"/>
      <c r="AF7" s="229"/>
      <c r="AG7" s="229"/>
      <c r="AH7" s="229"/>
      <c r="AI7" s="229"/>
      <c r="AJ7" s="229"/>
      <c r="AK7" s="229"/>
    </row>
    <row r="8" spans="2:37" ht="15" customHeight="1" x14ac:dyDescent="0.2">
      <c r="B8" s="228" t="s">
        <v>30</v>
      </c>
      <c r="C8" s="237">
        <v>166</v>
      </c>
      <c r="D8" s="245">
        <v>11</v>
      </c>
      <c r="E8" s="237">
        <v>146</v>
      </c>
      <c r="F8" s="245">
        <v>9</v>
      </c>
      <c r="G8" s="237">
        <v>154</v>
      </c>
      <c r="H8" s="245">
        <v>9</v>
      </c>
      <c r="I8" s="237">
        <v>147</v>
      </c>
      <c r="J8" s="245">
        <v>9</v>
      </c>
      <c r="K8" s="237">
        <v>154</v>
      </c>
      <c r="L8" s="245">
        <v>9</v>
      </c>
      <c r="M8" s="237">
        <v>667</v>
      </c>
      <c r="N8" s="245">
        <v>45</v>
      </c>
      <c r="O8" s="237">
        <v>726</v>
      </c>
      <c r="P8" s="245">
        <v>44</v>
      </c>
      <c r="R8" s="229"/>
      <c r="S8" s="229"/>
      <c r="T8" s="229"/>
      <c r="U8" s="229"/>
      <c r="V8" s="229"/>
      <c r="W8" s="229"/>
      <c r="X8" s="229"/>
      <c r="Y8" s="229"/>
      <c r="Z8" s="229"/>
      <c r="AA8" s="229"/>
      <c r="AB8" s="229"/>
      <c r="AC8" s="229"/>
      <c r="AD8" s="229"/>
      <c r="AE8" s="229"/>
    </row>
    <row r="9" spans="2:37" ht="15" customHeight="1" x14ac:dyDescent="0.2">
      <c r="B9" s="228" t="s">
        <v>36</v>
      </c>
      <c r="C9" s="237">
        <v>1553</v>
      </c>
      <c r="D9" s="245">
        <v>100</v>
      </c>
      <c r="E9" s="237">
        <v>1614</v>
      </c>
      <c r="F9" s="245">
        <v>100</v>
      </c>
      <c r="G9" s="237">
        <v>1685</v>
      </c>
      <c r="H9" s="245">
        <v>100</v>
      </c>
      <c r="I9" s="237">
        <v>1624</v>
      </c>
      <c r="J9" s="245">
        <v>100</v>
      </c>
      <c r="K9" s="237">
        <v>1689</v>
      </c>
      <c r="L9" s="245">
        <v>100</v>
      </c>
      <c r="M9" s="237">
        <v>1494</v>
      </c>
      <c r="N9" s="245">
        <v>100</v>
      </c>
      <c r="O9" s="237">
        <v>1664</v>
      </c>
      <c r="P9" s="245">
        <v>100</v>
      </c>
      <c r="R9" s="229"/>
      <c r="S9" s="229"/>
      <c r="T9" s="229"/>
      <c r="U9" s="229"/>
      <c r="V9" s="229"/>
      <c r="W9" s="229"/>
      <c r="X9" s="229"/>
      <c r="Y9" s="229"/>
      <c r="Z9" s="229"/>
      <c r="AA9" s="229"/>
      <c r="AB9" s="229"/>
      <c r="AC9" s="229"/>
      <c r="AD9" s="229"/>
      <c r="AE9" s="229"/>
    </row>
    <row r="10" spans="2:37" ht="15" customHeight="1" x14ac:dyDescent="0.2">
      <c r="B10" s="230" t="s">
        <v>10</v>
      </c>
      <c r="C10" s="238">
        <v>17641</v>
      </c>
      <c r="D10" s="246" t="s">
        <v>4</v>
      </c>
      <c r="E10" s="238">
        <v>16674</v>
      </c>
      <c r="F10" s="246" t="s">
        <v>4</v>
      </c>
      <c r="G10" s="238">
        <v>15706</v>
      </c>
      <c r="H10" s="246" t="s">
        <v>4</v>
      </c>
      <c r="I10" s="238">
        <v>16552</v>
      </c>
      <c r="J10" s="246"/>
      <c r="K10" s="238">
        <v>15647</v>
      </c>
      <c r="L10" s="246"/>
      <c r="M10" s="238">
        <v>4381</v>
      </c>
      <c r="N10" s="246"/>
      <c r="O10" s="238">
        <v>3826</v>
      </c>
      <c r="P10" s="246" t="s">
        <v>4</v>
      </c>
      <c r="R10" s="229"/>
      <c r="S10" s="229"/>
      <c r="T10" s="229"/>
      <c r="U10" s="229"/>
      <c r="V10" s="229"/>
      <c r="W10" s="229"/>
      <c r="X10" s="229"/>
      <c r="Y10" s="229"/>
      <c r="Z10" s="229"/>
      <c r="AA10" s="229"/>
      <c r="AB10" s="229"/>
      <c r="AC10" s="229"/>
      <c r="AD10" s="229"/>
      <c r="AE10" s="229"/>
    </row>
    <row r="11" spans="2:37" ht="15" customHeight="1" x14ac:dyDescent="0.2">
      <c r="B11" s="231" t="s">
        <v>3</v>
      </c>
      <c r="C11" s="237"/>
      <c r="D11" s="247"/>
      <c r="E11" s="237"/>
      <c r="F11" s="244"/>
      <c r="G11" s="237"/>
      <c r="H11" s="244"/>
      <c r="I11" s="237"/>
      <c r="J11" s="244"/>
      <c r="K11" s="237"/>
      <c r="L11" s="244"/>
      <c r="M11" s="237"/>
      <c r="N11" s="244"/>
      <c r="O11" s="237"/>
      <c r="P11" s="244"/>
      <c r="R11" s="229"/>
      <c r="S11" s="229"/>
      <c r="T11" s="229"/>
      <c r="U11" s="229"/>
      <c r="V11" s="229"/>
      <c r="W11" s="229"/>
      <c r="X11" s="229"/>
      <c r="Y11" s="229"/>
      <c r="Z11" s="229"/>
      <c r="AA11" s="229"/>
      <c r="AB11" s="229"/>
      <c r="AC11" s="229"/>
      <c r="AD11" s="229"/>
      <c r="AE11" s="229"/>
    </row>
    <row r="12" spans="2:37" ht="15" customHeight="1" x14ac:dyDescent="0.2">
      <c r="B12" s="228" t="s">
        <v>32</v>
      </c>
      <c r="C12" s="237">
        <v>1038</v>
      </c>
      <c r="D12" s="245">
        <v>79</v>
      </c>
      <c r="E12" s="237">
        <v>1146</v>
      </c>
      <c r="F12" s="245">
        <v>82</v>
      </c>
      <c r="G12" s="237">
        <v>1174</v>
      </c>
      <c r="H12" s="245">
        <v>82</v>
      </c>
      <c r="I12" s="237">
        <v>1152</v>
      </c>
      <c r="J12" s="245">
        <v>82</v>
      </c>
      <c r="K12" s="237">
        <v>1177</v>
      </c>
      <c r="L12" s="245">
        <v>82</v>
      </c>
      <c r="M12" s="237">
        <v>713</v>
      </c>
      <c r="N12" s="245">
        <v>50</v>
      </c>
      <c r="O12" s="237">
        <v>820</v>
      </c>
      <c r="P12" s="245">
        <v>51</v>
      </c>
      <c r="R12" s="229"/>
      <c r="S12" s="229"/>
      <c r="T12" s="229"/>
      <c r="U12" s="229"/>
      <c r="V12" s="229"/>
      <c r="W12" s="229"/>
      <c r="X12" s="229"/>
      <c r="Y12" s="229"/>
      <c r="Z12" s="229"/>
      <c r="AA12" s="229"/>
      <c r="AB12" s="229"/>
      <c r="AC12" s="229"/>
      <c r="AD12" s="229"/>
      <c r="AE12" s="229"/>
    </row>
    <row r="13" spans="2:37" ht="15" customHeight="1" x14ac:dyDescent="0.2">
      <c r="B13" s="228" t="s">
        <v>30</v>
      </c>
      <c r="C13" s="237">
        <v>280</v>
      </c>
      <c r="D13" s="245">
        <v>21</v>
      </c>
      <c r="E13" s="237">
        <v>257</v>
      </c>
      <c r="F13" s="245">
        <v>18</v>
      </c>
      <c r="G13" s="237">
        <v>263</v>
      </c>
      <c r="H13" s="245">
        <v>18</v>
      </c>
      <c r="I13" s="237">
        <v>258</v>
      </c>
      <c r="J13" s="245">
        <v>18</v>
      </c>
      <c r="K13" s="237">
        <v>263</v>
      </c>
      <c r="L13" s="245">
        <v>18</v>
      </c>
      <c r="M13" s="237">
        <v>707</v>
      </c>
      <c r="N13" s="245">
        <v>50</v>
      </c>
      <c r="O13" s="237">
        <v>780</v>
      </c>
      <c r="P13" s="245">
        <v>49</v>
      </c>
      <c r="R13" s="229"/>
      <c r="S13" s="229"/>
      <c r="T13" s="229"/>
      <c r="U13" s="229"/>
      <c r="V13" s="229"/>
      <c r="W13" s="229"/>
      <c r="X13" s="229"/>
      <c r="Y13" s="229"/>
      <c r="Z13" s="229"/>
      <c r="AA13" s="229"/>
      <c r="AB13" s="229"/>
      <c r="AC13" s="229"/>
      <c r="AD13" s="229"/>
      <c r="AE13" s="229"/>
    </row>
    <row r="14" spans="2:37" ht="15" customHeight="1" x14ac:dyDescent="0.2">
      <c r="B14" s="232" t="s">
        <v>36</v>
      </c>
      <c r="C14" s="239">
        <v>1318</v>
      </c>
      <c r="D14" s="248">
        <v>100</v>
      </c>
      <c r="E14" s="239">
        <v>1403</v>
      </c>
      <c r="F14" s="248">
        <v>100</v>
      </c>
      <c r="G14" s="239">
        <v>1437</v>
      </c>
      <c r="H14" s="248">
        <v>100</v>
      </c>
      <c r="I14" s="239">
        <v>1409</v>
      </c>
      <c r="J14" s="248">
        <v>100</v>
      </c>
      <c r="K14" s="239">
        <v>1440</v>
      </c>
      <c r="L14" s="248">
        <v>100</v>
      </c>
      <c r="M14" s="239">
        <v>1420</v>
      </c>
      <c r="N14" s="248">
        <v>100</v>
      </c>
      <c r="O14" s="239">
        <v>1600</v>
      </c>
      <c r="P14" s="248">
        <v>100</v>
      </c>
      <c r="R14" s="229"/>
      <c r="S14" s="229"/>
      <c r="T14" s="229"/>
      <c r="U14" s="229"/>
      <c r="V14" s="229"/>
      <c r="W14" s="229"/>
      <c r="X14" s="229"/>
      <c r="Y14" s="229"/>
      <c r="Z14" s="229"/>
      <c r="AA14" s="229"/>
      <c r="AB14" s="229"/>
      <c r="AC14" s="229"/>
      <c r="AD14" s="229"/>
      <c r="AE14" s="229"/>
    </row>
    <row r="15" spans="2:37" ht="15" customHeight="1" x14ac:dyDescent="0.2">
      <c r="B15" s="232" t="s">
        <v>10</v>
      </c>
      <c r="C15" s="239">
        <v>9705</v>
      </c>
      <c r="D15" s="249" t="s">
        <v>4</v>
      </c>
      <c r="E15" s="239">
        <v>8783</v>
      </c>
      <c r="F15" s="249" t="s">
        <v>4</v>
      </c>
      <c r="G15" s="239">
        <v>8480</v>
      </c>
      <c r="H15" s="249" t="s">
        <v>4</v>
      </c>
      <c r="I15" s="239">
        <v>8736</v>
      </c>
      <c r="J15" s="249"/>
      <c r="K15" s="239">
        <v>8452</v>
      </c>
      <c r="L15" s="249"/>
      <c r="M15" s="239">
        <v>3848</v>
      </c>
      <c r="N15" s="249"/>
      <c r="O15" s="239">
        <v>3309</v>
      </c>
      <c r="P15" s="249" t="s">
        <v>4</v>
      </c>
      <c r="R15" s="229"/>
      <c r="S15" s="229"/>
      <c r="T15" s="229"/>
      <c r="U15" s="229"/>
      <c r="V15" s="229"/>
      <c r="W15" s="229"/>
      <c r="X15" s="229"/>
      <c r="Y15" s="229"/>
      <c r="Z15" s="229"/>
      <c r="AA15" s="229"/>
      <c r="AB15" s="229"/>
      <c r="AC15" s="229"/>
      <c r="AD15" s="229"/>
      <c r="AE15" s="229"/>
    </row>
    <row r="16" spans="2:37" ht="15" customHeight="1" x14ac:dyDescent="0.2">
      <c r="B16" s="227" t="s">
        <v>2</v>
      </c>
      <c r="C16" s="240"/>
      <c r="D16" s="250" t="s">
        <v>4</v>
      </c>
      <c r="E16" s="240"/>
      <c r="F16" s="244"/>
      <c r="G16" s="240"/>
      <c r="H16" s="244"/>
      <c r="I16" s="240"/>
      <c r="J16" s="244"/>
      <c r="K16" s="240"/>
      <c r="L16" s="244"/>
      <c r="M16" s="240"/>
      <c r="N16" s="244"/>
      <c r="O16" s="240"/>
      <c r="P16" s="244"/>
      <c r="R16" s="229"/>
      <c r="S16" s="229"/>
      <c r="T16" s="229"/>
      <c r="U16" s="229"/>
      <c r="V16" s="229"/>
      <c r="W16" s="229"/>
      <c r="X16" s="229"/>
      <c r="Y16" s="229"/>
      <c r="Z16" s="229"/>
      <c r="AA16" s="229"/>
      <c r="AB16" s="229"/>
      <c r="AC16" s="229"/>
      <c r="AD16" s="229"/>
      <c r="AE16" s="229"/>
    </row>
    <row r="17" spans="2:31" ht="15" customHeight="1" x14ac:dyDescent="0.2">
      <c r="B17" s="228" t="s">
        <v>32</v>
      </c>
      <c r="C17" s="237">
        <v>1815</v>
      </c>
      <c r="D17" s="245">
        <v>99</v>
      </c>
      <c r="E17" s="237">
        <v>1825</v>
      </c>
      <c r="F17" s="245">
        <v>99</v>
      </c>
      <c r="G17" s="237">
        <v>1951</v>
      </c>
      <c r="H17" s="245">
        <v>99</v>
      </c>
      <c r="I17" s="237">
        <v>1840</v>
      </c>
      <c r="J17" s="245">
        <v>99</v>
      </c>
      <c r="K17" s="237">
        <v>1957</v>
      </c>
      <c r="L17" s="245">
        <v>99</v>
      </c>
      <c r="M17" s="237">
        <v>1654</v>
      </c>
      <c r="N17" s="245">
        <v>81</v>
      </c>
      <c r="O17" s="237">
        <v>1688</v>
      </c>
      <c r="P17" s="245">
        <v>82</v>
      </c>
      <c r="R17" s="229"/>
      <c r="S17" s="229"/>
      <c r="T17" s="229"/>
      <c r="U17" s="229"/>
      <c r="V17" s="229"/>
      <c r="W17" s="229"/>
      <c r="X17" s="229"/>
      <c r="Y17" s="229"/>
      <c r="Z17" s="229"/>
      <c r="AA17" s="229"/>
      <c r="AB17" s="229"/>
      <c r="AC17" s="229"/>
      <c r="AD17" s="229"/>
      <c r="AE17" s="229"/>
    </row>
    <row r="18" spans="2:31" ht="15" customHeight="1" x14ac:dyDescent="0.2">
      <c r="B18" s="228" t="s">
        <v>31</v>
      </c>
      <c r="C18" s="237">
        <v>25</v>
      </c>
      <c r="D18" s="245">
        <v>1</v>
      </c>
      <c r="E18" s="237">
        <v>23</v>
      </c>
      <c r="F18" s="245">
        <v>1</v>
      </c>
      <c r="G18" s="237">
        <v>25</v>
      </c>
      <c r="H18" s="245">
        <v>1</v>
      </c>
      <c r="I18" s="237">
        <v>24</v>
      </c>
      <c r="J18" s="245">
        <v>1</v>
      </c>
      <c r="K18" s="237">
        <v>25</v>
      </c>
      <c r="L18" s="245">
        <v>1</v>
      </c>
      <c r="M18" s="237">
        <v>377</v>
      </c>
      <c r="N18" s="245">
        <v>19</v>
      </c>
      <c r="O18" s="237">
        <v>381</v>
      </c>
      <c r="P18" s="245">
        <v>18</v>
      </c>
      <c r="R18" s="229"/>
      <c r="S18" s="229"/>
      <c r="T18" s="229"/>
      <c r="U18" s="229"/>
      <c r="V18" s="229"/>
      <c r="W18" s="229"/>
      <c r="X18" s="229"/>
      <c r="Y18" s="229"/>
      <c r="Z18" s="229"/>
      <c r="AA18" s="229"/>
      <c r="AB18" s="229"/>
      <c r="AC18" s="229"/>
      <c r="AD18" s="229"/>
      <c r="AE18" s="229"/>
    </row>
    <row r="19" spans="2:31" ht="15" customHeight="1" x14ac:dyDescent="0.2">
      <c r="B19" s="232" t="s">
        <v>36</v>
      </c>
      <c r="C19" s="239">
        <v>1840</v>
      </c>
      <c r="D19" s="248">
        <v>100</v>
      </c>
      <c r="E19" s="239">
        <v>1848</v>
      </c>
      <c r="F19" s="248">
        <v>100</v>
      </c>
      <c r="G19" s="239">
        <v>1976</v>
      </c>
      <c r="H19" s="248">
        <v>100</v>
      </c>
      <c r="I19" s="239">
        <v>1863</v>
      </c>
      <c r="J19" s="248">
        <v>100</v>
      </c>
      <c r="K19" s="239">
        <v>1982</v>
      </c>
      <c r="L19" s="248">
        <v>100</v>
      </c>
      <c r="M19" s="239">
        <v>2031</v>
      </c>
      <c r="N19" s="248">
        <v>100</v>
      </c>
      <c r="O19" s="239">
        <v>2069</v>
      </c>
      <c r="P19" s="248">
        <v>100</v>
      </c>
      <c r="R19" s="229"/>
      <c r="S19" s="229"/>
      <c r="T19" s="229"/>
      <c r="U19" s="229"/>
      <c r="V19" s="229"/>
      <c r="W19" s="229"/>
      <c r="X19" s="229"/>
      <c r="Y19" s="229"/>
      <c r="Z19" s="229"/>
      <c r="AA19" s="229"/>
      <c r="AB19" s="229"/>
      <c r="AC19" s="229"/>
      <c r="AD19" s="229"/>
      <c r="AE19" s="229"/>
    </row>
    <row r="20" spans="2:31" ht="15" customHeight="1" x14ac:dyDescent="0.2">
      <c r="B20" s="232" t="s">
        <v>10</v>
      </c>
      <c r="C20" s="239">
        <v>7937</v>
      </c>
      <c r="D20" s="249" t="s">
        <v>4</v>
      </c>
      <c r="E20" s="239">
        <v>7891</v>
      </c>
      <c r="F20" s="249" t="s">
        <v>4</v>
      </c>
      <c r="G20" s="239">
        <v>7226</v>
      </c>
      <c r="H20" s="249" t="s">
        <v>4</v>
      </c>
      <c r="I20" s="239">
        <v>7816</v>
      </c>
      <c r="J20" s="249"/>
      <c r="K20" s="239">
        <v>7196</v>
      </c>
      <c r="L20" s="249"/>
      <c r="M20" s="239">
        <v>533</v>
      </c>
      <c r="N20" s="249"/>
      <c r="O20" s="239">
        <v>516</v>
      </c>
      <c r="P20" s="249" t="s">
        <v>4</v>
      </c>
      <c r="R20" s="229"/>
      <c r="S20" s="229"/>
      <c r="T20" s="229"/>
      <c r="U20" s="229"/>
      <c r="V20" s="229"/>
      <c r="W20" s="229"/>
      <c r="X20" s="229"/>
      <c r="Y20" s="229"/>
      <c r="Z20" s="229"/>
      <c r="AA20" s="229"/>
      <c r="AB20" s="229"/>
      <c r="AC20" s="229"/>
      <c r="AD20" s="229"/>
      <c r="AE20" s="229"/>
    </row>
    <row r="21" spans="2:31" ht="15" customHeight="1" x14ac:dyDescent="0.2">
      <c r="B21" s="231" t="s">
        <v>249</v>
      </c>
      <c r="C21" s="241"/>
      <c r="D21" s="251" t="s">
        <v>4</v>
      </c>
      <c r="E21" s="241"/>
      <c r="F21" s="251"/>
      <c r="G21" s="241"/>
      <c r="H21" s="251"/>
      <c r="I21" s="241"/>
      <c r="J21" s="251"/>
      <c r="K21" s="241"/>
      <c r="L21" s="251"/>
      <c r="M21" s="241"/>
      <c r="N21" s="251"/>
      <c r="O21" s="241"/>
      <c r="P21" s="251"/>
      <c r="R21" s="229"/>
      <c r="S21" s="229"/>
      <c r="T21" s="229"/>
      <c r="U21" s="229"/>
      <c r="V21" s="229"/>
      <c r="W21" s="229"/>
      <c r="X21" s="229"/>
      <c r="Y21" s="229"/>
      <c r="Z21" s="229"/>
      <c r="AA21" s="229"/>
      <c r="AB21" s="229"/>
      <c r="AC21" s="229"/>
      <c r="AD21" s="229"/>
      <c r="AE21" s="229"/>
    </row>
    <row r="22" spans="2:31" ht="15" customHeight="1" x14ac:dyDescent="0.2">
      <c r="B22" s="228" t="s">
        <v>32</v>
      </c>
      <c r="C22" s="242">
        <v>-43</v>
      </c>
      <c r="D22" s="252" t="s">
        <v>4</v>
      </c>
      <c r="E22" s="242">
        <v>-37</v>
      </c>
      <c r="F22" s="252" t="s">
        <v>4</v>
      </c>
      <c r="G22" s="242">
        <v>-40</v>
      </c>
      <c r="H22" s="252" t="s">
        <v>4</v>
      </c>
      <c r="I22" s="242">
        <v>-37</v>
      </c>
      <c r="J22" s="252"/>
      <c r="K22" s="242">
        <v>-40</v>
      </c>
      <c r="L22" s="252"/>
      <c r="M22" s="242">
        <v>-57</v>
      </c>
      <c r="N22" s="252"/>
      <c r="O22" s="242">
        <v>-51</v>
      </c>
      <c r="P22" s="252" t="s">
        <v>4</v>
      </c>
      <c r="R22" s="229"/>
      <c r="S22" s="229"/>
      <c r="T22" s="229"/>
      <c r="U22" s="229"/>
      <c r="V22" s="229"/>
      <c r="W22" s="229"/>
      <c r="X22" s="229"/>
      <c r="Y22" s="229"/>
      <c r="Z22" s="229"/>
      <c r="AA22" s="229"/>
      <c r="AB22" s="229"/>
      <c r="AC22" s="229"/>
      <c r="AD22" s="229"/>
      <c r="AE22" s="229"/>
    </row>
    <row r="23" spans="2:31" ht="15" customHeight="1" x14ac:dyDescent="0.2">
      <c r="B23" s="233" t="s">
        <v>36</v>
      </c>
      <c r="C23" s="243">
        <v>-28</v>
      </c>
      <c r="D23" s="253" t="s">
        <v>4</v>
      </c>
      <c r="E23" s="243">
        <v>-24</v>
      </c>
      <c r="F23" s="253" t="s">
        <v>4</v>
      </c>
      <c r="G23" s="243">
        <v>-27</v>
      </c>
      <c r="H23" s="253" t="s">
        <v>4</v>
      </c>
      <c r="I23" s="243">
        <v>-24</v>
      </c>
      <c r="J23" s="253"/>
      <c r="K23" s="243">
        <v>-27</v>
      </c>
      <c r="L23" s="253"/>
      <c r="M23" s="243">
        <v>-30</v>
      </c>
      <c r="N23" s="253"/>
      <c r="O23" s="243">
        <v>-23</v>
      </c>
      <c r="P23" s="253" t="s">
        <v>4</v>
      </c>
      <c r="R23" s="229"/>
      <c r="S23" s="229"/>
      <c r="T23" s="229"/>
      <c r="U23" s="229"/>
      <c r="V23" s="229"/>
      <c r="W23" s="229"/>
      <c r="X23" s="229"/>
      <c r="Y23" s="229"/>
      <c r="Z23" s="229"/>
      <c r="AA23" s="229"/>
      <c r="AB23" s="229"/>
      <c r="AC23" s="229"/>
      <c r="AD23" s="229"/>
      <c r="AE23" s="229"/>
    </row>
    <row r="24" spans="2:31" ht="9.9499999999999993" customHeight="1" x14ac:dyDescent="0.2">
      <c r="C24" s="234"/>
      <c r="D24" s="234"/>
      <c r="E24" s="234"/>
      <c r="F24" s="234"/>
      <c r="G24" s="234"/>
      <c r="H24" s="234"/>
      <c r="I24" s="234"/>
      <c r="J24" s="234"/>
      <c r="K24" s="234"/>
      <c r="L24" s="234"/>
      <c r="M24" s="234"/>
      <c r="N24" s="234"/>
      <c r="O24" s="234"/>
      <c r="P24" s="234"/>
    </row>
    <row r="25" spans="2:31" ht="106.5" customHeight="1" x14ac:dyDescent="0.2">
      <c r="B25" s="412" t="s">
        <v>356</v>
      </c>
      <c r="C25" s="413"/>
      <c r="D25" s="413"/>
      <c r="E25" s="413"/>
      <c r="F25" s="413"/>
      <c r="G25" s="413"/>
      <c r="H25" s="413"/>
      <c r="I25" s="413"/>
      <c r="J25" s="413"/>
      <c r="K25" s="413"/>
      <c r="L25" s="413"/>
    </row>
    <row r="26" spans="2:31" ht="15" customHeight="1" x14ac:dyDescent="0.2"/>
    <row r="27" spans="2:31" ht="15" customHeight="1" x14ac:dyDescent="0.2"/>
    <row r="28" spans="2:31" ht="15" customHeight="1" x14ac:dyDescent="0.2"/>
    <row r="29" spans="2:31" ht="15" customHeight="1" x14ac:dyDescent="0.2">
      <c r="N29" s="67" t="s">
        <v>4</v>
      </c>
    </row>
    <row r="30" spans="2:31" ht="15" customHeight="1" x14ac:dyDescent="0.2"/>
    <row r="31" spans="2:31" ht="15" customHeight="1" x14ac:dyDescent="0.2">
      <c r="H31" s="235"/>
    </row>
    <row r="32" spans="2:31" ht="15" customHeight="1" x14ac:dyDescent="0.2">
      <c r="N32" s="229"/>
    </row>
    <row r="33" spans="14:14" ht="15" customHeight="1" x14ac:dyDescent="0.2">
      <c r="N33" s="229"/>
    </row>
    <row r="34" spans="14:14" ht="15" customHeight="1" x14ac:dyDescent="0.2"/>
    <row r="35" spans="14:14" ht="32.25" customHeight="1" x14ac:dyDescent="0.2"/>
  </sheetData>
  <mergeCells count="10">
    <mergeCell ref="M4:N4"/>
    <mergeCell ref="O4:P4"/>
    <mergeCell ref="B25:L25"/>
    <mergeCell ref="B2:L2"/>
    <mergeCell ref="B4:B5"/>
    <mergeCell ref="C4:D4"/>
    <mergeCell ref="E4:F4"/>
    <mergeCell ref="G4:H4"/>
    <mergeCell ref="I4:J4"/>
    <mergeCell ref="K4:L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J24"/>
  <sheetViews>
    <sheetView showGridLines="0" workbookViewId="0"/>
  </sheetViews>
  <sheetFormatPr baseColWidth="10" defaultColWidth="11.42578125" defaultRowHeight="11.25" x14ac:dyDescent="0.25"/>
  <cols>
    <col min="1" max="1" width="2.85546875" style="266" customWidth="1"/>
    <col min="2" max="2" width="35.7109375" style="266" customWidth="1"/>
    <col min="3" max="8" width="11.28515625" style="266" bestFit="1" customWidth="1"/>
    <col min="9" max="9" width="11.42578125" style="266" customWidth="1"/>
    <col min="10" max="10" width="12.42578125" style="266" bestFit="1" customWidth="1"/>
    <col min="11" max="16384" width="11.42578125" style="266"/>
  </cols>
  <sheetData>
    <row r="2" spans="2:10" ht="23.25" customHeight="1" x14ac:dyDescent="0.25">
      <c r="B2" s="417" t="s">
        <v>357</v>
      </c>
      <c r="C2" s="417"/>
      <c r="D2" s="417"/>
      <c r="E2" s="417"/>
      <c r="F2" s="417"/>
      <c r="G2" s="417"/>
      <c r="H2" s="417"/>
      <c r="I2" s="265"/>
      <c r="J2" s="265"/>
    </row>
    <row r="3" spans="2:10" ht="9.9499999999999993" customHeight="1" x14ac:dyDescent="0.25">
      <c r="B3" s="171"/>
      <c r="C3" s="418"/>
      <c r="D3" s="418"/>
      <c r="E3" s="418"/>
      <c r="F3" s="419" t="s">
        <v>16</v>
      </c>
      <c r="G3" s="419"/>
      <c r="H3" s="419"/>
      <c r="I3" s="267"/>
    </row>
    <row r="4" spans="2:10" ht="36" customHeight="1" x14ac:dyDescent="0.25">
      <c r="B4" s="384"/>
      <c r="C4" s="420" t="s">
        <v>0</v>
      </c>
      <c r="D4" s="420"/>
      <c r="E4" s="420"/>
      <c r="F4" s="420" t="s">
        <v>358</v>
      </c>
      <c r="G4" s="420"/>
      <c r="H4" s="420"/>
      <c r="I4" s="268"/>
    </row>
    <row r="5" spans="2:10" ht="39" customHeight="1" x14ac:dyDescent="0.25">
      <c r="B5" s="384"/>
      <c r="C5" s="269" t="s">
        <v>3</v>
      </c>
      <c r="D5" s="269" t="s">
        <v>2</v>
      </c>
      <c r="E5" s="269" t="s">
        <v>1</v>
      </c>
      <c r="F5" s="269" t="s">
        <v>3</v>
      </c>
      <c r="G5" s="269" t="s">
        <v>2</v>
      </c>
      <c r="H5" s="269" t="s">
        <v>1</v>
      </c>
      <c r="I5" s="270"/>
      <c r="J5" s="271"/>
    </row>
    <row r="6" spans="2:10" x14ac:dyDescent="0.2">
      <c r="B6" s="272" t="s">
        <v>250</v>
      </c>
      <c r="C6" s="254">
        <v>1310</v>
      </c>
      <c r="D6" s="254">
        <v>2090</v>
      </c>
      <c r="E6" s="255">
        <v>1670</v>
      </c>
      <c r="F6" s="254">
        <v>1680</v>
      </c>
      <c r="G6" s="273">
        <v>2280</v>
      </c>
      <c r="H6" s="254">
        <v>2000</v>
      </c>
      <c r="I6" s="274"/>
    </row>
    <row r="7" spans="2:10" ht="29.45" customHeight="1" x14ac:dyDescent="0.25">
      <c r="B7" s="275" t="s">
        <v>302</v>
      </c>
      <c r="C7" s="256">
        <v>1310</v>
      </c>
      <c r="D7" s="256">
        <v>2100</v>
      </c>
      <c r="E7" s="257">
        <v>1670</v>
      </c>
      <c r="F7" s="256">
        <v>1680</v>
      </c>
      <c r="G7" s="276">
        <v>2280</v>
      </c>
      <c r="H7" s="256">
        <v>2000</v>
      </c>
      <c r="I7" s="258"/>
    </row>
    <row r="8" spans="2:10" ht="29.45" customHeight="1" x14ac:dyDescent="0.2">
      <c r="B8" s="277" t="s">
        <v>359</v>
      </c>
      <c r="C8" s="259">
        <v>1140</v>
      </c>
      <c r="D8" s="259">
        <v>2030</v>
      </c>
      <c r="E8" s="260">
        <v>1530</v>
      </c>
      <c r="F8" s="259">
        <v>1560</v>
      </c>
      <c r="G8" s="278">
        <v>2240</v>
      </c>
      <c r="H8" s="259">
        <v>1920</v>
      </c>
      <c r="I8" s="258"/>
    </row>
    <row r="9" spans="2:10" ht="20.100000000000001" customHeight="1" x14ac:dyDescent="0.2">
      <c r="B9" s="277" t="s">
        <v>360</v>
      </c>
      <c r="C9" s="259">
        <v>1950</v>
      </c>
      <c r="D9" s="259">
        <v>2370</v>
      </c>
      <c r="E9" s="260">
        <v>2160</v>
      </c>
      <c r="F9" s="259">
        <v>2160</v>
      </c>
      <c r="G9" s="278">
        <v>2550</v>
      </c>
      <c r="H9" s="259">
        <v>2370</v>
      </c>
      <c r="I9" s="258"/>
    </row>
    <row r="10" spans="2:10" x14ac:dyDescent="0.2">
      <c r="B10" s="279" t="s">
        <v>252</v>
      </c>
      <c r="C10" s="178">
        <v>2260</v>
      </c>
      <c r="D10" s="178">
        <v>2680</v>
      </c>
      <c r="E10" s="179">
        <v>2440</v>
      </c>
      <c r="F10" s="178">
        <v>2450</v>
      </c>
      <c r="G10" s="180">
        <v>2810</v>
      </c>
      <c r="H10" s="178">
        <v>2610</v>
      </c>
      <c r="I10" s="258"/>
    </row>
    <row r="11" spans="2:10" x14ac:dyDescent="0.2">
      <c r="B11" s="279" t="s">
        <v>253</v>
      </c>
      <c r="C11" s="178">
        <v>1510</v>
      </c>
      <c r="D11" s="178">
        <v>2220</v>
      </c>
      <c r="E11" s="179">
        <v>2160</v>
      </c>
      <c r="F11" s="178">
        <v>2240</v>
      </c>
      <c r="G11" s="180">
        <v>2790</v>
      </c>
      <c r="H11" s="178">
        <v>2770</v>
      </c>
      <c r="I11" s="258"/>
    </row>
    <row r="12" spans="2:10" x14ac:dyDescent="0.2">
      <c r="B12" s="279" t="s">
        <v>254</v>
      </c>
      <c r="C12" s="178">
        <v>1680</v>
      </c>
      <c r="D12" s="178">
        <v>1940</v>
      </c>
      <c r="E12" s="179">
        <v>1760</v>
      </c>
      <c r="F12" s="178">
        <v>1850</v>
      </c>
      <c r="G12" s="180">
        <v>1980</v>
      </c>
      <c r="H12" s="178">
        <v>1900</v>
      </c>
      <c r="I12" s="258"/>
    </row>
    <row r="13" spans="2:10" x14ac:dyDescent="0.2">
      <c r="B13" s="279" t="s">
        <v>14</v>
      </c>
      <c r="C13" s="178">
        <v>1360</v>
      </c>
      <c r="D13" s="178">
        <v>1840</v>
      </c>
      <c r="E13" s="179">
        <v>1650</v>
      </c>
      <c r="F13" s="178">
        <v>1780</v>
      </c>
      <c r="G13" s="180">
        <v>2090</v>
      </c>
      <c r="H13" s="178">
        <v>1980</v>
      </c>
      <c r="I13" s="258"/>
    </row>
    <row r="14" spans="2:10" x14ac:dyDescent="0.2">
      <c r="B14" s="279" t="s">
        <v>361</v>
      </c>
      <c r="C14" s="178">
        <v>2220</v>
      </c>
      <c r="D14" s="178">
        <v>2680</v>
      </c>
      <c r="E14" s="179">
        <v>2580</v>
      </c>
      <c r="F14" s="178">
        <v>2630</v>
      </c>
      <c r="G14" s="180">
        <v>2840</v>
      </c>
      <c r="H14" s="178">
        <v>2800</v>
      </c>
      <c r="I14" s="258"/>
    </row>
    <row r="15" spans="2:10" ht="22.5" x14ac:dyDescent="0.2">
      <c r="B15" s="277" t="s">
        <v>362</v>
      </c>
      <c r="C15" s="259">
        <v>990</v>
      </c>
      <c r="D15" s="259">
        <v>1640</v>
      </c>
      <c r="E15" s="260">
        <v>1320</v>
      </c>
      <c r="F15" s="259">
        <v>1070</v>
      </c>
      <c r="G15" s="278">
        <v>1560</v>
      </c>
      <c r="H15" s="259">
        <v>1330</v>
      </c>
      <c r="I15" s="258"/>
    </row>
    <row r="16" spans="2:10" x14ac:dyDescent="0.2">
      <c r="B16" s="279" t="s">
        <v>15</v>
      </c>
      <c r="C16" s="178">
        <v>770</v>
      </c>
      <c r="D16" s="178">
        <v>1060</v>
      </c>
      <c r="E16" s="179">
        <v>910</v>
      </c>
      <c r="F16" s="178">
        <v>860</v>
      </c>
      <c r="G16" s="180">
        <v>1100</v>
      </c>
      <c r="H16" s="178">
        <v>980</v>
      </c>
      <c r="I16" s="258"/>
    </row>
    <row r="17" spans="2:9" x14ac:dyDescent="0.2">
      <c r="B17" s="279" t="s">
        <v>5</v>
      </c>
      <c r="C17" s="178">
        <v>2060</v>
      </c>
      <c r="D17" s="178">
        <v>3140</v>
      </c>
      <c r="E17" s="179">
        <v>2740</v>
      </c>
      <c r="F17" s="178">
        <v>2430</v>
      </c>
      <c r="G17" s="180">
        <v>3560</v>
      </c>
      <c r="H17" s="178">
        <v>3120</v>
      </c>
      <c r="I17" s="258"/>
    </row>
    <row r="18" spans="2:9" x14ac:dyDescent="0.2">
      <c r="B18" s="280" t="s">
        <v>363</v>
      </c>
      <c r="C18" s="261">
        <v>1540</v>
      </c>
      <c r="D18" s="261">
        <v>2410</v>
      </c>
      <c r="E18" s="262">
        <v>2070</v>
      </c>
      <c r="F18" s="261">
        <v>1770</v>
      </c>
      <c r="G18" s="281">
        <v>2590</v>
      </c>
      <c r="H18" s="261">
        <v>2300</v>
      </c>
      <c r="I18" s="258"/>
    </row>
    <row r="19" spans="2:9" x14ac:dyDescent="0.2">
      <c r="B19" s="282" t="s">
        <v>242</v>
      </c>
      <c r="C19" s="259">
        <v>1240</v>
      </c>
      <c r="D19" s="259">
        <v>2060</v>
      </c>
      <c r="E19" s="260">
        <v>1610</v>
      </c>
      <c r="F19" s="259">
        <v>1660</v>
      </c>
      <c r="G19" s="278">
        <v>2280</v>
      </c>
      <c r="H19" s="259">
        <v>1990</v>
      </c>
      <c r="I19" s="283"/>
    </row>
    <row r="20" spans="2:9" x14ac:dyDescent="0.2">
      <c r="B20" s="284" t="s">
        <v>246</v>
      </c>
      <c r="C20" s="263">
        <v>1520</v>
      </c>
      <c r="D20" s="263">
        <v>2190</v>
      </c>
      <c r="E20" s="264">
        <v>1860</v>
      </c>
      <c r="F20" s="263">
        <v>1720</v>
      </c>
      <c r="G20" s="285">
        <v>2270</v>
      </c>
      <c r="H20" s="263">
        <v>2020</v>
      </c>
      <c r="I20" s="286"/>
    </row>
    <row r="21" spans="2:9" ht="12.95" customHeight="1" x14ac:dyDescent="0.25">
      <c r="C21" s="287"/>
      <c r="D21" s="287"/>
      <c r="E21" s="287"/>
      <c r="F21" s="287"/>
      <c r="G21" s="287"/>
      <c r="H21" s="287"/>
      <c r="I21" s="287"/>
    </row>
    <row r="22" spans="2:9" ht="323.25" customHeight="1" x14ac:dyDescent="0.25">
      <c r="B22" s="403" t="s">
        <v>364</v>
      </c>
      <c r="C22" s="403"/>
      <c r="D22" s="403"/>
      <c r="E22" s="403"/>
      <c r="F22" s="403"/>
      <c r="G22" s="403"/>
      <c r="H22" s="403"/>
      <c r="I22" s="288"/>
    </row>
    <row r="23" spans="2:9" x14ac:dyDescent="0.2">
      <c r="B23" s="21"/>
    </row>
    <row r="24" spans="2:9" x14ac:dyDescent="0.2">
      <c r="B24" s="21"/>
    </row>
  </sheetData>
  <mergeCells count="7">
    <mergeCell ref="B2:H2"/>
    <mergeCell ref="B22:H22"/>
    <mergeCell ref="C3:E3"/>
    <mergeCell ref="F3:H3"/>
    <mergeCell ref="B4:B5"/>
    <mergeCell ref="C4:E4"/>
    <mergeCell ref="F4:H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J33"/>
  <sheetViews>
    <sheetView showGridLines="0" workbookViewId="0"/>
  </sheetViews>
  <sheetFormatPr baseColWidth="10" defaultColWidth="11.42578125" defaultRowHeight="11.25" x14ac:dyDescent="0.2"/>
  <cols>
    <col min="1" max="1" width="2.85546875" style="128" customWidth="1"/>
    <col min="2" max="2" width="47.140625" style="128" customWidth="1"/>
    <col min="3" max="8" width="10.7109375" style="128" customWidth="1"/>
    <col min="9" max="16384" width="11.42578125" style="128"/>
  </cols>
  <sheetData>
    <row r="2" spans="2:10" ht="29.25" customHeight="1" x14ac:dyDescent="0.2">
      <c r="B2" s="417" t="s">
        <v>369</v>
      </c>
      <c r="C2" s="417"/>
      <c r="D2" s="417"/>
      <c r="E2" s="417"/>
      <c r="F2" s="417"/>
      <c r="G2" s="417"/>
      <c r="H2" s="417"/>
    </row>
    <row r="3" spans="2:10" ht="12.6" customHeight="1" x14ac:dyDescent="0.2">
      <c r="B3" s="171"/>
      <c r="C3" s="425"/>
      <c r="D3" s="425"/>
      <c r="E3" s="425"/>
      <c r="F3" s="422" t="s">
        <v>16</v>
      </c>
      <c r="G3" s="422"/>
      <c r="H3" s="422"/>
    </row>
    <row r="4" spans="2:10" ht="36" customHeight="1" x14ac:dyDescent="0.2">
      <c r="B4" s="423"/>
      <c r="C4" s="426" t="s">
        <v>0</v>
      </c>
      <c r="D4" s="427"/>
      <c r="E4" s="428"/>
      <c r="F4" s="426" t="s">
        <v>358</v>
      </c>
      <c r="G4" s="427"/>
      <c r="H4" s="428"/>
      <c r="J4" s="324"/>
    </row>
    <row r="5" spans="2:10" x14ac:dyDescent="0.2">
      <c r="B5" s="424"/>
      <c r="C5" s="325" t="s">
        <v>3</v>
      </c>
      <c r="D5" s="325" t="s">
        <v>2</v>
      </c>
      <c r="E5" s="325" t="s">
        <v>1</v>
      </c>
      <c r="F5" s="325" t="s">
        <v>3</v>
      </c>
      <c r="G5" s="325" t="s">
        <v>2</v>
      </c>
      <c r="H5" s="325" t="s">
        <v>1</v>
      </c>
      <c r="J5" s="271"/>
    </row>
    <row r="6" spans="2:10" x14ac:dyDescent="0.2">
      <c r="B6" s="272" t="s">
        <v>0</v>
      </c>
      <c r="C6" s="257">
        <v>1310</v>
      </c>
      <c r="D6" s="256">
        <v>2090</v>
      </c>
      <c r="E6" s="256">
        <v>1670</v>
      </c>
      <c r="F6" s="326">
        <v>1680</v>
      </c>
      <c r="G6" s="256">
        <v>2280</v>
      </c>
      <c r="H6" s="276">
        <v>2000</v>
      </c>
    </row>
    <row r="7" spans="2:10" x14ac:dyDescent="0.2">
      <c r="B7" s="327" t="s">
        <v>13</v>
      </c>
      <c r="C7" s="257">
        <v>1310</v>
      </c>
      <c r="D7" s="256">
        <v>2100</v>
      </c>
      <c r="E7" s="256">
        <v>1670</v>
      </c>
      <c r="F7" s="326">
        <v>1680</v>
      </c>
      <c r="G7" s="256">
        <v>2280</v>
      </c>
      <c r="H7" s="276">
        <v>2000</v>
      </c>
    </row>
    <row r="8" spans="2:10" x14ac:dyDescent="0.2">
      <c r="B8" s="328" t="s">
        <v>242</v>
      </c>
      <c r="C8" s="257">
        <v>1240</v>
      </c>
      <c r="D8" s="256">
        <v>2060</v>
      </c>
      <c r="E8" s="256">
        <v>1610</v>
      </c>
      <c r="F8" s="257">
        <v>1660</v>
      </c>
      <c r="G8" s="256">
        <v>2280</v>
      </c>
      <c r="H8" s="256">
        <v>1990</v>
      </c>
    </row>
    <row r="9" spans="2:10" x14ac:dyDescent="0.2">
      <c r="B9" s="329" t="s">
        <v>370</v>
      </c>
      <c r="C9" s="257">
        <v>1120</v>
      </c>
      <c r="D9" s="256">
        <v>2030</v>
      </c>
      <c r="E9" s="256">
        <v>1520</v>
      </c>
      <c r="F9" s="127">
        <v>1570</v>
      </c>
      <c r="G9" s="161">
        <v>2260</v>
      </c>
      <c r="H9" s="161">
        <v>1930</v>
      </c>
    </row>
    <row r="10" spans="2:10" x14ac:dyDescent="0.2">
      <c r="B10" s="329" t="s">
        <v>247</v>
      </c>
      <c r="C10" s="257">
        <v>2030</v>
      </c>
      <c r="D10" s="256">
        <v>2360</v>
      </c>
      <c r="E10" s="256">
        <v>2190</v>
      </c>
      <c r="F10" s="330">
        <v>2360</v>
      </c>
      <c r="G10" s="330">
        <v>2740</v>
      </c>
      <c r="H10" s="330">
        <v>2540</v>
      </c>
    </row>
    <row r="11" spans="2:10" x14ac:dyDescent="0.2">
      <c r="B11" s="279" t="s">
        <v>252</v>
      </c>
      <c r="C11" s="331">
        <v>2370</v>
      </c>
      <c r="D11" s="331">
        <v>2770</v>
      </c>
      <c r="E11" s="331">
        <v>2520</v>
      </c>
      <c r="F11" s="332">
        <v>2650</v>
      </c>
      <c r="G11" s="332">
        <v>3010</v>
      </c>
      <c r="H11" s="332">
        <v>2800</v>
      </c>
    </row>
    <row r="12" spans="2:10" x14ac:dyDescent="0.2">
      <c r="B12" s="279" t="s">
        <v>253</v>
      </c>
      <c r="C12" s="331">
        <v>1420</v>
      </c>
      <c r="D12" s="331">
        <v>1900</v>
      </c>
      <c r="E12" s="331">
        <v>1850</v>
      </c>
      <c r="F12" s="332">
        <v>2290</v>
      </c>
      <c r="G12" s="332">
        <v>2650</v>
      </c>
      <c r="H12" s="332">
        <v>2630</v>
      </c>
    </row>
    <row r="13" spans="2:10" x14ac:dyDescent="0.2">
      <c r="B13" s="333" t="s">
        <v>254</v>
      </c>
      <c r="C13" s="331">
        <v>1640</v>
      </c>
      <c r="D13" s="331">
        <v>1990</v>
      </c>
      <c r="E13" s="331">
        <v>1710</v>
      </c>
      <c r="F13" s="332">
        <v>1900</v>
      </c>
      <c r="G13" s="332">
        <v>2140</v>
      </c>
      <c r="H13" s="332">
        <v>1960</v>
      </c>
    </row>
    <row r="14" spans="2:10" x14ac:dyDescent="0.2">
      <c r="B14" s="333" t="s">
        <v>14</v>
      </c>
      <c r="C14" s="331">
        <v>1210</v>
      </c>
      <c r="D14" s="331">
        <v>1670</v>
      </c>
      <c r="E14" s="331">
        <v>1470</v>
      </c>
      <c r="F14" s="332">
        <v>1750</v>
      </c>
      <c r="G14" s="332">
        <v>2030</v>
      </c>
      <c r="H14" s="332">
        <v>1920</v>
      </c>
    </row>
    <row r="15" spans="2:10" x14ac:dyDescent="0.2">
      <c r="B15" s="333" t="s">
        <v>371</v>
      </c>
      <c r="C15" s="331">
        <v>2200</v>
      </c>
      <c r="D15" s="331">
        <v>2720</v>
      </c>
      <c r="E15" s="331">
        <v>2590</v>
      </c>
      <c r="F15" s="332">
        <v>2830</v>
      </c>
      <c r="G15" s="332">
        <v>3050</v>
      </c>
      <c r="H15" s="332">
        <v>3010</v>
      </c>
    </row>
    <row r="16" spans="2:10" x14ac:dyDescent="0.2">
      <c r="B16" s="329" t="s">
        <v>248</v>
      </c>
      <c r="C16" s="334">
        <v>710</v>
      </c>
      <c r="D16" s="334">
        <v>1230</v>
      </c>
      <c r="E16" s="334">
        <v>990</v>
      </c>
      <c r="F16" s="330">
        <v>800</v>
      </c>
      <c r="G16" s="330">
        <v>1140</v>
      </c>
      <c r="H16" s="330">
        <v>1010</v>
      </c>
    </row>
    <row r="17" spans="2:8" x14ac:dyDescent="0.2">
      <c r="B17" s="333" t="s">
        <v>15</v>
      </c>
      <c r="C17" s="331">
        <v>640</v>
      </c>
      <c r="D17" s="331">
        <v>1030</v>
      </c>
      <c r="E17" s="331">
        <v>850</v>
      </c>
      <c r="F17" s="332">
        <v>770</v>
      </c>
      <c r="G17" s="332">
        <v>1060</v>
      </c>
      <c r="H17" s="332">
        <v>950</v>
      </c>
    </row>
    <row r="18" spans="2:8" x14ac:dyDescent="0.2">
      <c r="B18" s="333" t="s">
        <v>5</v>
      </c>
      <c r="C18" s="335">
        <v>1490</v>
      </c>
      <c r="D18" s="335">
        <v>2520</v>
      </c>
      <c r="E18" s="335">
        <v>2160</v>
      </c>
      <c r="F18" s="336">
        <v>2750</v>
      </c>
      <c r="G18" s="336">
        <v>3350</v>
      </c>
      <c r="H18" s="336">
        <v>3200</v>
      </c>
    </row>
    <row r="19" spans="2:8" x14ac:dyDescent="0.2">
      <c r="B19" s="272" t="s">
        <v>372</v>
      </c>
      <c r="C19" s="127">
        <v>1520</v>
      </c>
      <c r="D19" s="161">
        <v>2190</v>
      </c>
      <c r="E19" s="161">
        <v>1860</v>
      </c>
      <c r="F19" s="127">
        <v>1720</v>
      </c>
      <c r="G19" s="161">
        <v>2270</v>
      </c>
      <c r="H19" s="161">
        <v>2020</v>
      </c>
    </row>
    <row r="20" spans="2:8" x14ac:dyDescent="0.2">
      <c r="B20" s="329" t="s">
        <v>373</v>
      </c>
      <c r="C20" s="334">
        <v>1220</v>
      </c>
      <c r="D20" s="334">
        <v>2010</v>
      </c>
      <c r="E20" s="334">
        <v>1610</v>
      </c>
      <c r="F20" s="330">
        <v>1510</v>
      </c>
      <c r="G20" s="330">
        <v>2130</v>
      </c>
      <c r="H20" s="330">
        <v>1860</v>
      </c>
    </row>
    <row r="21" spans="2:8" x14ac:dyDescent="0.2">
      <c r="B21" s="329" t="s">
        <v>374</v>
      </c>
      <c r="C21" s="334">
        <v>1870</v>
      </c>
      <c r="D21" s="334">
        <v>2380</v>
      </c>
      <c r="E21" s="334">
        <v>2130</v>
      </c>
      <c r="F21" s="330">
        <v>2030</v>
      </c>
      <c r="G21" s="330">
        <v>2450</v>
      </c>
      <c r="H21" s="330">
        <v>2260</v>
      </c>
    </row>
    <row r="22" spans="2:8" x14ac:dyDescent="0.2">
      <c r="B22" s="279" t="s">
        <v>252</v>
      </c>
      <c r="C22" s="331">
        <v>2100</v>
      </c>
      <c r="D22" s="331">
        <v>2590</v>
      </c>
      <c r="E22" s="331">
        <v>2330</v>
      </c>
      <c r="F22" s="332">
        <v>2240</v>
      </c>
      <c r="G22" s="332">
        <v>2670</v>
      </c>
      <c r="H22" s="332">
        <v>2460</v>
      </c>
    </row>
    <row r="23" spans="2:8" x14ac:dyDescent="0.2">
      <c r="B23" s="279" t="s">
        <v>253</v>
      </c>
      <c r="C23" s="331">
        <v>1940</v>
      </c>
      <c r="D23" s="331">
        <v>2850</v>
      </c>
      <c r="E23" s="331">
        <v>2810</v>
      </c>
      <c r="F23" s="332">
        <v>2190</v>
      </c>
      <c r="G23" s="332">
        <v>2910</v>
      </c>
      <c r="H23" s="332">
        <v>2880</v>
      </c>
    </row>
    <row r="24" spans="2:8" x14ac:dyDescent="0.2">
      <c r="B24" s="333" t="s">
        <v>254</v>
      </c>
      <c r="C24" s="331">
        <v>1710</v>
      </c>
      <c r="D24" s="331">
        <v>1930</v>
      </c>
      <c r="E24" s="331">
        <v>1780</v>
      </c>
      <c r="F24" s="332">
        <v>1840</v>
      </c>
      <c r="G24" s="332">
        <v>1960</v>
      </c>
      <c r="H24" s="332">
        <v>1880</v>
      </c>
    </row>
    <row r="25" spans="2:8" x14ac:dyDescent="0.2">
      <c r="B25" s="333" t="s">
        <v>14</v>
      </c>
      <c r="C25" s="331">
        <v>1520</v>
      </c>
      <c r="D25" s="331">
        <v>1980</v>
      </c>
      <c r="E25" s="331">
        <v>1810</v>
      </c>
      <c r="F25" s="332">
        <v>1810</v>
      </c>
      <c r="G25" s="332">
        <v>2140</v>
      </c>
      <c r="H25" s="332">
        <v>2020</v>
      </c>
    </row>
    <row r="26" spans="2:8" x14ac:dyDescent="0.2">
      <c r="B26" s="333" t="s">
        <v>371</v>
      </c>
      <c r="C26" s="331">
        <v>2240</v>
      </c>
      <c r="D26" s="331">
        <v>2650</v>
      </c>
      <c r="E26" s="331">
        <v>2570</v>
      </c>
      <c r="F26" s="332">
        <v>2530</v>
      </c>
      <c r="G26" s="332">
        <v>2730</v>
      </c>
      <c r="H26" s="332">
        <v>2690</v>
      </c>
    </row>
    <row r="27" spans="2:8" x14ac:dyDescent="0.2">
      <c r="B27" s="329" t="s">
        <v>375</v>
      </c>
      <c r="C27" s="334">
        <v>1100</v>
      </c>
      <c r="D27" s="334">
        <v>1870</v>
      </c>
      <c r="E27" s="334">
        <v>1480</v>
      </c>
      <c r="F27" s="330">
        <v>1160</v>
      </c>
      <c r="G27" s="330">
        <v>1810</v>
      </c>
      <c r="H27" s="330">
        <v>1470</v>
      </c>
    </row>
    <row r="28" spans="2:8" x14ac:dyDescent="0.2">
      <c r="B28" s="333" t="s">
        <v>15</v>
      </c>
      <c r="C28" s="331">
        <v>830</v>
      </c>
      <c r="D28" s="331">
        <v>1090</v>
      </c>
      <c r="E28" s="331">
        <v>940</v>
      </c>
      <c r="F28" s="332">
        <v>900</v>
      </c>
      <c r="G28" s="332">
        <v>1130</v>
      </c>
      <c r="H28" s="332">
        <v>1000</v>
      </c>
    </row>
    <row r="29" spans="2:8" x14ac:dyDescent="0.2">
      <c r="B29" s="333" t="s">
        <v>5</v>
      </c>
      <c r="C29" s="331">
        <v>2170</v>
      </c>
      <c r="D29" s="331">
        <v>3260</v>
      </c>
      <c r="E29" s="331">
        <v>2850</v>
      </c>
      <c r="F29" s="332">
        <v>2420</v>
      </c>
      <c r="G29" s="332">
        <v>3570</v>
      </c>
      <c r="H29" s="332">
        <v>3110</v>
      </c>
    </row>
    <row r="30" spans="2:8" x14ac:dyDescent="0.2">
      <c r="B30" s="337" t="s">
        <v>376</v>
      </c>
      <c r="C30" s="338">
        <v>1540</v>
      </c>
      <c r="D30" s="338">
        <v>2410</v>
      </c>
      <c r="E30" s="338">
        <v>2070</v>
      </c>
      <c r="F30" s="339">
        <v>1770</v>
      </c>
      <c r="G30" s="161">
        <v>2590</v>
      </c>
      <c r="H30" s="340">
        <v>2300</v>
      </c>
    </row>
    <row r="31" spans="2:8" ht="196.5" customHeight="1" x14ac:dyDescent="0.2">
      <c r="B31" s="421" t="s">
        <v>377</v>
      </c>
      <c r="C31" s="421"/>
      <c r="D31" s="421"/>
      <c r="E31" s="421"/>
      <c r="F31" s="421"/>
      <c r="G31" s="421"/>
      <c r="H31" s="421"/>
    </row>
    <row r="32" spans="2:8" x14ac:dyDescent="0.2">
      <c r="C32" s="171"/>
    </row>
    <row r="33" spans="2:2" x14ac:dyDescent="0.2">
      <c r="B33" s="21"/>
    </row>
  </sheetData>
  <mergeCells count="7">
    <mergeCell ref="B31:H31"/>
    <mergeCell ref="F3:H3"/>
    <mergeCell ref="B2:H2"/>
    <mergeCell ref="B4:B5"/>
    <mergeCell ref="C3:E3"/>
    <mergeCell ref="C4:E4"/>
    <mergeCell ref="F4:H4"/>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Q28"/>
  <sheetViews>
    <sheetView showGridLines="0" workbookViewId="0"/>
  </sheetViews>
  <sheetFormatPr baseColWidth="10" defaultColWidth="10.85546875" defaultRowHeight="11.25" x14ac:dyDescent="0.2"/>
  <cols>
    <col min="1" max="1" width="3.42578125" style="3" customWidth="1"/>
    <col min="2" max="2" width="10.85546875" style="3"/>
    <col min="3" max="6" width="20.85546875" style="3" customWidth="1"/>
    <col min="7" max="16384" width="10.85546875" style="3"/>
  </cols>
  <sheetData>
    <row r="1" spans="2:17" x14ac:dyDescent="0.2">
      <c r="B1" s="429"/>
      <c r="C1" s="429"/>
      <c r="D1" s="429"/>
      <c r="E1" s="429"/>
      <c r="F1" s="429"/>
      <c r="G1" s="429"/>
    </row>
    <row r="2" spans="2:17" ht="16.5" customHeight="1" x14ac:dyDescent="0.2">
      <c r="B2" s="385" t="s">
        <v>365</v>
      </c>
      <c r="C2" s="430"/>
      <c r="D2" s="430"/>
      <c r="E2" s="430"/>
      <c r="F2" s="430"/>
    </row>
    <row r="3" spans="2:17" ht="16.5" customHeight="1" x14ac:dyDescent="0.2">
      <c r="B3" s="88"/>
      <c r="C3" s="289"/>
      <c r="D3" s="289"/>
      <c r="E3" s="289"/>
      <c r="F3" s="341" t="s">
        <v>23</v>
      </c>
    </row>
    <row r="4" spans="2:17" ht="99.75" customHeight="1" x14ac:dyDescent="0.2">
      <c r="B4" s="88"/>
      <c r="C4" s="432" t="s">
        <v>263</v>
      </c>
      <c r="D4" s="433"/>
      <c r="E4" s="432" t="s">
        <v>264</v>
      </c>
      <c r="F4" s="433"/>
      <c r="H4" s="395"/>
      <c r="I4" s="395"/>
      <c r="J4" s="395"/>
      <c r="K4" s="395"/>
      <c r="L4" s="395"/>
      <c r="M4" s="395"/>
      <c r="N4" s="395"/>
      <c r="O4" s="395"/>
      <c r="P4" s="395"/>
      <c r="Q4" s="395"/>
    </row>
    <row r="5" spans="2:17" ht="80.099999999999994" customHeight="1" x14ac:dyDescent="0.2">
      <c r="B5" s="290"/>
      <c r="C5" s="22" t="s">
        <v>304</v>
      </c>
      <c r="D5" s="22" t="s">
        <v>275</v>
      </c>
      <c r="E5" s="22" t="s">
        <v>276</v>
      </c>
      <c r="F5" s="22" t="s">
        <v>303</v>
      </c>
    </row>
    <row r="6" spans="2:17" x14ac:dyDescent="0.2">
      <c r="B6" s="6">
        <v>2004</v>
      </c>
      <c r="C6" s="293">
        <v>-50.1</v>
      </c>
      <c r="D6" s="293">
        <v>-45.8</v>
      </c>
      <c r="E6" s="293">
        <v>-35.4</v>
      </c>
      <c r="F6" s="293">
        <v>-29.8</v>
      </c>
    </row>
    <row r="7" spans="2:17" x14ac:dyDescent="0.2">
      <c r="B7" s="9">
        <v>2005</v>
      </c>
      <c r="C7" s="294">
        <v>-49.8</v>
      </c>
      <c r="D7" s="294">
        <v>-45.5</v>
      </c>
      <c r="E7" s="294">
        <v>-35.299999999999997</v>
      </c>
      <c r="F7" s="294">
        <v>-29.8</v>
      </c>
    </row>
    <row r="8" spans="2:17" x14ac:dyDescent="0.2">
      <c r="B8" s="9">
        <v>2006</v>
      </c>
      <c r="C8" s="294">
        <v>-49.1</v>
      </c>
      <c r="D8" s="294">
        <v>-44.8</v>
      </c>
      <c r="E8" s="294">
        <v>-35.1</v>
      </c>
      <c r="F8" s="294">
        <v>-29.7</v>
      </c>
    </row>
    <row r="9" spans="2:17" x14ac:dyDescent="0.2">
      <c r="B9" s="9">
        <v>2007</v>
      </c>
      <c r="C9" s="294">
        <v>-48.4</v>
      </c>
      <c r="D9" s="294">
        <v>-44.2</v>
      </c>
      <c r="E9" s="294">
        <v>-34.6</v>
      </c>
      <c r="F9" s="294">
        <v>-29.3</v>
      </c>
    </row>
    <row r="10" spans="2:17" x14ac:dyDescent="0.2">
      <c r="B10" s="9">
        <v>2008</v>
      </c>
      <c r="C10" s="294">
        <v>-47.3</v>
      </c>
      <c r="D10" s="294">
        <v>-43.2</v>
      </c>
      <c r="E10" s="294">
        <v>-33.4</v>
      </c>
      <c r="F10" s="294">
        <v>-28.2</v>
      </c>
    </row>
    <row r="11" spans="2:17" x14ac:dyDescent="0.2">
      <c r="B11" s="9">
        <v>2009</v>
      </c>
      <c r="C11" s="294">
        <v>-47</v>
      </c>
      <c r="D11" s="294">
        <v>-42.8</v>
      </c>
      <c r="E11" s="294">
        <v>-33.299999999999997</v>
      </c>
      <c r="F11" s="294">
        <v>-28</v>
      </c>
    </row>
    <row r="12" spans="2:17" x14ac:dyDescent="0.2">
      <c r="B12" s="9">
        <v>2010</v>
      </c>
      <c r="C12" s="294">
        <v>-46.6</v>
      </c>
      <c r="D12" s="294">
        <v>-42.4</v>
      </c>
      <c r="E12" s="294">
        <v>-32.9</v>
      </c>
      <c r="F12" s="294">
        <v>-27.6</v>
      </c>
    </row>
    <row r="13" spans="2:17" x14ac:dyDescent="0.2">
      <c r="B13" s="9">
        <v>2011</v>
      </c>
      <c r="C13" s="294">
        <v>-46.7</v>
      </c>
      <c r="D13" s="294">
        <v>-42.2</v>
      </c>
      <c r="E13" s="294">
        <v>-33.700000000000003</v>
      </c>
      <c r="F13" s="294">
        <v>-28.2</v>
      </c>
    </row>
    <row r="14" spans="2:17" x14ac:dyDescent="0.2">
      <c r="B14" s="9">
        <v>2012</v>
      </c>
      <c r="C14" s="294">
        <v>-44.7</v>
      </c>
      <c r="D14" s="294">
        <v>-40.4</v>
      </c>
      <c r="E14" s="294">
        <v>-31.2</v>
      </c>
      <c r="F14" s="294">
        <v>-26</v>
      </c>
    </row>
    <row r="15" spans="2:17" x14ac:dyDescent="0.2">
      <c r="B15" s="9">
        <v>2013</v>
      </c>
      <c r="C15" s="294">
        <v>-43.9</v>
      </c>
      <c r="D15" s="294">
        <v>-39.799999999999997</v>
      </c>
      <c r="E15" s="294">
        <v>-30.2</v>
      </c>
      <c r="F15" s="294">
        <v>-25.2</v>
      </c>
    </row>
    <row r="16" spans="2:17" x14ac:dyDescent="0.2">
      <c r="B16" s="9">
        <v>2014</v>
      </c>
      <c r="C16" s="294">
        <v>-43.5</v>
      </c>
      <c r="D16" s="294">
        <v>-39.6</v>
      </c>
      <c r="E16" s="294">
        <v>-30.1</v>
      </c>
      <c r="F16" s="294">
        <v>-25.3</v>
      </c>
    </row>
    <row r="17" spans="2:6" x14ac:dyDescent="0.2">
      <c r="B17" s="9">
        <v>2015</v>
      </c>
      <c r="C17" s="294">
        <v>-43</v>
      </c>
      <c r="D17" s="294">
        <v>-39.200000000000003</v>
      </c>
      <c r="E17" s="294">
        <v>-29.7</v>
      </c>
      <c r="F17" s="294">
        <v>-25.1</v>
      </c>
    </row>
    <row r="18" spans="2:6" x14ac:dyDescent="0.2">
      <c r="B18" s="9">
        <v>2016</v>
      </c>
      <c r="C18" s="294">
        <v>-42.3</v>
      </c>
      <c r="D18" s="294">
        <v>-38</v>
      </c>
      <c r="E18" s="294">
        <v>-29.1</v>
      </c>
      <c r="F18" s="294">
        <v>-23.8</v>
      </c>
    </row>
    <row r="19" spans="2:6" x14ac:dyDescent="0.2">
      <c r="B19" s="9">
        <v>2017</v>
      </c>
      <c r="C19" s="294">
        <v>-41.8</v>
      </c>
      <c r="D19" s="294">
        <v>-38.1</v>
      </c>
      <c r="E19" s="294">
        <v>-29</v>
      </c>
      <c r="F19" s="294">
        <v>-24.5</v>
      </c>
    </row>
    <row r="20" spans="2:6" x14ac:dyDescent="0.2">
      <c r="B20" s="9">
        <v>2018</v>
      </c>
      <c r="C20" s="294">
        <v>-41.2</v>
      </c>
      <c r="D20" s="294">
        <v>-37.700000000000003</v>
      </c>
      <c r="E20" s="294">
        <v>-28.6</v>
      </c>
      <c r="F20" s="294">
        <v>-24.3</v>
      </c>
    </row>
    <row r="21" spans="2:6" x14ac:dyDescent="0.2">
      <c r="B21" s="9">
        <v>2019</v>
      </c>
      <c r="C21" s="294">
        <v>-40.700000000000003</v>
      </c>
      <c r="D21" s="294">
        <v>-37.4</v>
      </c>
      <c r="E21" s="294">
        <v>-28.4</v>
      </c>
      <c r="F21" s="294">
        <v>-24.3</v>
      </c>
    </row>
    <row r="22" spans="2:6" x14ac:dyDescent="0.2">
      <c r="B22" s="9">
        <v>2020</v>
      </c>
      <c r="C22" s="294">
        <v>-39.799999999999997</v>
      </c>
      <c r="D22" s="294">
        <v>-37.1</v>
      </c>
      <c r="E22" s="294">
        <v>-27.3</v>
      </c>
      <c r="F22" s="294">
        <v>-24.1</v>
      </c>
    </row>
    <row r="23" spans="2:6" x14ac:dyDescent="0.2">
      <c r="B23" s="9">
        <v>2021</v>
      </c>
      <c r="C23" s="294">
        <v>-39</v>
      </c>
      <c r="D23" s="294">
        <v>-36.5</v>
      </c>
      <c r="E23" s="294">
        <v>-26.5</v>
      </c>
      <c r="F23" s="294">
        <v>-23.5</v>
      </c>
    </row>
    <row r="24" spans="2:6" x14ac:dyDescent="0.2">
      <c r="B24" s="9">
        <v>2022</v>
      </c>
      <c r="C24" s="294">
        <v>-38.1</v>
      </c>
      <c r="D24" s="294">
        <v>-35.799999999999997</v>
      </c>
      <c r="E24" s="294">
        <v>-25.9</v>
      </c>
      <c r="F24" s="294">
        <v>-23.1</v>
      </c>
    </row>
    <row r="25" spans="2:6" x14ac:dyDescent="0.2">
      <c r="B25" s="96">
        <v>2023</v>
      </c>
      <c r="C25" s="295">
        <v>-37.5</v>
      </c>
      <c r="D25" s="295">
        <v>-35.4</v>
      </c>
      <c r="E25" s="295">
        <v>-25.4</v>
      </c>
      <c r="F25" s="295">
        <v>-22.9</v>
      </c>
    </row>
    <row r="26" spans="2:6" x14ac:dyDescent="0.2">
      <c r="B26" s="291"/>
      <c r="C26" s="292"/>
      <c r="D26" s="292"/>
      <c r="E26" s="292"/>
      <c r="F26" s="292"/>
    </row>
    <row r="27" spans="2:6" ht="134.44999999999999" customHeight="1" x14ac:dyDescent="0.2">
      <c r="B27" s="395" t="s">
        <v>380</v>
      </c>
      <c r="C27" s="431"/>
      <c r="D27" s="431"/>
      <c r="E27" s="431"/>
      <c r="F27" s="431"/>
    </row>
    <row r="28" spans="2:6" x14ac:dyDescent="0.2">
      <c r="B28" s="21"/>
    </row>
  </sheetData>
  <mergeCells count="6">
    <mergeCell ref="H4:Q4"/>
    <mergeCell ref="B1:G1"/>
    <mergeCell ref="B2:F2"/>
    <mergeCell ref="B27:F27"/>
    <mergeCell ref="C4:D4"/>
    <mergeCell ref="E4:F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J105"/>
  <sheetViews>
    <sheetView showGridLines="0" workbookViewId="0"/>
  </sheetViews>
  <sheetFormatPr baseColWidth="10" defaultColWidth="10.85546875" defaultRowHeight="11.25" x14ac:dyDescent="0.2"/>
  <cols>
    <col min="1" max="1" width="2.42578125" style="3" customWidth="1"/>
    <col min="2" max="2" width="13.7109375" style="3" customWidth="1"/>
    <col min="3" max="3" width="23.7109375" style="3" bestFit="1" customWidth="1"/>
    <col min="4" max="4" width="24.140625" style="3" customWidth="1"/>
    <col min="5" max="5" width="26" style="3" customWidth="1"/>
    <col min="6" max="6" width="10.85546875" style="3"/>
    <col min="7" max="7" width="18.28515625" style="3" bestFit="1" customWidth="1"/>
    <col min="8" max="16384" width="10.85546875" style="3"/>
  </cols>
  <sheetData>
    <row r="2" spans="1:10" ht="15.95" customHeight="1" x14ac:dyDescent="0.2">
      <c r="A2" s="298"/>
      <c r="B2" s="299" t="s">
        <v>301</v>
      </c>
      <c r="C2" s="298"/>
      <c r="D2" s="298"/>
      <c r="E2" s="298"/>
      <c r="F2" s="298"/>
      <c r="G2" s="298"/>
      <c r="H2" s="298"/>
    </row>
    <row r="3" spans="1:10" x14ac:dyDescent="0.2">
      <c r="A3" s="128"/>
      <c r="B3" s="128"/>
      <c r="C3" s="128"/>
      <c r="D3" s="128"/>
    </row>
    <row r="4" spans="1:10" s="150" customFormat="1" ht="22.5" x14ac:dyDescent="0.25">
      <c r="B4" s="58" t="s">
        <v>258</v>
      </c>
      <c r="C4" s="58" t="s">
        <v>37</v>
      </c>
      <c r="D4" s="58" t="s">
        <v>233</v>
      </c>
      <c r="E4" s="58" t="s">
        <v>257</v>
      </c>
      <c r="G4" s="290"/>
    </row>
    <row r="5" spans="1:10" x14ac:dyDescent="0.2">
      <c r="B5" s="296" t="s">
        <v>38</v>
      </c>
      <c r="C5" s="296" t="s">
        <v>39</v>
      </c>
      <c r="D5" s="356">
        <v>1497</v>
      </c>
      <c r="E5" s="189" t="s">
        <v>260</v>
      </c>
      <c r="G5" s="21"/>
      <c r="J5" s="65"/>
    </row>
    <row r="6" spans="1:10" x14ac:dyDescent="0.2">
      <c r="B6" s="296" t="s">
        <v>40</v>
      </c>
      <c r="C6" s="296" t="s">
        <v>41</v>
      </c>
      <c r="D6" s="356">
        <v>1418</v>
      </c>
      <c r="E6" s="189" t="s">
        <v>261</v>
      </c>
      <c r="G6" s="21"/>
      <c r="J6" s="65"/>
    </row>
    <row r="7" spans="1:10" x14ac:dyDescent="0.2">
      <c r="B7" s="296" t="s">
        <v>42</v>
      </c>
      <c r="C7" s="296" t="s">
        <v>43</v>
      </c>
      <c r="D7" s="356">
        <v>1416</v>
      </c>
      <c r="E7" s="189" t="s">
        <v>261</v>
      </c>
      <c r="G7" s="21"/>
      <c r="J7" s="65"/>
    </row>
    <row r="8" spans="1:10" x14ac:dyDescent="0.2">
      <c r="B8" s="296" t="s">
        <v>44</v>
      </c>
      <c r="C8" s="296" t="s">
        <v>45</v>
      </c>
      <c r="D8" s="356">
        <v>1471</v>
      </c>
      <c r="E8" s="189" t="s">
        <v>260</v>
      </c>
      <c r="J8" s="65"/>
    </row>
    <row r="9" spans="1:10" x14ac:dyDescent="0.2">
      <c r="B9" s="296" t="s">
        <v>46</v>
      </c>
      <c r="C9" s="296" t="s">
        <v>47</v>
      </c>
      <c r="D9" s="356">
        <v>1511</v>
      </c>
      <c r="E9" s="189" t="s">
        <v>260</v>
      </c>
      <c r="J9" s="65"/>
    </row>
    <row r="10" spans="1:10" x14ac:dyDescent="0.2">
      <c r="B10" s="296" t="s">
        <v>48</v>
      </c>
      <c r="C10" s="296" t="s">
        <v>49</v>
      </c>
      <c r="D10" s="356">
        <v>1503</v>
      </c>
      <c r="E10" s="189" t="s">
        <v>260</v>
      </c>
      <c r="J10" s="65"/>
    </row>
    <row r="11" spans="1:10" x14ac:dyDescent="0.2">
      <c r="B11" s="296" t="s">
        <v>50</v>
      </c>
      <c r="C11" s="296" t="s">
        <v>51</v>
      </c>
      <c r="D11" s="356">
        <v>1434</v>
      </c>
      <c r="E11" s="189" t="s">
        <v>261</v>
      </c>
      <c r="J11" s="65"/>
    </row>
    <row r="12" spans="1:10" x14ac:dyDescent="0.2">
      <c r="B12" s="296" t="s">
        <v>52</v>
      </c>
      <c r="C12" s="296" t="s">
        <v>53</v>
      </c>
      <c r="D12" s="356">
        <v>1370</v>
      </c>
      <c r="E12" s="189" t="s">
        <v>261</v>
      </c>
      <c r="J12" s="65"/>
    </row>
    <row r="13" spans="1:10" x14ac:dyDescent="0.2">
      <c r="B13" s="296" t="s">
        <v>54</v>
      </c>
      <c r="C13" s="296" t="s">
        <v>55</v>
      </c>
      <c r="D13" s="356">
        <v>1391</v>
      </c>
      <c r="E13" s="189" t="s">
        <v>261</v>
      </c>
      <c r="J13" s="65"/>
    </row>
    <row r="14" spans="1:10" x14ac:dyDescent="0.2">
      <c r="B14" s="296" t="s">
        <v>56</v>
      </c>
      <c r="C14" s="296" t="s">
        <v>57</v>
      </c>
      <c r="D14" s="356">
        <v>1407</v>
      </c>
      <c r="E14" s="189" t="s">
        <v>261</v>
      </c>
      <c r="J14" s="65"/>
    </row>
    <row r="15" spans="1:10" x14ac:dyDescent="0.2">
      <c r="B15" s="296" t="s">
        <v>58</v>
      </c>
      <c r="C15" s="296" t="s">
        <v>59</v>
      </c>
      <c r="D15" s="356">
        <v>1368</v>
      </c>
      <c r="E15" s="189" t="s">
        <v>261</v>
      </c>
      <c r="J15" s="65"/>
    </row>
    <row r="16" spans="1:10" x14ac:dyDescent="0.2">
      <c r="B16" s="296" t="s">
        <v>60</v>
      </c>
      <c r="C16" s="296" t="s">
        <v>61</v>
      </c>
      <c r="D16" s="356">
        <v>1353</v>
      </c>
      <c r="E16" s="189" t="s">
        <v>261</v>
      </c>
      <c r="J16" s="65"/>
    </row>
    <row r="17" spans="2:10" x14ac:dyDescent="0.2">
      <c r="B17" s="296" t="s">
        <v>62</v>
      </c>
      <c r="C17" s="296" t="s">
        <v>63</v>
      </c>
      <c r="D17" s="356">
        <v>1537</v>
      </c>
      <c r="E17" s="189" t="s">
        <v>260</v>
      </c>
      <c r="J17" s="65"/>
    </row>
    <row r="18" spans="2:10" x14ac:dyDescent="0.2">
      <c r="B18" s="296" t="s">
        <v>64</v>
      </c>
      <c r="C18" s="296" t="s">
        <v>65</v>
      </c>
      <c r="D18" s="356">
        <v>1514</v>
      </c>
      <c r="E18" s="189" t="s">
        <v>260</v>
      </c>
      <c r="J18" s="65"/>
    </row>
    <row r="19" spans="2:10" x14ac:dyDescent="0.2">
      <c r="B19" s="296" t="s">
        <v>66</v>
      </c>
      <c r="C19" s="296" t="s">
        <v>67</v>
      </c>
      <c r="D19" s="356">
        <v>1297</v>
      </c>
      <c r="E19" s="189" t="s">
        <v>262</v>
      </c>
      <c r="J19" s="65"/>
    </row>
    <row r="20" spans="2:10" x14ac:dyDescent="0.2">
      <c r="B20" s="296" t="s">
        <v>68</v>
      </c>
      <c r="C20" s="296" t="s">
        <v>69</v>
      </c>
      <c r="D20" s="356">
        <v>1389</v>
      </c>
      <c r="E20" s="189" t="s">
        <v>261</v>
      </c>
      <c r="J20" s="65"/>
    </row>
    <row r="21" spans="2:10" x14ac:dyDescent="0.2">
      <c r="B21" s="296" t="s">
        <v>70</v>
      </c>
      <c r="C21" s="296" t="s">
        <v>71</v>
      </c>
      <c r="D21" s="356">
        <v>1514</v>
      </c>
      <c r="E21" s="189" t="s">
        <v>260</v>
      </c>
      <c r="J21" s="65"/>
    </row>
    <row r="22" spans="2:10" x14ac:dyDescent="0.2">
      <c r="B22" s="296" t="s">
        <v>72</v>
      </c>
      <c r="C22" s="296" t="s">
        <v>73</v>
      </c>
      <c r="D22" s="356">
        <v>1440</v>
      </c>
      <c r="E22" s="189" t="s">
        <v>261</v>
      </c>
      <c r="J22" s="65"/>
    </row>
    <row r="23" spans="2:10" x14ac:dyDescent="0.2">
      <c r="B23" s="296" t="s">
        <v>74</v>
      </c>
      <c r="C23" s="296" t="s">
        <v>75</v>
      </c>
      <c r="D23" s="356">
        <v>1431</v>
      </c>
      <c r="E23" s="189" t="s">
        <v>261</v>
      </c>
      <c r="J23" s="65"/>
    </row>
    <row r="24" spans="2:10" x14ac:dyDescent="0.2">
      <c r="B24" s="297">
        <v>20</v>
      </c>
      <c r="C24" s="296" t="s">
        <v>94</v>
      </c>
      <c r="D24" s="356">
        <v>1390</v>
      </c>
      <c r="E24" s="189" t="s">
        <v>261</v>
      </c>
      <c r="J24" s="65"/>
    </row>
    <row r="25" spans="2:10" x14ac:dyDescent="0.2">
      <c r="B25" s="296" t="s">
        <v>76</v>
      </c>
      <c r="C25" s="296" t="s">
        <v>77</v>
      </c>
      <c r="D25" s="356">
        <v>1579</v>
      </c>
      <c r="E25" s="189" t="s">
        <v>260</v>
      </c>
      <c r="G25" s="65"/>
      <c r="J25" s="65"/>
    </row>
    <row r="26" spans="2:10" x14ac:dyDescent="0.2">
      <c r="B26" s="296" t="s">
        <v>78</v>
      </c>
      <c r="C26" s="296" t="s">
        <v>79</v>
      </c>
      <c r="D26" s="356">
        <v>1480</v>
      </c>
      <c r="E26" s="189" t="s">
        <v>260</v>
      </c>
      <c r="J26" s="65"/>
    </row>
    <row r="27" spans="2:10" x14ac:dyDescent="0.2">
      <c r="B27" s="296" t="s">
        <v>80</v>
      </c>
      <c r="C27" s="296" t="s">
        <v>81</v>
      </c>
      <c r="D27" s="356">
        <v>1319</v>
      </c>
      <c r="E27" s="189" t="s">
        <v>262</v>
      </c>
      <c r="J27" s="65"/>
    </row>
    <row r="28" spans="2:10" x14ac:dyDescent="0.2">
      <c r="B28" s="296" t="s">
        <v>82</v>
      </c>
      <c r="C28" s="296" t="s">
        <v>83</v>
      </c>
      <c r="D28" s="356">
        <v>1390</v>
      </c>
      <c r="E28" s="189" t="s">
        <v>261</v>
      </c>
      <c r="J28" s="65"/>
    </row>
    <row r="29" spans="2:10" x14ac:dyDescent="0.2">
      <c r="B29" s="296" t="s">
        <v>84</v>
      </c>
      <c r="C29" s="296" t="s">
        <v>85</v>
      </c>
      <c r="D29" s="356">
        <v>1436</v>
      </c>
      <c r="E29" s="189" t="s">
        <v>261</v>
      </c>
      <c r="J29" s="65"/>
    </row>
    <row r="30" spans="2:10" x14ac:dyDescent="0.2">
      <c r="B30" s="296" t="s">
        <v>86</v>
      </c>
      <c r="C30" s="296" t="s">
        <v>87</v>
      </c>
      <c r="D30" s="356">
        <v>1478</v>
      </c>
      <c r="E30" s="189" t="s">
        <v>260</v>
      </c>
      <c r="J30" s="65"/>
    </row>
    <row r="31" spans="2:10" x14ac:dyDescent="0.2">
      <c r="B31" s="296" t="s">
        <v>88</v>
      </c>
      <c r="C31" s="296" t="s">
        <v>89</v>
      </c>
      <c r="D31" s="356">
        <v>1534</v>
      </c>
      <c r="E31" s="189" t="s">
        <v>260</v>
      </c>
      <c r="J31" s="65"/>
    </row>
    <row r="32" spans="2:10" x14ac:dyDescent="0.2">
      <c r="B32" s="296" t="s">
        <v>90</v>
      </c>
      <c r="C32" s="296" t="s">
        <v>91</v>
      </c>
      <c r="D32" s="356">
        <v>1522</v>
      </c>
      <c r="E32" s="189" t="s">
        <v>260</v>
      </c>
      <c r="J32" s="65"/>
    </row>
    <row r="33" spans="2:10" x14ac:dyDescent="0.2">
      <c r="B33" s="296" t="s">
        <v>92</v>
      </c>
      <c r="C33" s="296" t="s">
        <v>93</v>
      </c>
      <c r="D33" s="356">
        <v>1525</v>
      </c>
      <c r="E33" s="189" t="s">
        <v>260</v>
      </c>
      <c r="J33" s="65"/>
    </row>
    <row r="34" spans="2:10" x14ac:dyDescent="0.2">
      <c r="B34" s="296" t="s">
        <v>95</v>
      </c>
      <c r="C34" s="296" t="s">
        <v>96</v>
      </c>
      <c r="D34" s="356">
        <v>1447</v>
      </c>
      <c r="E34" s="189" t="s">
        <v>261</v>
      </c>
      <c r="J34" s="65"/>
    </row>
    <row r="35" spans="2:10" x14ac:dyDescent="0.2">
      <c r="B35" s="296" t="s">
        <v>97</v>
      </c>
      <c r="C35" s="296" t="s">
        <v>98</v>
      </c>
      <c r="D35" s="356">
        <v>1634</v>
      </c>
      <c r="E35" s="189" t="s">
        <v>259</v>
      </c>
      <c r="J35" s="65"/>
    </row>
    <row r="36" spans="2:10" x14ac:dyDescent="0.2">
      <c r="B36" s="296" t="s">
        <v>99</v>
      </c>
      <c r="C36" s="296" t="s">
        <v>100</v>
      </c>
      <c r="D36" s="356">
        <v>1361</v>
      </c>
      <c r="E36" s="189" t="s">
        <v>261</v>
      </c>
      <c r="J36" s="65"/>
    </row>
    <row r="37" spans="2:10" x14ac:dyDescent="0.2">
      <c r="B37" s="296" t="s">
        <v>101</v>
      </c>
      <c r="C37" s="296" t="s">
        <v>102</v>
      </c>
      <c r="D37" s="356">
        <v>1599</v>
      </c>
      <c r="E37" s="189" t="s">
        <v>260</v>
      </c>
      <c r="J37" s="65"/>
    </row>
    <row r="38" spans="2:10" x14ac:dyDescent="0.2">
      <c r="B38" s="296" t="s">
        <v>103</v>
      </c>
      <c r="C38" s="296" t="s">
        <v>104</v>
      </c>
      <c r="D38" s="356">
        <v>1514</v>
      </c>
      <c r="E38" s="189" t="s">
        <v>260</v>
      </c>
      <c r="J38" s="65"/>
    </row>
    <row r="39" spans="2:10" x14ac:dyDescent="0.2">
      <c r="B39" s="296" t="s">
        <v>105</v>
      </c>
      <c r="C39" s="296" t="s">
        <v>106</v>
      </c>
      <c r="D39" s="356">
        <v>1534</v>
      </c>
      <c r="E39" s="189" t="s">
        <v>260</v>
      </c>
      <c r="J39" s="65"/>
    </row>
    <row r="40" spans="2:10" x14ac:dyDescent="0.2">
      <c r="B40" s="296" t="s">
        <v>107</v>
      </c>
      <c r="C40" s="296" t="s">
        <v>108</v>
      </c>
      <c r="D40" s="356">
        <v>1371</v>
      </c>
      <c r="E40" s="189" t="s">
        <v>261</v>
      </c>
      <c r="J40" s="65"/>
    </row>
    <row r="41" spans="2:10" x14ac:dyDescent="0.2">
      <c r="B41" s="296" t="s">
        <v>109</v>
      </c>
      <c r="C41" s="296" t="s">
        <v>110</v>
      </c>
      <c r="D41" s="356">
        <v>1551</v>
      </c>
      <c r="E41" s="189" t="s">
        <v>260</v>
      </c>
      <c r="J41" s="65"/>
    </row>
    <row r="42" spans="2:10" x14ac:dyDescent="0.2">
      <c r="B42" s="296" t="s">
        <v>111</v>
      </c>
      <c r="C42" s="296" t="s">
        <v>112</v>
      </c>
      <c r="D42" s="356">
        <v>1573</v>
      </c>
      <c r="E42" s="189" t="s">
        <v>260</v>
      </c>
      <c r="J42" s="65"/>
    </row>
    <row r="43" spans="2:10" x14ac:dyDescent="0.2">
      <c r="B43" s="296" t="s">
        <v>113</v>
      </c>
      <c r="C43" s="296" t="s">
        <v>114</v>
      </c>
      <c r="D43" s="356">
        <v>1438</v>
      </c>
      <c r="E43" s="189" t="s">
        <v>261</v>
      </c>
      <c r="J43" s="65"/>
    </row>
    <row r="44" spans="2:10" x14ac:dyDescent="0.2">
      <c r="B44" s="296" t="s">
        <v>115</v>
      </c>
      <c r="C44" s="296" t="s">
        <v>116</v>
      </c>
      <c r="D44" s="356">
        <v>1450</v>
      </c>
      <c r="E44" s="189" t="s">
        <v>260</v>
      </c>
      <c r="J44" s="65"/>
    </row>
    <row r="45" spans="2:10" x14ac:dyDescent="0.2">
      <c r="B45" s="296" t="s">
        <v>117</v>
      </c>
      <c r="C45" s="296" t="s">
        <v>118</v>
      </c>
      <c r="D45" s="356">
        <v>1500</v>
      </c>
      <c r="E45" s="189" t="s">
        <v>260</v>
      </c>
      <c r="J45" s="65"/>
    </row>
    <row r="46" spans="2:10" x14ac:dyDescent="0.2">
      <c r="B46" s="296" t="s">
        <v>119</v>
      </c>
      <c r="C46" s="296" t="s">
        <v>120</v>
      </c>
      <c r="D46" s="356">
        <v>1406</v>
      </c>
      <c r="E46" s="189" t="s">
        <v>261</v>
      </c>
      <c r="J46" s="65"/>
    </row>
    <row r="47" spans="2:10" x14ac:dyDescent="0.2">
      <c r="B47" s="296" t="s">
        <v>121</v>
      </c>
      <c r="C47" s="296" t="s">
        <v>122</v>
      </c>
      <c r="D47" s="356">
        <v>1367</v>
      </c>
      <c r="E47" s="189" t="s">
        <v>261</v>
      </c>
      <c r="J47" s="65"/>
    </row>
    <row r="48" spans="2:10" x14ac:dyDescent="0.2">
      <c r="B48" s="296" t="s">
        <v>123</v>
      </c>
      <c r="C48" s="296" t="s">
        <v>124</v>
      </c>
      <c r="D48" s="356">
        <v>1576</v>
      </c>
      <c r="E48" s="189" t="s">
        <v>260</v>
      </c>
      <c r="J48" s="65"/>
    </row>
    <row r="49" spans="2:10" x14ac:dyDescent="0.2">
      <c r="B49" s="296" t="s">
        <v>125</v>
      </c>
      <c r="C49" s="296" t="s">
        <v>126</v>
      </c>
      <c r="D49" s="356">
        <v>1584</v>
      </c>
      <c r="E49" s="189" t="s">
        <v>260</v>
      </c>
      <c r="J49" s="65"/>
    </row>
    <row r="50" spans="2:10" x14ac:dyDescent="0.2">
      <c r="B50" s="296" t="s">
        <v>127</v>
      </c>
      <c r="C50" s="296" t="s">
        <v>128</v>
      </c>
      <c r="D50" s="356">
        <v>1457</v>
      </c>
      <c r="E50" s="189" t="s">
        <v>260</v>
      </c>
      <c r="J50" s="65"/>
    </row>
    <row r="51" spans="2:10" x14ac:dyDescent="0.2">
      <c r="B51" s="296" t="s">
        <v>129</v>
      </c>
      <c r="C51" s="296" t="s">
        <v>130</v>
      </c>
      <c r="D51" s="356">
        <v>1339</v>
      </c>
      <c r="E51" s="189" t="s">
        <v>262</v>
      </c>
      <c r="J51" s="65"/>
    </row>
    <row r="52" spans="2:10" x14ac:dyDescent="0.2">
      <c r="B52" s="296" t="s">
        <v>131</v>
      </c>
      <c r="C52" s="296" t="s">
        <v>132</v>
      </c>
      <c r="D52" s="356">
        <v>1350</v>
      </c>
      <c r="E52" s="189" t="s">
        <v>262</v>
      </c>
      <c r="J52" s="65"/>
    </row>
    <row r="53" spans="2:10" x14ac:dyDescent="0.2">
      <c r="B53" s="296" t="s">
        <v>133</v>
      </c>
      <c r="C53" s="296" t="s">
        <v>134</v>
      </c>
      <c r="D53" s="356">
        <v>1450</v>
      </c>
      <c r="E53" s="189" t="s">
        <v>261</v>
      </c>
      <c r="J53" s="65"/>
    </row>
    <row r="54" spans="2:10" x14ac:dyDescent="0.2">
      <c r="B54" s="296" t="s">
        <v>135</v>
      </c>
      <c r="C54" s="296" t="s">
        <v>136</v>
      </c>
      <c r="D54" s="356">
        <v>1431</v>
      </c>
      <c r="E54" s="189" t="s">
        <v>261</v>
      </c>
      <c r="J54" s="65"/>
    </row>
    <row r="55" spans="2:10" x14ac:dyDescent="0.2">
      <c r="B55" s="296" t="s">
        <v>137</v>
      </c>
      <c r="C55" s="296" t="s">
        <v>138</v>
      </c>
      <c r="D55" s="356">
        <v>1505</v>
      </c>
      <c r="E55" s="189" t="s">
        <v>260</v>
      </c>
      <c r="J55" s="65"/>
    </row>
    <row r="56" spans="2:10" x14ac:dyDescent="0.2">
      <c r="B56" s="296" t="s">
        <v>139</v>
      </c>
      <c r="C56" s="296" t="s">
        <v>140</v>
      </c>
      <c r="D56" s="356">
        <v>1349</v>
      </c>
      <c r="E56" s="189" t="s">
        <v>262</v>
      </c>
      <c r="J56" s="65"/>
    </row>
    <row r="57" spans="2:10" x14ac:dyDescent="0.2">
      <c r="B57" s="296" t="s">
        <v>141</v>
      </c>
      <c r="C57" s="296" t="s">
        <v>142</v>
      </c>
      <c r="D57" s="356">
        <v>1362</v>
      </c>
      <c r="E57" s="189" t="s">
        <v>261</v>
      </c>
      <c r="J57" s="65"/>
    </row>
    <row r="58" spans="2:10" x14ac:dyDescent="0.2">
      <c r="B58" s="296" t="s">
        <v>143</v>
      </c>
      <c r="C58" s="296" t="s">
        <v>144</v>
      </c>
      <c r="D58" s="356">
        <v>1481</v>
      </c>
      <c r="E58" s="189" t="s">
        <v>260</v>
      </c>
      <c r="J58" s="65"/>
    </row>
    <row r="59" spans="2:10" x14ac:dyDescent="0.2">
      <c r="B59" s="296" t="s">
        <v>145</v>
      </c>
      <c r="C59" s="296" t="s">
        <v>146</v>
      </c>
      <c r="D59" s="356">
        <v>1389</v>
      </c>
      <c r="E59" s="189" t="s">
        <v>261</v>
      </c>
      <c r="J59" s="65"/>
    </row>
    <row r="60" spans="2:10" x14ac:dyDescent="0.2">
      <c r="B60" s="296" t="s">
        <v>147</v>
      </c>
      <c r="C60" s="296" t="s">
        <v>148</v>
      </c>
      <c r="D60" s="356">
        <v>1533</v>
      </c>
      <c r="E60" s="189" t="s">
        <v>260</v>
      </c>
      <c r="J60" s="65"/>
    </row>
    <row r="61" spans="2:10" x14ac:dyDescent="0.2">
      <c r="B61" s="296" t="s">
        <v>149</v>
      </c>
      <c r="C61" s="296" t="s">
        <v>150</v>
      </c>
      <c r="D61" s="356">
        <v>1402</v>
      </c>
      <c r="E61" s="189" t="s">
        <v>261</v>
      </c>
      <c r="J61" s="65"/>
    </row>
    <row r="62" spans="2:10" x14ac:dyDescent="0.2">
      <c r="B62" s="296" t="s">
        <v>151</v>
      </c>
      <c r="C62" s="296" t="s">
        <v>152</v>
      </c>
      <c r="D62" s="356">
        <v>1427</v>
      </c>
      <c r="E62" s="189" t="s">
        <v>261</v>
      </c>
      <c r="J62" s="65"/>
    </row>
    <row r="63" spans="2:10" x14ac:dyDescent="0.2">
      <c r="B63" s="296" t="s">
        <v>153</v>
      </c>
      <c r="C63" s="296" t="s">
        <v>154</v>
      </c>
      <c r="D63" s="356">
        <v>1446</v>
      </c>
      <c r="E63" s="189" t="s">
        <v>261</v>
      </c>
      <c r="J63" s="65"/>
    </row>
    <row r="64" spans="2:10" x14ac:dyDescent="0.2">
      <c r="B64" s="296" t="s">
        <v>155</v>
      </c>
      <c r="C64" s="296" t="s">
        <v>156</v>
      </c>
      <c r="D64" s="356">
        <v>1563</v>
      </c>
      <c r="E64" s="189" t="s">
        <v>260</v>
      </c>
      <c r="J64" s="65"/>
    </row>
    <row r="65" spans="2:10" x14ac:dyDescent="0.2">
      <c r="B65" s="296" t="s">
        <v>157</v>
      </c>
      <c r="C65" s="296" t="s">
        <v>158</v>
      </c>
      <c r="D65" s="356">
        <v>1360</v>
      </c>
      <c r="E65" s="189" t="s">
        <v>261</v>
      </c>
      <c r="J65" s="65"/>
    </row>
    <row r="66" spans="2:10" x14ac:dyDescent="0.2">
      <c r="B66" s="296" t="s">
        <v>159</v>
      </c>
      <c r="C66" s="296" t="s">
        <v>160</v>
      </c>
      <c r="D66" s="356">
        <v>1354</v>
      </c>
      <c r="E66" s="189" t="s">
        <v>261</v>
      </c>
      <c r="J66" s="65"/>
    </row>
    <row r="67" spans="2:10" x14ac:dyDescent="0.2">
      <c r="B67" s="296" t="s">
        <v>161</v>
      </c>
      <c r="C67" s="296" t="s">
        <v>162</v>
      </c>
      <c r="D67" s="356">
        <v>1506</v>
      </c>
      <c r="E67" s="189" t="s">
        <v>260</v>
      </c>
      <c r="J67" s="65"/>
    </row>
    <row r="68" spans="2:10" x14ac:dyDescent="0.2">
      <c r="B68" s="296" t="s">
        <v>163</v>
      </c>
      <c r="C68" s="296" t="s">
        <v>164</v>
      </c>
      <c r="D68" s="356">
        <v>1537</v>
      </c>
      <c r="E68" s="189" t="s">
        <v>260</v>
      </c>
      <c r="J68" s="65"/>
    </row>
    <row r="69" spans="2:10" x14ac:dyDescent="0.2">
      <c r="B69" s="296" t="s">
        <v>165</v>
      </c>
      <c r="C69" s="296" t="s">
        <v>166</v>
      </c>
      <c r="D69" s="356">
        <v>1393</v>
      </c>
      <c r="E69" s="189" t="s">
        <v>261</v>
      </c>
      <c r="J69" s="65"/>
    </row>
    <row r="70" spans="2:10" x14ac:dyDescent="0.2">
      <c r="B70" s="296" t="s">
        <v>167</v>
      </c>
      <c r="C70" s="296" t="s">
        <v>168</v>
      </c>
      <c r="D70" s="356">
        <v>1432</v>
      </c>
      <c r="E70" s="189" t="s">
        <v>261</v>
      </c>
      <c r="J70" s="65"/>
    </row>
    <row r="71" spans="2:10" x14ac:dyDescent="0.2">
      <c r="B71" s="296" t="s">
        <v>169</v>
      </c>
      <c r="C71" s="296" t="s">
        <v>170</v>
      </c>
      <c r="D71" s="356">
        <v>1504</v>
      </c>
      <c r="E71" s="189" t="s">
        <v>260</v>
      </c>
      <c r="J71" s="65"/>
    </row>
    <row r="72" spans="2:10" x14ac:dyDescent="0.2">
      <c r="B72" s="296" t="s">
        <v>171</v>
      </c>
      <c r="C72" s="296" t="s">
        <v>172</v>
      </c>
      <c r="D72" s="356">
        <v>1418</v>
      </c>
      <c r="E72" s="189" t="s">
        <v>261</v>
      </c>
      <c r="G72" s="65"/>
      <c r="J72" s="65"/>
    </row>
    <row r="73" spans="2:10" x14ac:dyDescent="0.2">
      <c r="B73" s="296" t="s">
        <v>173</v>
      </c>
      <c r="C73" s="296" t="s">
        <v>174</v>
      </c>
      <c r="D73" s="356">
        <v>1658</v>
      </c>
      <c r="E73" s="189" t="s">
        <v>259</v>
      </c>
      <c r="J73" s="65"/>
    </row>
    <row r="74" spans="2:10" x14ac:dyDescent="0.2">
      <c r="B74" s="296" t="s">
        <v>175</v>
      </c>
      <c r="C74" s="296" t="s">
        <v>176</v>
      </c>
      <c r="D74" s="356">
        <v>1354</v>
      </c>
      <c r="E74" s="189" t="s">
        <v>261</v>
      </c>
      <c r="J74" s="65"/>
    </row>
    <row r="75" spans="2:10" x14ac:dyDescent="0.2">
      <c r="B75" s="296" t="s">
        <v>177</v>
      </c>
      <c r="C75" s="296" t="s">
        <v>178</v>
      </c>
      <c r="D75" s="356">
        <v>1407</v>
      </c>
      <c r="E75" s="189" t="s">
        <v>261</v>
      </c>
      <c r="J75" s="65"/>
    </row>
    <row r="76" spans="2:10" x14ac:dyDescent="0.2">
      <c r="B76" s="296" t="s">
        <v>179</v>
      </c>
      <c r="C76" s="296" t="s">
        <v>180</v>
      </c>
      <c r="D76" s="356">
        <v>1451</v>
      </c>
      <c r="E76" s="189" t="s">
        <v>260</v>
      </c>
      <c r="J76" s="65"/>
    </row>
    <row r="77" spans="2:10" x14ac:dyDescent="0.2">
      <c r="B77" s="296" t="s">
        <v>181</v>
      </c>
      <c r="C77" s="296" t="s">
        <v>182</v>
      </c>
      <c r="D77" s="356">
        <v>1545</v>
      </c>
      <c r="E77" s="189" t="s">
        <v>260</v>
      </c>
      <c r="J77" s="65"/>
    </row>
    <row r="78" spans="2:10" x14ac:dyDescent="0.2">
      <c r="B78" s="296" t="s">
        <v>183</v>
      </c>
      <c r="C78" s="296" t="s">
        <v>184</v>
      </c>
      <c r="D78" s="356">
        <v>1430</v>
      </c>
      <c r="E78" s="189" t="s">
        <v>261</v>
      </c>
      <c r="J78" s="65"/>
    </row>
    <row r="79" spans="2:10" x14ac:dyDescent="0.2">
      <c r="B79" s="296" t="s">
        <v>185</v>
      </c>
      <c r="C79" s="296" t="s">
        <v>186</v>
      </c>
      <c r="D79" s="356">
        <v>2131</v>
      </c>
      <c r="E79" s="189" t="s">
        <v>259</v>
      </c>
      <c r="J79" s="65"/>
    </row>
    <row r="80" spans="2:10" x14ac:dyDescent="0.2">
      <c r="B80" s="296" t="s">
        <v>187</v>
      </c>
      <c r="C80" s="296" t="s">
        <v>188</v>
      </c>
      <c r="D80" s="356">
        <v>1491</v>
      </c>
      <c r="E80" s="189" t="s">
        <v>260</v>
      </c>
      <c r="J80" s="65"/>
    </row>
    <row r="81" spans="2:10" x14ac:dyDescent="0.2">
      <c r="B81" s="296" t="s">
        <v>189</v>
      </c>
      <c r="C81" s="296" t="s">
        <v>190</v>
      </c>
      <c r="D81" s="356">
        <v>1711</v>
      </c>
      <c r="E81" s="189" t="s">
        <v>259</v>
      </c>
      <c r="J81" s="65"/>
    </row>
    <row r="82" spans="2:10" x14ac:dyDescent="0.2">
      <c r="B82" s="296" t="s">
        <v>191</v>
      </c>
      <c r="C82" s="296" t="s">
        <v>192</v>
      </c>
      <c r="D82" s="356">
        <v>2065</v>
      </c>
      <c r="E82" s="189" t="s">
        <v>259</v>
      </c>
      <c r="J82" s="65"/>
    </row>
    <row r="83" spans="2:10" x14ac:dyDescent="0.2">
      <c r="B83" s="296" t="s">
        <v>193</v>
      </c>
      <c r="C83" s="296" t="s">
        <v>194</v>
      </c>
      <c r="D83" s="356">
        <v>1379</v>
      </c>
      <c r="E83" s="189" t="s">
        <v>261</v>
      </c>
      <c r="J83" s="65"/>
    </row>
    <row r="84" spans="2:10" x14ac:dyDescent="0.2">
      <c r="B84" s="296" t="s">
        <v>195</v>
      </c>
      <c r="C84" s="296" t="s">
        <v>196</v>
      </c>
      <c r="D84" s="356">
        <v>1430</v>
      </c>
      <c r="E84" s="189" t="s">
        <v>261</v>
      </c>
      <c r="J84" s="65"/>
    </row>
    <row r="85" spans="2:10" x14ac:dyDescent="0.2">
      <c r="B85" s="296" t="s">
        <v>197</v>
      </c>
      <c r="C85" s="296" t="s">
        <v>198</v>
      </c>
      <c r="D85" s="356">
        <v>1410</v>
      </c>
      <c r="E85" s="189" t="s">
        <v>261</v>
      </c>
      <c r="J85" s="65"/>
    </row>
    <row r="86" spans="2:10" x14ac:dyDescent="0.2">
      <c r="B86" s="296" t="s">
        <v>199</v>
      </c>
      <c r="C86" s="296" t="s">
        <v>200</v>
      </c>
      <c r="D86" s="356">
        <v>1325</v>
      </c>
      <c r="E86" s="189" t="s">
        <v>262</v>
      </c>
      <c r="J86" s="65"/>
    </row>
    <row r="87" spans="2:10" x14ac:dyDescent="0.2">
      <c r="B87" s="296" t="s">
        <v>201</v>
      </c>
      <c r="C87" s="296" t="s">
        <v>202</v>
      </c>
      <c r="D87" s="356">
        <v>1546</v>
      </c>
      <c r="E87" s="189" t="s">
        <v>260</v>
      </c>
      <c r="J87" s="65"/>
    </row>
    <row r="88" spans="2:10" x14ac:dyDescent="0.2">
      <c r="B88" s="296" t="s">
        <v>203</v>
      </c>
      <c r="C88" s="296" t="s">
        <v>204</v>
      </c>
      <c r="D88" s="356">
        <v>1439</v>
      </c>
      <c r="E88" s="189" t="s">
        <v>261</v>
      </c>
      <c r="J88" s="65"/>
    </row>
    <row r="89" spans="2:10" x14ac:dyDescent="0.2">
      <c r="B89" s="296" t="s">
        <v>205</v>
      </c>
      <c r="C89" s="296" t="s">
        <v>206</v>
      </c>
      <c r="D89" s="356">
        <v>1441</v>
      </c>
      <c r="E89" s="189" t="s">
        <v>261</v>
      </c>
      <c r="J89" s="65"/>
    </row>
    <row r="90" spans="2:10" x14ac:dyDescent="0.2">
      <c r="B90" s="296" t="s">
        <v>207</v>
      </c>
      <c r="C90" s="296" t="s">
        <v>208</v>
      </c>
      <c r="D90" s="356">
        <v>1478</v>
      </c>
      <c r="E90" s="189" t="s">
        <v>260</v>
      </c>
      <c r="J90" s="65"/>
    </row>
    <row r="91" spans="2:10" x14ac:dyDescent="0.2">
      <c r="B91" s="296" t="s">
        <v>209</v>
      </c>
      <c r="C91" s="296" t="s">
        <v>210</v>
      </c>
      <c r="D91" s="356">
        <v>1493</v>
      </c>
      <c r="E91" s="189" t="s">
        <v>260</v>
      </c>
      <c r="J91" s="65"/>
    </row>
    <row r="92" spans="2:10" x14ac:dyDescent="0.2">
      <c r="B92" s="296" t="s">
        <v>211</v>
      </c>
      <c r="C92" s="296" t="s">
        <v>212</v>
      </c>
      <c r="D92" s="356">
        <v>1413</v>
      </c>
      <c r="E92" s="189" t="s">
        <v>261</v>
      </c>
      <c r="J92" s="65"/>
    </row>
    <row r="93" spans="2:10" x14ac:dyDescent="0.2">
      <c r="B93" s="296" t="s">
        <v>213</v>
      </c>
      <c r="C93" s="296" t="s">
        <v>214</v>
      </c>
      <c r="D93" s="356">
        <v>1485</v>
      </c>
      <c r="E93" s="189" t="s">
        <v>260</v>
      </c>
      <c r="J93" s="65"/>
    </row>
    <row r="94" spans="2:10" x14ac:dyDescent="0.2">
      <c r="B94" s="296" t="s">
        <v>215</v>
      </c>
      <c r="C94" s="296" t="s">
        <v>216</v>
      </c>
      <c r="D94" s="356">
        <v>1417</v>
      </c>
      <c r="E94" s="189" t="s">
        <v>261</v>
      </c>
      <c r="J94" s="65"/>
    </row>
    <row r="95" spans="2:10" x14ac:dyDescent="0.2">
      <c r="B95" s="296" t="s">
        <v>217</v>
      </c>
      <c r="C95" s="296" t="s">
        <v>218</v>
      </c>
      <c r="D95" s="356">
        <v>1877</v>
      </c>
      <c r="E95" s="189" t="s">
        <v>259</v>
      </c>
      <c r="J95" s="65"/>
    </row>
    <row r="96" spans="2:10" x14ac:dyDescent="0.2">
      <c r="B96" s="296" t="s">
        <v>219</v>
      </c>
      <c r="C96" s="296" t="s">
        <v>220</v>
      </c>
      <c r="D96" s="356">
        <v>2081</v>
      </c>
      <c r="E96" s="189" t="s">
        <v>259</v>
      </c>
      <c r="J96" s="65"/>
    </row>
    <row r="97" spans="2:10" x14ac:dyDescent="0.2">
      <c r="B97" s="296" t="s">
        <v>221</v>
      </c>
      <c r="C97" s="296" t="s">
        <v>222</v>
      </c>
      <c r="D97" s="356">
        <v>1466</v>
      </c>
      <c r="E97" s="189" t="s">
        <v>260</v>
      </c>
      <c r="J97" s="65"/>
    </row>
    <row r="98" spans="2:10" x14ac:dyDescent="0.2">
      <c r="B98" s="296" t="s">
        <v>223</v>
      </c>
      <c r="C98" s="296" t="s">
        <v>224</v>
      </c>
      <c r="D98" s="356">
        <v>1790</v>
      </c>
      <c r="E98" s="189" t="s">
        <v>259</v>
      </c>
      <c r="J98" s="65"/>
    </row>
    <row r="99" spans="2:10" x14ac:dyDescent="0.2">
      <c r="B99" s="296" t="s">
        <v>225</v>
      </c>
      <c r="C99" s="296" t="s">
        <v>226</v>
      </c>
      <c r="D99" s="356">
        <v>1727</v>
      </c>
      <c r="E99" s="189" t="s">
        <v>259</v>
      </c>
      <c r="J99" s="65"/>
    </row>
    <row r="100" spans="2:10" x14ac:dyDescent="0.2">
      <c r="B100" s="296" t="s">
        <v>234</v>
      </c>
      <c r="C100" s="296" t="s">
        <v>235</v>
      </c>
      <c r="D100" s="356">
        <v>1271</v>
      </c>
      <c r="E100" s="189" t="s">
        <v>262</v>
      </c>
      <c r="J100" s="65"/>
    </row>
    <row r="101" spans="2:10" x14ac:dyDescent="0.2">
      <c r="B101" s="296" t="s">
        <v>236</v>
      </c>
      <c r="C101" s="296" t="s">
        <v>237</v>
      </c>
      <c r="D101" s="356">
        <v>1351</v>
      </c>
      <c r="E101" s="189" t="s">
        <v>261</v>
      </c>
      <c r="J101" s="65"/>
    </row>
    <row r="102" spans="2:10" x14ac:dyDescent="0.2">
      <c r="B102" s="296" t="s">
        <v>238</v>
      </c>
      <c r="C102" s="296" t="s">
        <v>239</v>
      </c>
      <c r="D102" s="356">
        <v>1318</v>
      </c>
      <c r="E102" s="189" t="s">
        <v>261</v>
      </c>
      <c r="J102" s="65"/>
    </row>
    <row r="103" spans="2:10" x14ac:dyDescent="0.2">
      <c r="B103" s="296" t="s">
        <v>240</v>
      </c>
      <c r="C103" s="296" t="s">
        <v>241</v>
      </c>
      <c r="D103" s="356">
        <v>1189</v>
      </c>
      <c r="E103" s="189" t="s">
        <v>262</v>
      </c>
      <c r="J103" s="65"/>
    </row>
    <row r="105" spans="2:10" ht="92.25" customHeight="1" x14ac:dyDescent="0.2">
      <c r="B105" s="395" t="s">
        <v>366</v>
      </c>
      <c r="C105" s="395"/>
      <c r="D105" s="395"/>
      <c r="E105" s="395"/>
    </row>
  </sheetData>
  <autoFilter ref="B4:E103" xr:uid="{00000000-0009-0000-0000-00000E000000}">
    <sortState xmlns:xlrd2="http://schemas.microsoft.com/office/spreadsheetml/2017/richdata2" ref="B7:E106">
      <sortCondition ref="B6:B103"/>
    </sortState>
  </autoFilter>
  <mergeCells count="1">
    <mergeCell ref="B105:E10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sheetPr>
  <dimension ref="B1:U61"/>
  <sheetViews>
    <sheetView showGridLines="0" workbookViewId="0"/>
  </sheetViews>
  <sheetFormatPr baseColWidth="10" defaultColWidth="10.85546875" defaultRowHeight="11.25" x14ac:dyDescent="0.25"/>
  <cols>
    <col min="1" max="1" width="3" style="171" customWidth="1"/>
    <col min="2" max="4" width="13.7109375" style="171" customWidth="1"/>
    <col min="5" max="5" width="14.140625" style="171" bestFit="1" customWidth="1"/>
    <col min="6" max="7" width="4" style="171" bestFit="1" customWidth="1"/>
    <col min="8" max="8" width="13.28515625" style="171" customWidth="1"/>
    <col min="9" max="9" width="13.28515625" style="171" bestFit="1" customWidth="1"/>
    <col min="10" max="10" width="13.42578125" style="171" bestFit="1" customWidth="1"/>
    <col min="11" max="11" width="13.7109375" style="171" customWidth="1"/>
    <col min="12" max="16" width="10.85546875" style="171"/>
    <col min="17" max="17" width="14" style="171" customWidth="1"/>
    <col min="18" max="246" width="10.85546875" style="171"/>
    <col min="247" max="247" width="3.7109375" style="171" customWidth="1"/>
    <col min="248" max="248" width="8" style="171" customWidth="1"/>
    <col min="249" max="249" width="11.85546875" style="171" customWidth="1"/>
    <col min="250" max="250" width="12.140625" style="171" customWidth="1"/>
    <col min="251" max="251" width="12" style="171" customWidth="1"/>
    <col min="252" max="252" width="10.28515625" style="171" customWidth="1"/>
    <col min="253" max="253" width="17.42578125" style="171" customWidth="1"/>
    <col min="254" max="254" width="26.28515625" style="171" customWidth="1"/>
    <col min="255" max="16384" width="10.85546875" style="171"/>
  </cols>
  <sheetData>
    <row r="1" spans="2:21" x14ac:dyDescent="0.25">
      <c r="B1" s="309"/>
    </row>
    <row r="2" spans="2:21" ht="42.75" customHeight="1" x14ac:dyDescent="0.25">
      <c r="B2" s="417" t="s">
        <v>393</v>
      </c>
      <c r="C2" s="417"/>
      <c r="D2" s="417"/>
      <c r="E2" s="417"/>
      <c r="F2" s="417"/>
      <c r="G2" s="417"/>
      <c r="H2" s="417"/>
      <c r="I2" s="417"/>
      <c r="J2" s="417"/>
      <c r="K2" s="417"/>
    </row>
    <row r="3" spans="2:21" ht="30.75" customHeight="1" x14ac:dyDescent="0.25">
      <c r="B3" s="434" t="s">
        <v>265</v>
      </c>
      <c r="C3" s="435"/>
      <c r="D3" s="435"/>
      <c r="E3" s="435"/>
      <c r="H3" s="417" t="s">
        <v>266</v>
      </c>
      <c r="I3" s="417"/>
      <c r="J3" s="417"/>
      <c r="K3" s="417"/>
    </row>
    <row r="4" spans="2:21" ht="46.5" customHeight="1" x14ac:dyDescent="0.25">
      <c r="B4" s="58" t="s">
        <v>33</v>
      </c>
      <c r="C4" s="310" t="s">
        <v>381</v>
      </c>
      <c r="D4" s="310" t="s">
        <v>382</v>
      </c>
      <c r="E4" s="310" t="s">
        <v>383</v>
      </c>
      <c r="H4" s="58" t="s">
        <v>256</v>
      </c>
      <c r="I4" s="310" t="s">
        <v>381</v>
      </c>
      <c r="J4" s="310" t="s">
        <v>382</v>
      </c>
      <c r="K4" s="310" t="s">
        <v>383</v>
      </c>
      <c r="N4" s="434"/>
      <c r="O4" s="435"/>
      <c r="P4" s="435"/>
      <c r="Q4" s="435"/>
    </row>
    <row r="5" spans="2:21" ht="15" customHeight="1" x14ac:dyDescent="0.25">
      <c r="B5" s="300" t="s">
        <v>34</v>
      </c>
      <c r="C5" s="311">
        <v>1.7</v>
      </c>
      <c r="D5" s="311">
        <v>0.7</v>
      </c>
      <c r="E5" s="312">
        <v>1.2</v>
      </c>
      <c r="F5" s="313"/>
      <c r="G5" s="313"/>
      <c r="H5" s="301" t="s">
        <v>34</v>
      </c>
      <c r="I5" s="311">
        <v>0</v>
      </c>
      <c r="J5" s="311">
        <v>0</v>
      </c>
      <c r="K5" s="314">
        <v>0</v>
      </c>
      <c r="M5" s="313"/>
      <c r="N5" s="313"/>
      <c r="O5" s="313"/>
      <c r="P5" s="313"/>
      <c r="Q5" s="313"/>
      <c r="R5" s="313"/>
      <c r="S5" s="313"/>
      <c r="T5" s="313"/>
      <c r="U5" s="313"/>
    </row>
    <row r="6" spans="2:21" ht="15" customHeight="1" x14ac:dyDescent="0.25">
      <c r="B6" s="302">
        <v>200</v>
      </c>
      <c r="C6" s="315">
        <v>4.0999999999999996</v>
      </c>
      <c r="D6" s="315">
        <v>0.7</v>
      </c>
      <c r="E6" s="316">
        <v>2.5</v>
      </c>
      <c r="H6" s="301">
        <v>200</v>
      </c>
      <c r="I6" s="315">
        <v>0</v>
      </c>
      <c r="J6" s="315">
        <v>0</v>
      </c>
      <c r="K6" s="314">
        <v>0</v>
      </c>
      <c r="M6" s="313"/>
      <c r="N6" s="313"/>
      <c r="O6" s="313"/>
      <c r="P6" s="313"/>
      <c r="Q6" s="313"/>
      <c r="R6" s="313"/>
      <c r="S6" s="313"/>
      <c r="T6" s="313"/>
      <c r="U6" s="313"/>
    </row>
    <row r="7" spans="2:21" ht="15" customHeight="1" x14ac:dyDescent="0.25">
      <c r="B7" s="302">
        <v>300</v>
      </c>
      <c r="C7" s="315">
        <v>5.2</v>
      </c>
      <c r="D7" s="315">
        <v>0.7</v>
      </c>
      <c r="E7" s="316">
        <v>3.1</v>
      </c>
      <c r="H7" s="301">
        <v>300</v>
      </c>
      <c r="I7" s="315">
        <v>0</v>
      </c>
      <c r="J7" s="315">
        <v>0</v>
      </c>
      <c r="K7" s="314">
        <v>0</v>
      </c>
      <c r="M7" s="313"/>
      <c r="N7" s="313"/>
      <c r="O7" s="313"/>
      <c r="P7" s="313"/>
      <c r="Q7" s="313"/>
      <c r="R7" s="313"/>
      <c r="S7" s="313"/>
      <c r="T7" s="313"/>
      <c r="U7" s="313"/>
    </row>
    <row r="8" spans="2:21" ht="15" customHeight="1" x14ac:dyDescent="0.25">
      <c r="B8" s="302">
        <v>400</v>
      </c>
      <c r="C8" s="315">
        <v>5</v>
      </c>
      <c r="D8" s="315">
        <v>0.8</v>
      </c>
      <c r="E8" s="316">
        <v>3.1</v>
      </c>
      <c r="H8" s="301">
        <v>400</v>
      </c>
      <c r="I8" s="315">
        <v>0.2</v>
      </c>
      <c r="J8" s="315">
        <v>0</v>
      </c>
      <c r="K8" s="314">
        <v>0.1</v>
      </c>
      <c r="M8" s="313"/>
      <c r="N8" s="313"/>
      <c r="O8" s="313"/>
      <c r="P8" s="313"/>
      <c r="Q8" s="313"/>
      <c r="R8" s="313"/>
      <c r="S8" s="313"/>
      <c r="T8" s="313"/>
      <c r="U8" s="313"/>
    </row>
    <row r="9" spans="2:21" ht="15" customHeight="1" x14ac:dyDescent="0.25">
      <c r="B9" s="302">
        <v>500</v>
      </c>
      <c r="C9" s="315">
        <v>4.5999999999999996</v>
      </c>
      <c r="D9" s="315">
        <v>0.9</v>
      </c>
      <c r="E9" s="316">
        <v>2.9</v>
      </c>
      <c r="H9" s="301">
        <v>500</v>
      </c>
      <c r="I9" s="315">
        <v>0.3</v>
      </c>
      <c r="J9" s="315">
        <v>0</v>
      </c>
      <c r="K9" s="314">
        <v>0.1</v>
      </c>
      <c r="M9" s="313"/>
      <c r="N9" s="313"/>
      <c r="O9" s="313"/>
      <c r="P9" s="313"/>
      <c r="Q9" s="313"/>
      <c r="R9" s="313"/>
      <c r="S9" s="313"/>
      <c r="T9" s="313"/>
      <c r="U9" s="313"/>
    </row>
    <row r="10" spans="2:21" ht="15" customHeight="1" x14ac:dyDescent="0.25">
      <c r="B10" s="302">
        <v>600</v>
      </c>
      <c r="C10" s="315">
        <v>4.5999999999999996</v>
      </c>
      <c r="D10" s="315">
        <v>1</v>
      </c>
      <c r="E10" s="316">
        <v>3</v>
      </c>
      <c r="H10" s="301">
        <v>600</v>
      </c>
      <c r="I10" s="315">
        <v>0.9</v>
      </c>
      <c r="J10" s="315">
        <v>0</v>
      </c>
      <c r="K10" s="314">
        <v>0.4</v>
      </c>
      <c r="M10" s="313"/>
      <c r="N10" s="313"/>
      <c r="O10" s="313"/>
      <c r="P10" s="313"/>
      <c r="Q10" s="313"/>
      <c r="R10" s="313"/>
      <c r="S10" s="313"/>
      <c r="T10" s="313"/>
      <c r="U10" s="313"/>
    </row>
    <row r="11" spans="2:21" ht="15" customHeight="1" x14ac:dyDescent="0.25">
      <c r="B11" s="302">
        <v>700</v>
      </c>
      <c r="C11" s="315">
        <v>4.7</v>
      </c>
      <c r="D11" s="315">
        <v>1.2</v>
      </c>
      <c r="E11" s="316">
        <v>3.1</v>
      </c>
      <c r="H11" s="301">
        <v>700</v>
      </c>
      <c r="I11" s="315">
        <v>1.9</v>
      </c>
      <c r="J11" s="315">
        <v>0.2</v>
      </c>
      <c r="K11" s="314">
        <v>1</v>
      </c>
      <c r="M11" s="313"/>
      <c r="N11" s="313"/>
      <c r="O11" s="313"/>
      <c r="P11" s="313"/>
      <c r="Q11" s="313"/>
      <c r="R11" s="313"/>
      <c r="S11" s="313"/>
      <c r="T11" s="313"/>
      <c r="U11" s="313"/>
    </row>
    <row r="12" spans="2:21" ht="15" customHeight="1" x14ac:dyDescent="0.25">
      <c r="B12" s="302">
        <v>800</v>
      </c>
      <c r="C12" s="315">
        <v>5.8</v>
      </c>
      <c r="D12" s="315">
        <v>1.7</v>
      </c>
      <c r="E12" s="316">
        <v>3.9</v>
      </c>
      <c r="H12" s="301">
        <v>800</v>
      </c>
      <c r="I12" s="315">
        <v>5.0999999999999996</v>
      </c>
      <c r="J12" s="315">
        <v>0.6</v>
      </c>
      <c r="K12" s="314">
        <v>2.6</v>
      </c>
      <c r="M12" s="313"/>
      <c r="N12" s="313"/>
      <c r="O12" s="313"/>
      <c r="P12" s="313"/>
      <c r="Q12" s="313"/>
      <c r="R12" s="313"/>
      <c r="S12" s="313"/>
      <c r="T12" s="313"/>
      <c r="U12" s="313"/>
    </row>
    <row r="13" spans="2:21" ht="15" customHeight="1" x14ac:dyDescent="0.25">
      <c r="B13" s="302">
        <v>900</v>
      </c>
      <c r="C13" s="315">
        <v>7.4</v>
      </c>
      <c r="D13" s="315">
        <v>3.1</v>
      </c>
      <c r="E13" s="316">
        <v>5.4</v>
      </c>
      <c r="H13" s="301">
        <v>900</v>
      </c>
      <c r="I13" s="315">
        <v>10</v>
      </c>
      <c r="J13" s="315">
        <v>2.1</v>
      </c>
      <c r="K13" s="314">
        <v>5.6</v>
      </c>
      <c r="M13" s="313"/>
      <c r="N13" s="313"/>
      <c r="O13" s="313"/>
      <c r="P13" s="313"/>
      <c r="Q13" s="313"/>
      <c r="R13" s="313"/>
      <c r="S13" s="313"/>
      <c r="T13" s="313"/>
      <c r="U13" s="313"/>
    </row>
    <row r="14" spans="2:21" ht="15" customHeight="1" x14ac:dyDescent="0.25">
      <c r="B14" s="303">
        <v>1000</v>
      </c>
      <c r="C14" s="315">
        <v>6.3</v>
      </c>
      <c r="D14" s="315">
        <v>3.7</v>
      </c>
      <c r="E14" s="316">
        <v>5.0999999999999996</v>
      </c>
      <c r="F14" s="317"/>
      <c r="G14" s="317"/>
      <c r="H14" s="304">
        <v>1000</v>
      </c>
      <c r="I14" s="315">
        <v>9.1</v>
      </c>
      <c r="J14" s="315">
        <v>3.2</v>
      </c>
      <c r="K14" s="314">
        <v>5.8</v>
      </c>
      <c r="M14" s="313"/>
      <c r="N14" s="313"/>
      <c r="O14" s="313"/>
      <c r="P14" s="313"/>
      <c r="Q14" s="313"/>
      <c r="R14" s="313"/>
      <c r="S14" s="313"/>
      <c r="T14" s="313"/>
      <c r="U14" s="313"/>
    </row>
    <row r="15" spans="2:21" ht="15" customHeight="1" x14ac:dyDescent="0.25">
      <c r="B15" s="303">
        <v>1100</v>
      </c>
      <c r="C15" s="315">
        <v>4.8</v>
      </c>
      <c r="D15" s="315">
        <v>3.6</v>
      </c>
      <c r="E15" s="316">
        <v>4.3</v>
      </c>
      <c r="H15" s="304">
        <v>1100</v>
      </c>
      <c r="I15" s="315">
        <v>6.7</v>
      </c>
      <c r="J15" s="315">
        <v>3.3</v>
      </c>
      <c r="K15" s="314">
        <v>4.8</v>
      </c>
      <c r="M15" s="313"/>
      <c r="N15" s="313"/>
      <c r="O15" s="313"/>
      <c r="P15" s="313"/>
      <c r="Q15" s="313"/>
      <c r="R15" s="313"/>
      <c r="S15" s="313"/>
      <c r="T15" s="313"/>
      <c r="U15" s="313"/>
    </row>
    <row r="16" spans="2:21" ht="15" customHeight="1" x14ac:dyDescent="0.25">
      <c r="B16" s="303">
        <v>1200</v>
      </c>
      <c r="C16" s="315">
        <v>4.5999999999999996</v>
      </c>
      <c r="D16" s="315">
        <v>3.9</v>
      </c>
      <c r="E16" s="316">
        <v>4.3</v>
      </c>
      <c r="H16" s="304">
        <v>1200</v>
      </c>
      <c r="I16" s="315">
        <v>5.8</v>
      </c>
      <c r="J16" s="315">
        <v>3.8</v>
      </c>
      <c r="K16" s="314">
        <v>4.7</v>
      </c>
      <c r="L16" s="318"/>
      <c r="M16" s="313"/>
      <c r="N16" s="313"/>
      <c r="O16" s="313"/>
      <c r="P16" s="313"/>
      <c r="Q16" s="313"/>
      <c r="R16" s="313"/>
      <c r="S16" s="313"/>
      <c r="T16" s="313"/>
      <c r="U16" s="313"/>
    </row>
    <row r="17" spans="2:21" ht="15" customHeight="1" x14ac:dyDescent="0.25">
      <c r="B17" s="303">
        <v>1300</v>
      </c>
      <c r="C17" s="315">
        <v>4.4000000000000004</v>
      </c>
      <c r="D17" s="315">
        <v>4.3</v>
      </c>
      <c r="E17" s="316">
        <v>4.4000000000000004</v>
      </c>
      <c r="H17" s="304">
        <v>1300</v>
      </c>
      <c r="I17" s="315">
        <v>5.8</v>
      </c>
      <c r="J17" s="315">
        <v>4.4000000000000004</v>
      </c>
      <c r="K17" s="314">
        <v>5</v>
      </c>
      <c r="M17" s="313"/>
      <c r="N17" s="313"/>
      <c r="O17" s="313"/>
      <c r="P17" s="313"/>
      <c r="Q17" s="313"/>
      <c r="R17" s="313"/>
      <c r="S17" s="313"/>
      <c r="T17" s="313"/>
      <c r="U17" s="313"/>
    </row>
    <row r="18" spans="2:21" ht="15" customHeight="1" x14ac:dyDescent="0.25">
      <c r="B18" s="303">
        <v>1400</v>
      </c>
      <c r="C18" s="315">
        <v>4.2</v>
      </c>
      <c r="D18" s="315">
        <v>5</v>
      </c>
      <c r="E18" s="316">
        <v>4.5999999999999996</v>
      </c>
      <c r="H18" s="304">
        <v>1400</v>
      </c>
      <c r="I18" s="315">
        <v>5.9</v>
      </c>
      <c r="J18" s="315">
        <v>5.3</v>
      </c>
      <c r="K18" s="314">
        <v>5.6</v>
      </c>
      <c r="M18" s="313"/>
      <c r="N18" s="313"/>
      <c r="O18" s="313"/>
      <c r="P18" s="313"/>
      <c r="Q18" s="313"/>
      <c r="R18" s="313"/>
      <c r="S18" s="313"/>
      <c r="T18" s="313"/>
      <c r="U18" s="313"/>
    </row>
    <row r="19" spans="2:21" ht="15" customHeight="1" x14ac:dyDescent="0.25">
      <c r="B19" s="303">
        <v>1500</v>
      </c>
      <c r="C19" s="315">
        <v>3.8</v>
      </c>
      <c r="D19" s="315">
        <v>5.5</v>
      </c>
      <c r="E19" s="316">
        <v>4.5999999999999996</v>
      </c>
      <c r="H19" s="304">
        <v>1500</v>
      </c>
      <c r="I19" s="315">
        <v>5.6</v>
      </c>
      <c r="J19" s="315">
        <v>6.1</v>
      </c>
      <c r="K19" s="314">
        <v>5.9</v>
      </c>
      <c r="M19" s="313"/>
      <c r="N19" s="313"/>
      <c r="O19" s="313"/>
      <c r="P19" s="313"/>
      <c r="Q19" s="313"/>
      <c r="R19" s="313"/>
      <c r="S19" s="313"/>
      <c r="T19" s="313"/>
      <c r="U19" s="313"/>
    </row>
    <row r="20" spans="2:21" ht="15" customHeight="1" x14ac:dyDescent="0.25">
      <c r="B20" s="303">
        <v>1600</v>
      </c>
      <c r="C20" s="315">
        <v>3.3</v>
      </c>
      <c r="D20" s="315">
        <v>5.6</v>
      </c>
      <c r="E20" s="316">
        <v>4.4000000000000004</v>
      </c>
      <c r="H20" s="304">
        <v>1600</v>
      </c>
      <c r="I20" s="315">
        <v>5</v>
      </c>
      <c r="J20" s="315">
        <v>6.3</v>
      </c>
      <c r="K20" s="314">
        <v>5.7</v>
      </c>
      <c r="M20" s="313"/>
      <c r="N20" s="313"/>
      <c r="O20" s="313"/>
      <c r="P20" s="313"/>
      <c r="Q20" s="313"/>
      <c r="R20" s="313"/>
      <c r="S20" s="313"/>
      <c r="T20" s="313"/>
      <c r="U20" s="313"/>
    </row>
    <row r="21" spans="2:21" ht="15" customHeight="1" x14ac:dyDescent="0.25">
      <c r="B21" s="303">
        <v>1700</v>
      </c>
      <c r="C21" s="315">
        <v>2.9</v>
      </c>
      <c r="D21" s="315">
        <v>5.3</v>
      </c>
      <c r="E21" s="316">
        <v>4</v>
      </c>
      <c r="H21" s="304">
        <v>1700</v>
      </c>
      <c r="I21" s="315">
        <v>4.4000000000000004</v>
      </c>
      <c r="J21" s="315">
        <v>6</v>
      </c>
      <c r="K21" s="314">
        <v>5.3</v>
      </c>
      <c r="M21" s="313"/>
      <c r="N21" s="313"/>
      <c r="O21" s="313"/>
      <c r="P21" s="313"/>
      <c r="Q21" s="313"/>
      <c r="R21" s="313"/>
      <c r="S21" s="313"/>
      <c r="T21" s="313"/>
      <c r="U21" s="313"/>
    </row>
    <row r="22" spans="2:21" ht="15" customHeight="1" x14ac:dyDescent="0.25">
      <c r="B22" s="303">
        <v>1800</v>
      </c>
      <c r="C22" s="315">
        <v>2.6</v>
      </c>
      <c r="D22" s="315">
        <v>4.9000000000000004</v>
      </c>
      <c r="E22" s="316">
        <v>3.7</v>
      </c>
      <c r="H22" s="304">
        <v>1800</v>
      </c>
      <c r="I22" s="315">
        <v>3.9</v>
      </c>
      <c r="J22" s="315">
        <v>5.5</v>
      </c>
      <c r="K22" s="314">
        <v>4.8</v>
      </c>
      <c r="M22" s="313"/>
      <c r="N22" s="313"/>
      <c r="O22" s="313"/>
      <c r="P22" s="313"/>
      <c r="Q22" s="313"/>
      <c r="R22" s="313"/>
      <c r="S22" s="313"/>
      <c r="T22" s="313"/>
      <c r="U22" s="313"/>
    </row>
    <row r="23" spans="2:21" ht="15" customHeight="1" x14ac:dyDescent="0.25">
      <c r="B23" s="303">
        <v>1900</v>
      </c>
      <c r="C23" s="315">
        <v>2.5</v>
      </c>
      <c r="D23" s="315">
        <v>4.5</v>
      </c>
      <c r="E23" s="316">
        <v>3.4</v>
      </c>
      <c r="H23" s="304">
        <v>1900</v>
      </c>
      <c r="I23" s="315">
        <v>3.6</v>
      </c>
      <c r="J23" s="315">
        <v>5.0999999999999996</v>
      </c>
      <c r="K23" s="314">
        <v>4.4000000000000004</v>
      </c>
      <c r="M23" s="313"/>
      <c r="N23" s="313"/>
      <c r="O23" s="313"/>
      <c r="P23" s="313"/>
      <c r="Q23" s="313"/>
      <c r="R23" s="313"/>
      <c r="S23" s="313"/>
      <c r="T23" s="313"/>
      <c r="U23" s="313"/>
    </row>
    <row r="24" spans="2:21" ht="15" customHeight="1" x14ac:dyDescent="0.25">
      <c r="B24" s="303">
        <v>2000</v>
      </c>
      <c r="C24" s="315">
        <v>2.4</v>
      </c>
      <c r="D24" s="315">
        <v>4.3</v>
      </c>
      <c r="E24" s="316">
        <v>3.3</v>
      </c>
      <c r="H24" s="304">
        <v>2000</v>
      </c>
      <c r="I24" s="315">
        <v>3.5</v>
      </c>
      <c r="J24" s="315">
        <v>4.8</v>
      </c>
      <c r="K24" s="314">
        <v>4.2</v>
      </c>
      <c r="M24" s="313"/>
      <c r="N24" s="313"/>
      <c r="O24" s="313"/>
      <c r="P24" s="313"/>
      <c r="Q24" s="313"/>
      <c r="R24" s="313"/>
      <c r="S24" s="313"/>
      <c r="T24" s="313"/>
      <c r="U24" s="313"/>
    </row>
    <row r="25" spans="2:21" ht="15" customHeight="1" x14ac:dyDescent="0.25">
      <c r="B25" s="303">
        <v>2100</v>
      </c>
      <c r="C25" s="315">
        <v>2.4</v>
      </c>
      <c r="D25" s="315">
        <v>4.3</v>
      </c>
      <c r="E25" s="316">
        <v>3.3</v>
      </c>
      <c r="H25" s="304">
        <v>2100</v>
      </c>
      <c r="I25" s="315">
        <v>3.5</v>
      </c>
      <c r="J25" s="315">
        <v>4.7</v>
      </c>
      <c r="K25" s="314">
        <v>4.2</v>
      </c>
      <c r="M25" s="313"/>
      <c r="N25" s="313"/>
      <c r="O25" s="313"/>
      <c r="P25" s="313"/>
      <c r="Q25" s="313"/>
      <c r="R25" s="313"/>
      <c r="S25" s="313"/>
      <c r="T25" s="313"/>
      <c r="U25" s="313"/>
    </row>
    <row r="26" spans="2:21" ht="15" customHeight="1" x14ac:dyDescent="0.25">
      <c r="B26" s="303">
        <v>2200</v>
      </c>
      <c r="C26" s="315">
        <v>2</v>
      </c>
      <c r="D26" s="315">
        <v>3.6</v>
      </c>
      <c r="E26" s="316">
        <v>2.7</v>
      </c>
      <c r="H26" s="304">
        <v>2200</v>
      </c>
      <c r="I26" s="315">
        <v>2.8</v>
      </c>
      <c r="J26" s="315">
        <v>4.0999999999999996</v>
      </c>
      <c r="K26" s="314">
        <v>3.5</v>
      </c>
      <c r="M26" s="313"/>
      <c r="N26" s="313"/>
      <c r="O26" s="313"/>
      <c r="P26" s="313"/>
      <c r="Q26" s="313"/>
      <c r="R26" s="313"/>
      <c r="S26" s="313"/>
      <c r="T26" s="313"/>
      <c r="U26" s="313"/>
    </row>
    <row r="27" spans="2:21" ht="15" customHeight="1" x14ac:dyDescent="0.25">
      <c r="B27" s="303">
        <v>2300</v>
      </c>
      <c r="C27" s="315">
        <v>1.7</v>
      </c>
      <c r="D27" s="315">
        <v>3.2</v>
      </c>
      <c r="E27" s="316">
        <v>2.4</v>
      </c>
      <c r="H27" s="304">
        <v>2300</v>
      </c>
      <c r="I27" s="315">
        <v>2.4</v>
      </c>
      <c r="J27" s="315">
        <v>3.6</v>
      </c>
      <c r="K27" s="314">
        <v>3.1</v>
      </c>
      <c r="M27" s="313"/>
      <c r="N27" s="313"/>
      <c r="O27" s="313"/>
      <c r="P27" s="313"/>
      <c r="Q27" s="313"/>
      <c r="R27" s="313"/>
      <c r="S27" s="313"/>
      <c r="T27" s="313"/>
      <c r="U27" s="313"/>
    </row>
    <row r="28" spans="2:21" ht="15" customHeight="1" x14ac:dyDescent="0.25">
      <c r="B28" s="303">
        <v>2400</v>
      </c>
      <c r="C28" s="315">
        <v>1.5</v>
      </c>
      <c r="D28" s="315">
        <v>2.9</v>
      </c>
      <c r="E28" s="316">
        <v>2.1</v>
      </c>
      <c r="H28" s="304">
        <v>2400</v>
      </c>
      <c r="I28" s="315">
        <v>2.1</v>
      </c>
      <c r="J28" s="315">
        <v>3.2</v>
      </c>
      <c r="K28" s="314">
        <v>2.7</v>
      </c>
      <c r="M28" s="313"/>
      <c r="N28" s="313"/>
      <c r="O28" s="313"/>
      <c r="P28" s="313"/>
      <c r="Q28" s="313"/>
      <c r="R28" s="313"/>
      <c r="S28" s="313"/>
      <c r="T28" s="313"/>
      <c r="U28" s="313"/>
    </row>
    <row r="29" spans="2:21" ht="15" customHeight="1" x14ac:dyDescent="0.25">
      <c r="B29" s="303">
        <v>2500</v>
      </c>
      <c r="C29" s="315">
        <v>1.3</v>
      </c>
      <c r="D29" s="315">
        <v>2.5</v>
      </c>
      <c r="E29" s="316">
        <v>1.8</v>
      </c>
      <c r="H29" s="304">
        <v>2500</v>
      </c>
      <c r="I29" s="315">
        <v>1.9</v>
      </c>
      <c r="J29" s="315">
        <v>2.8</v>
      </c>
      <c r="K29" s="314">
        <v>2.4</v>
      </c>
      <c r="M29" s="313"/>
      <c r="N29" s="313"/>
      <c r="O29" s="313"/>
      <c r="P29" s="313"/>
      <c r="Q29" s="313"/>
      <c r="R29" s="313"/>
      <c r="S29" s="313"/>
      <c r="T29" s="313"/>
      <c r="U29" s="313"/>
    </row>
    <row r="30" spans="2:21" ht="15" customHeight="1" x14ac:dyDescent="0.25">
      <c r="B30" s="303">
        <v>2600</v>
      </c>
      <c r="C30" s="315">
        <v>1</v>
      </c>
      <c r="D30" s="315">
        <v>2.2999999999999998</v>
      </c>
      <c r="E30" s="316">
        <v>1.6</v>
      </c>
      <c r="H30" s="304">
        <v>2600</v>
      </c>
      <c r="I30" s="315">
        <v>1.5</v>
      </c>
      <c r="J30" s="315">
        <v>2.6</v>
      </c>
      <c r="K30" s="314">
        <v>2.1</v>
      </c>
      <c r="M30" s="313"/>
      <c r="N30" s="313"/>
      <c r="O30" s="313"/>
      <c r="P30" s="313"/>
      <c r="Q30" s="313"/>
      <c r="R30" s="313"/>
      <c r="S30" s="313"/>
      <c r="T30" s="313"/>
      <c r="U30" s="313"/>
    </row>
    <row r="31" spans="2:21" ht="15" customHeight="1" x14ac:dyDescent="0.25">
      <c r="B31" s="303">
        <v>2700</v>
      </c>
      <c r="C31" s="315">
        <v>0.8</v>
      </c>
      <c r="D31" s="315">
        <v>2.1</v>
      </c>
      <c r="E31" s="316">
        <v>1.4</v>
      </c>
      <c r="H31" s="304">
        <v>2700</v>
      </c>
      <c r="I31" s="315">
        <v>1.2</v>
      </c>
      <c r="J31" s="315">
        <v>2.2999999999999998</v>
      </c>
      <c r="K31" s="314">
        <v>1.8</v>
      </c>
      <c r="M31" s="313"/>
      <c r="N31" s="313"/>
      <c r="O31" s="313"/>
      <c r="P31" s="313"/>
      <c r="Q31" s="313"/>
      <c r="R31" s="313"/>
      <c r="S31" s="313"/>
      <c r="T31" s="313"/>
      <c r="U31" s="313"/>
    </row>
    <row r="32" spans="2:21" ht="15" customHeight="1" x14ac:dyDescent="0.25">
      <c r="B32" s="303">
        <v>2800</v>
      </c>
      <c r="C32" s="315">
        <v>0.7</v>
      </c>
      <c r="D32" s="315">
        <v>1.8</v>
      </c>
      <c r="E32" s="316">
        <v>1.2</v>
      </c>
      <c r="H32" s="304">
        <v>2800</v>
      </c>
      <c r="I32" s="315">
        <v>1.1000000000000001</v>
      </c>
      <c r="J32" s="315">
        <v>1.9</v>
      </c>
      <c r="K32" s="314">
        <v>1.6</v>
      </c>
      <c r="M32" s="313"/>
      <c r="N32" s="313"/>
      <c r="O32" s="313"/>
      <c r="P32" s="313"/>
      <c r="Q32" s="313"/>
      <c r="R32" s="313"/>
      <c r="S32" s="313"/>
      <c r="T32" s="313"/>
      <c r="U32" s="313"/>
    </row>
    <row r="33" spans="2:21" ht="15" customHeight="1" x14ac:dyDescent="0.25">
      <c r="B33" s="303">
        <v>2900</v>
      </c>
      <c r="C33" s="315">
        <v>0.6</v>
      </c>
      <c r="D33" s="315">
        <v>1.6</v>
      </c>
      <c r="E33" s="316">
        <v>1.1000000000000001</v>
      </c>
      <c r="H33" s="304">
        <v>2900</v>
      </c>
      <c r="I33" s="315">
        <v>0.9</v>
      </c>
      <c r="J33" s="315">
        <v>1.8</v>
      </c>
      <c r="K33" s="314">
        <v>1.4</v>
      </c>
      <c r="M33" s="313"/>
      <c r="N33" s="313"/>
      <c r="O33" s="313"/>
      <c r="P33" s="313"/>
      <c r="Q33" s="313"/>
      <c r="R33" s="313"/>
      <c r="S33" s="313"/>
      <c r="T33" s="313"/>
      <c r="U33" s="313"/>
    </row>
    <row r="34" spans="2:21" ht="15" customHeight="1" x14ac:dyDescent="0.25">
      <c r="B34" s="303">
        <v>3000</v>
      </c>
      <c r="C34" s="315">
        <v>0.5</v>
      </c>
      <c r="D34" s="315">
        <v>1.4</v>
      </c>
      <c r="E34" s="316">
        <v>0.9</v>
      </c>
      <c r="F34" s="313"/>
      <c r="G34" s="313"/>
      <c r="H34" s="304">
        <v>3000</v>
      </c>
      <c r="I34" s="315">
        <v>0.7</v>
      </c>
      <c r="J34" s="315">
        <v>1.6</v>
      </c>
      <c r="K34" s="314">
        <v>1.2</v>
      </c>
      <c r="M34" s="313"/>
      <c r="N34" s="313"/>
      <c r="O34" s="313"/>
      <c r="P34" s="313"/>
      <c r="Q34" s="313"/>
      <c r="R34" s="313"/>
      <c r="S34" s="313"/>
      <c r="T34" s="313"/>
      <c r="U34" s="313"/>
    </row>
    <row r="35" spans="2:21" ht="15" customHeight="1" x14ac:dyDescent="0.25">
      <c r="B35" s="303">
        <v>3100</v>
      </c>
      <c r="C35" s="315">
        <v>0.4</v>
      </c>
      <c r="D35" s="315">
        <v>1.2</v>
      </c>
      <c r="E35" s="316">
        <v>0.8</v>
      </c>
      <c r="F35" s="313"/>
      <c r="G35" s="313"/>
      <c r="H35" s="304">
        <v>3100</v>
      </c>
      <c r="I35" s="315">
        <v>0.7</v>
      </c>
      <c r="J35" s="315">
        <v>1.4</v>
      </c>
      <c r="K35" s="314">
        <v>1.1000000000000001</v>
      </c>
      <c r="M35" s="313"/>
      <c r="N35" s="313"/>
      <c r="O35" s="313"/>
      <c r="P35" s="313"/>
      <c r="Q35" s="313"/>
      <c r="R35" s="313"/>
      <c r="S35" s="313"/>
      <c r="T35" s="313"/>
      <c r="U35" s="313"/>
    </row>
    <row r="36" spans="2:21" ht="15" customHeight="1" x14ac:dyDescent="0.25">
      <c r="B36" s="303">
        <v>3200</v>
      </c>
      <c r="C36" s="315">
        <v>0.3</v>
      </c>
      <c r="D36" s="315">
        <v>1.1000000000000001</v>
      </c>
      <c r="E36" s="316">
        <v>0.7</v>
      </c>
      <c r="H36" s="304">
        <v>3200</v>
      </c>
      <c r="I36" s="315">
        <v>0.5</v>
      </c>
      <c r="J36" s="315">
        <v>1.2</v>
      </c>
      <c r="K36" s="314">
        <v>0.9</v>
      </c>
      <c r="M36" s="313"/>
      <c r="N36" s="313"/>
      <c r="O36" s="313"/>
      <c r="P36" s="313"/>
      <c r="Q36" s="313"/>
      <c r="R36" s="313"/>
      <c r="S36" s="313"/>
      <c r="T36" s="313"/>
      <c r="U36" s="313"/>
    </row>
    <row r="37" spans="2:21" ht="15" customHeight="1" x14ac:dyDescent="0.25">
      <c r="B37" s="303">
        <v>3300</v>
      </c>
      <c r="C37" s="315">
        <v>0.3</v>
      </c>
      <c r="D37" s="315">
        <v>1</v>
      </c>
      <c r="E37" s="316">
        <v>0.6</v>
      </c>
      <c r="H37" s="304">
        <v>3300</v>
      </c>
      <c r="I37" s="315">
        <v>0.4</v>
      </c>
      <c r="J37" s="315">
        <v>1.1000000000000001</v>
      </c>
      <c r="K37" s="314">
        <v>0.8</v>
      </c>
      <c r="M37" s="313"/>
      <c r="N37" s="313"/>
      <c r="O37" s="313"/>
      <c r="P37" s="313"/>
      <c r="Q37" s="313"/>
      <c r="R37" s="313"/>
      <c r="S37" s="313"/>
      <c r="T37" s="313"/>
      <c r="U37" s="313"/>
    </row>
    <row r="38" spans="2:21" ht="15" customHeight="1" x14ac:dyDescent="0.25">
      <c r="B38" s="303">
        <v>3400</v>
      </c>
      <c r="C38" s="315">
        <v>0.2</v>
      </c>
      <c r="D38" s="315">
        <v>0.8</v>
      </c>
      <c r="E38" s="316">
        <v>0.5</v>
      </c>
      <c r="H38" s="304">
        <v>3400</v>
      </c>
      <c r="I38" s="315">
        <v>0.3</v>
      </c>
      <c r="J38" s="315">
        <v>1</v>
      </c>
      <c r="K38" s="314">
        <v>0.7</v>
      </c>
      <c r="M38" s="313"/>
      <c r="N38" s="313"/>
      <c r="O38" s="313"/>
      <c r="P38" s="313"/>
      <c r="Q38" s="313"/>
      <c r="R38" s="313"/>
      <c r="S38" s="313"/>
      <c r="T38" s="313"/>
      <c r="U38" s="313"/>
    </row>
    <row r="39" spans="2:21" ht="15" customHeight="1" x14ac:dyDescent="0.25">
      <c r="B39" s="303">
        <v>3500</v>
      </c>
      <c r="C39" s="315">
        <v>0.2</v>
      </c>
      <c r="D39" s="315">
        <v>0.8</v>
      </c>
      <c r="E39" s="316">
        <v>0.4</v>
      </c>
      <c r="H39" s="304">
        <v>3500</v>
      </c>
      <c r="I39" s="315">
        <v>0.3</v>
      </c>
      <c r="J39" s="315">
        <v>0.9</v>
      </c>
      <c r="K39" s="314">
        <v>0.6</v>
      </c>
      <c r="M39" s="313"/>
      <c r="N39" s="313"/>
      <c r="O39" s="313"/>
      <c r="P39" s="313"/>
      <c r="Q39" s="313"/>
      <c r="R39" s="313"/>
      <c r="S39" s="313"/>
      <c r="T39" s="313"/>
      <c r="U39" s="313"/>
    </row>
    <row r="40" spans="2:21" ht="15" customHeight="1" x14ac:dyDescent="0.25">
      <c r="B40" s="303">
        <v>3600</v>
      </c>
      <c r="C40" s="315">
        <v>0.2</v>
      </c>
      <c r="D40" s="315">
        <v>0.7</v>
      </c>
      <c r="E40" s="316">
        <v>0.4</v>
      </c>
      <c r="H40" s="304">
        <v>3600</v>
      </c>
      <c r="I40" s="315">
        <v>0.2</v>
      </c>
      <c r="J40" s="315">
        <v>0.8</v>
      </c>
      <c r="K40" s="314">
        <v>0.5</v>
      </c>
      <c r="M40" s="313"/>
      <c r="N40" s="313"/>
      <c r="O40" s="313"/>
      <c r="P40" s="313"/>
      <c r="Q40" s="313"/>
      <c r="R40" s="313"/>
      <c r="S40" s="313"/>
      <c r="T40" s="313"/>
      <c r="U40" s="313"/>
    </row>
    <row r="41" spans="2:21" ht="15" customHeight="1" x14ac:dyDescent="0.25">
      <c r="B41" s="303">
        <v>3700</v>
      </c>
      <c r="C41" s="315">
        <v>0.1</v>
      </c>
      <c r="D41" s="315">
        <v>0.6</v>
      </c>
      <c r="E41" s="316">
        <v>0.3</v>
      </c>
      <c r="H41" s="304">
        <v>3700</v>
      </c>
      <c r="I41" s="315">
        <v>0.2</v>
      </c>
      <c r="J41" s="315">
        <v>0.7</v>
      </c>
      <c r="K41" s="314">
        <v>0.5</v>
      </c>
      <c r="M41" s="313"/>
      <c r="N41" s="313"/>
      <c r="O41" s="313"/>
      <c r="P41" s="313"/>
      <c r="Q41" s="313"/>
      <c r="R41" s="313"/>
      <c r="S41" s="313"/>
      <c r="T41" s="313"/>
      <c r="U41" s="313"/>
    </row>
    <row r="42" spans="2:21" ht="15" customHeight="1" x14ac:dyDescent="0.25">
      <c r="B42" s="303">
        <v>3800</v>
      </c>
      <c r="C42" s="315">
        <v>0.1</v>
      </c>
      <c r="D42" s="315">
        <v>0.6</v>
      </c>
      <c r="E42" s="316">
        <v>0.3</v>
      </c>
      <c r="H42" s="304">
        <v>3800</v>
      </c>
      <c r="I42" s="315">
        <v>0.2</v>
      </c>
      <c r="J42" s="315">
        <v>0.7</v>
      </c>
      <c r="K42" s="314">
        <v>0.5</v>
      </c>
      <c r="M42" s="313"/>
      <c r="N42" s="313"/>
      <c r="O42" s="313"/>
      <c r="P42" s="313"/>
      <c r="Q42" s="313"/>
      <c r="R42" s="313"/>
      <c r="S42" s="313"/>
      <c r="T42" s="313"/>
      <c r="U42" s="313"/>
    </row>
    <row r="43" spans="2:21" ht="15" customHeight="1" x14ac:dyDescent="0.25">
      <c r="B43" s="303">
        <v>3900</v>
      </c>
      <c r="C43" s="315">
        <v>0.1</v>
      </c>
      <c r="D43" s="315">
        <v>0.5</v>
      </c>
      <c r="E43" s="316">
        <v>0.3</v>
      </c>
      <c r="H43" s="304">
        <v>3900</v>
      </c>
      <c r="I43" s="315">
        <v>0.2</v>
      </c>
      <c r="J43" s="315">
        <v>0.6</v>
      </c>
      <c r="K43" s="314">
        <v>0.4</v>
      </c>
      <c r="M43" s="313"/>
      <c r="N43" s="313"/>
      <c r="O43" s="313"/>
      <c r="P43" s="313"/>
      <c r="Q43" s="313"/>
      <c r="R43" s="313"/>
      <c r="S43" s="313"/>
      <c r="T43" s="313"/>
      <c r="U43" s="313"/>
    </row>
    <row r="44" spans="2:21" ht="15" customHeight="1" x14ac:dyDescent="0.25">
      <c r="B44" s="303">
        <v>4000</v>
      </c>
      <c r="C44" s="315">
        <v>0.1</v>
      </c>
      <c r="D44" s="315">
        <v>0.5</v>
      </c>
      <c r="E44" s="316">
        <v>0.3</v>
      </c>
      <c r="H44" s="304">
        <v>4000</v>
      </c>
      <c r="I44" s="315">
        <v>0.1</v>
      </c>
      <c r="J44" s="315">
        <v>0.5</v>
      </c>
      <c r="K44" s="314">
        <v>0.4</v>
      </c>
      <c r="M44" s="313"/>
      <c r="N44" s="313"/>
      <c r="O44" s="313"/>
      <c r="P44" s="313"/>
      <c r="Q44" s="313"/>
      <c r="R44" s="313"/>
      <c r="S44" s="313"/>
      <c r="T44" s="313"/>
      <c r="U44" s="313"/>
    </row>
    <row r="45" spans="2:21" ht="15" customHeight="1" x14ac:dyDescent="0.25">
      <c r="B45" s="303">
        <v>4100</v>
      </c>
      <c r="C45" s="315">
        <v>0.1</v>
      </c>
      <c r="D45" s="315">
        <v>0.4</v>
      </c>
      <c r="E45" s="316">
        <v>0.2</v>
      </c>
      <c r="H45" s="304">
        <v>4100</v>
      </c>
      <c r="I45" s="315">
        <v>0.1</v>
      </c>
      <c r="J45" s="315">
        <v>0.5</v>
      </c>
      <c r="K45" s="314">
        <v>0.3</v>
      </c>
      <c r="M45" s="313"/>
      <c r="N45" s="313"/>
      <c r="O45" s="313"/>
      <c r="P45" s="313"/>
      <c r="Q45" s="313"/>
      <c r="R45" s="313"/>
      <c r="S45" s="313"/>
      <c r="T45" s="313"/>
      <c r="U45" s="313"/>
    </row>
    <row r="46" spans="2:21" ht="15" customHeight="1" x14ac:dyDescent="0.25">
      <c r="B46" s="303">
        <v>4200</v>
      </c>
      <c r="C46" s="315">
        <v>0.1</v>
      </c>
      <c r="D46" s="315">
        <v>0.4</v>
      </c>
      <c r="E46" s="316">
        <v>0.2</v>
      </c>
      <c r="H46" s="304">
        <v>4200</v>
      </c>
      <c r="I46" s="315">
        <v>0.1</v>
      </c>
      <c r="J46" s="315">
        <v>0.4</v>
      </c>
      <c r="K46" s="314">
        <v>0.3</v>
      </c>
      <c r="M46" s="313"/>
      <c r="N46" s="313"/>
      <c r="O46" s="313"/>
      <c r="P46" s="313"/>
      <c r="Q46" s="313"/>
      <c r="R46" s="313"/>
      <c r="S46" s="313"/>
      <c r="T46" s="313"/>
      <c r="U46" s="313"/>
    </row>
    <row r="47" spans="2:21" ht="15" customHeight="1" x14ac:dyDescent="0.25">
      <c r="B47" s="303">
        <v>4300</v>
      </c>
      <c r="C47" s="315">
        <v>0.1</v>
      </c>
      <c r="D47" s="315">
        <v>0.3</v>
      </c>
      <c r="E47" s="316">
        <v>0.2</v>
      </c>
      <c r="H47" s="304">
        <v>4300</v>
      </c>
      <c r="I47" s="315">
        <v>0.1</v>
      </c>
      <c r="J47" s="315">
        <v>0.4</v>
      </c>
      <c r="K47" s="314">
        <v>0.3</v>
      </c>
      <c r="M47" s="313"/>
      <c r="N47" s="313"/>
      <c r="O47" s="313"/>
      <c r="P47" s="313"/>
      <c r="Q47" s="313"/>
      <c r="R47" s="313"/>
      <c r="S47" s="313"/>
      <c r="T47" s="313"/>
      <c r="U47" s="313"/>
    </row>
    <row r="48" spans="2:21" ht="15" customHeight="1" x14ac:dyDescent="0.25">
      <c r="B48" s="303">
        <v>4400</v>
      </c>
      <c r="C48" s="315">
        <v>0</v>
      </c>
      <c r="D48" s="315">
        <v>0.3</v>
      </c>
      <c r="E48" s="316">
        <v>0.2</v>
      </c>
      <c r="H48" s="304">
        <v>4400</v>
      </c>
      <c r="I48" s="315">
        <v>0.1</v>
      </c>
      <c r="J48" s="315">
        <v>0.4</v>
      </c>
      <c r="K48" s="314">
        <v>0.2</v>
      </c>
      <c r="M48" s="313"/>
      <c r="N48" s="313"/>
      <c r="O48" s="313"/>
      <c r="P48" s="313"/>
      <c r="Q48" s="313"/>
      <c r="R48" s="313"/>
      <c r="S48" s="313"/>
      <c r="T48" s="313"/>
      <c r="U48" s="313"/>
    </row>
    <row r="49" spans="2:21" ht="15" customHeight="1" x14ac:dyDescent="0.25">
      <c r="B49" s="303">
        <v>4500</v>
      </c>
      <c r="C49" s="315">
        <v>0</v>
      </c>
      <c r="D49" s="315">
        <v>0.3</v>
      </c>
      <c r="E49" s="316">
        <v>0.1</v>
      </c>
      <c r="H49" s="304">
        <v>4500</v>
      </c>
      <c r="I49" s="315">
        <v>0.1</v>
      </c>
      <c r="J49" s="315">
        <v>0.3</v>
      </c>
      <c r="K49" s="314">
        <v>0.2</v>
      </c>
      <c r="M49" s="313"/>
      <c r="N49" s="313"/>
      <c r="O49" s="313"/>
      <c r="P49" s="313"/>
      <c r="Q49" s="313"/>
      <c r="R49" s="313"/>
      <c r="S49" s="313"/>
      <c r="T49" s="313"/>
      <c r="U49" s="313"/>
    </row>
    <row r="50" spans="2:21" ht="15" customHeight="1" x14ac:dyDescent="0.25">
      <c r="B50" s="302" t="s">
        <v>35</v>
      </c>
      <c r="C50" s="315">
        <v>0.3</v>
      </c>
      <c r="D50" s="315">
        <v>3.3</v>
      </c>
      <c r="E50" s="316">
        <v>1.7</v>
      </c>
      <c r="H50" s="305" t="s">
        <v>35</v>
      </c>
      <c r="I50" s="319">
        <v>0.5</v>
      </c>
      <c r="J50" s="319">
        <v>3.9</v>
      </c>
      <c r="K50" s="314">
        <v>2.4</v>
      </c>
      <c r="M50" s="313"/>
      <c r="N50" s="313"/>
      <c r="O50" s="313"/>
      <c r="P50" s="313"/>
      <c r="Q50" s="313"/>
      <c r="R50" s="313"/>
      <c r="S50" s="313"/>
      <c r="T50" s="313"/>
      <c r="U50" s="313"/>
    </row>
    <row r="51" spans="2:21" ht="15" customHeight="1" x14ac:dyDescent="0.25">
      <c r="B51" s="306" t="s">
        <v>29</v>
      </c>
      <c r="C51" s="320">
        <v>100</v>
      </c>
      <c r="D51" s="320">
        <v>100</v>
      </c>
      <c r="E51" s="320">
        <v>100</v>
      </c>
      <c r="H51" s="307" t="s">
        <v>29</v>
      </c>
      <c r="I51" s="321">
        <v>100</v>
      </c>
      <c r="J51" s="321">
        <v>100</v>
      </c>
      <c r="K51" s="322">
        <v>100</v>
      </c>
      <c r="M51" s="313"/>
      <c r="N51" s="313"/>
      <c r="O51" s="313"/>
      <c r="P51" s="313"/>
      <c r="Q51" s="313"/>
      <c r="R51" s="313"/>
      <c r="S51" s="313"/>
      <c r="T51" s="313"/>
      <c r="U51" s="313"/>
    </row>
    <row r="52" spans="2:21" x14ac:dyDescent="0.2">
      <c r="B52" s="80"/>
      <c r="C52" s="67"/>
      <c r="D52" s="67"/>
    </row>
    <row r="53" spans="2:21" ht="156.94999999999999" customHeight="1" x14ac:dyDescent="0.25">
      <c r="B53" s="385" t="s">
        <v>367</v>
      </c>
      <c r="C53" s="385"/>
      <c r="D53" s="385"/>
      <c r="E53" s="385"/>
      <c r="F53" s="323"/>
      <c r="G53" s="323"/>
      <c r="H53" s="385" t="s">
        <v>368</v>
      </c>
      <c r="I53" s="385"/>
      <c r="J53" s="385"/>
      <c r="K53" s="385"/>
      <c r="L53" s="308"/>
      <c r="M53" s="308"/>
    </row>
    <row r="54" spans="2:21" ht="12.95" customHeight="1" x14ac:dyDescent="0.25">
      <c r="B54" s="308"/>
      <c r="C54" s="308"/>
      <c r="D54" s="308"/>
      <c r="E54" s="308"/>
      <c r="F54" s="308"/>
      <c r="G54" s="308"/>
      <c r="H54" s="308"/>
      <c r="I54" s="308"/>
      <c r="J54" s="308"/>
      <c r="K54" s="308"/>
      <c r="L54" s="308"/>
      <c r="M54" s="308"/>
    </row>
    <row r="55" spans="2:21" x14ac:dyDescent="0.25">
      <c r="B55" s="308"/>
      <c r="C55" s="308"/>
      <c r="D55" s="308"/>
      <c r="E55" s="308"/>
      <c r="F55" s="308"/>
      <c r="G55" s="308"/>
      <c r="H55" s="308"/>
      <c r="I55" s="308"/>
      <c r="J55" s="308"/>
      <c r="K55" s="308"/>
      <c r="L55" s="308"/>
      <c r="M55" s="308"/>
    </row>
    <row r="56" spans="2:21" x14ac:dyDescent="0.25">
      <c r="B56" s="308"/>
      <c r="C56" s="308"/>
      <c r="D56" s="308"/>
      <c r="E56" s="308"/>
      <c r="F56" s="308"/>
      <c r="G56" s="308"/>
      <c r="H56" s="308"/>
      <c r="I56" s="308"/>
      <c r="J56" s="308"/>
      <c r="K56" s="308"/>
      <c r="L56" s="308"/>
      <c r="M56" s="308"/>
    </row>
    <row r="57" spans="2:21" x14ac:dyDescent="0.25">
      <c r="B57" s="308"/>
      <c r="C57" s="308"/>
      <c r="D57" s="308"/>
      <c r="E57" s="308"/>
      <c r="F57" s="308"/>
      <c r="G57" s="308"/>
      <c r="H57" s="308"/>
      <c r="I57" s="308"/>
      <c r="J57" s="308"/>
      <c r="K57" s="308"/>
      <c r="L57" s="308"/>
      <c r="M57" s="308"/>
    </row>
    <row r="58" spans="2:21" x14ac:dyDescent="0.25">
      <c r="B58" s="308"/>
      <c r="C58" s="308"/>
      <c r="D58" s="308"/>
      <c r="E58" s="308"/>
      <c r="F58" s="308"/>
      <c r="G58" s="308"/>
      <c r="H58" s="308"/>
      <c r="I58" s="308"/>
      <c r="J58" s="308"/>
      <c r="K58" s="308"/>
      <c r="L58" s="308"/>
      <c r="M58" s="308"/>
    </row>
    <row r="59" spans="2:21" x14ac:dyDescent="0.25">
      <c r="B59" s="308"/>
      <c r="C59" s="308"/>
      <c r="D59" s="308"/>
      <c r="E59" s="308"/>
      <c r="F59" s="308"/>
      <c r="G59" s="308"/>
      <c r="H59" s="308"/>
      <c r="I59" s="308"/>
      <c r="J59" s="308"/>
      <c r="K59" s="308"/>
      <c r="L59" s="308"/>
      <c r="M59" s="308"/>
    </row>
    <row r="60" spans="2:21" x14ac:dyDescent="0.25">
      <c r="B60" s="308"/>
      <c r="C60" s="308"/>
      <c r="D60" s="308"/>
      <c r="E60" s="308"/>
      <c r="F60" s="308"/>
      <c r="G60" s="308"/>
      <c r="H60" s="308"/>
      <c r="I60" s="308"/>
      <c r="J60" s="308"/>
      <c r="K60" s="308"/>
      <c r="L60" s="308"/>
      <c r="M60" s="308"/>
    </row>
    <row r="61" spans="2:21" x14ac:dyDescent="0.25">
      <c r="B61" s="308"/>
      <c r="C61" s="308"/>
      <c r="D61" s="308"/>
      <c r="E61" s="308"/>
      <c r="F61" s="308"/>
      <c r="G61" s="308"/>
      <c r="H61" s="308"/>
      <c r="I61" s="308"/>
      <c r="J61" s="308"/>
      <c r="K61" s="308"/>
      <c r="L61" s="308"/>
      <c r="M61" s="308"/>
    </row>
  </sheetData>
  <mergeCells count="6">
    <mergeCell ref="B3:E3"/>
    <mergeCell ref="B53:E53"/>
    <mergeCell ref="H3:K3"/>
    <mergeCell ref="N4:Q4"/>
    <mergeCell ref="B2:K2"/>
    <mergeCell ref="H53:K53"/>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F33"/>
  <sheetViews>
    <sheetView showGridLines="0" zoomScaleNormal="100" workbookViewId="0"/>
  </sheetViews>
  <sheetFormatPr baseColWidth="10" defaultColWidth="11.42578125" defaultRowHeight="11.25" x14ac:dyDescent="0.2"/>
  <cols>
    <col min="1" max="1" width="2.85546875" style="3" customWidth="1"/>
    <col min="2" max="2" width="9.28515625" style="3" customWidth="1"/>
    <col min="3" max="14" width="11.42578125" style="3"/>
    <col min="15" max="15" width="14.42578125" style="3" customWidth="1"/>
    <col min="16" max="22" width="11.42578125" style="3"/>
    <col min="23" max="23" width="15.7109375" style="3" customWidth="1"/>
    <col min="24" max="16384" width="11.42578125" style="3"/>
  </cols>
  <sheetData>
    <row r="1" spans="2:32" ht="12" customHeight="1" x14ac:dyDescent="0.2"/>
    <row r="2" spans="2:32" x14ac:dyDescent="0.2">
      <c r="B2" s="21" t="s">
        <v>388</v>
      </c>
      <c r="C2" s="21"/>
      <c r="D2" s="21"/>
      <c r="E2" s="21"/>
      <c r="F2" s="21"/>
    </row>
    <row r="3" spans="2:32" x14ac:dyDescent="0.2">
      <c r="B3" s="49"/>
      <c r="C3" s="49"/>
      <c r="D3" s="49"/>
      <c r="E3" s="49"/>
      <c r="F3" s="49"/>
      <c r="G3" s="49"/>
      <c r="H3" s="50"/>
      <c r="I3" s="50"/>
      <c r="J3" s="49"/>
      <c r="K3" s="49"/>
      <c r="L3" s="50"/>
      <c r="M3" s="50"/>
      <c r="N3" s="50"/>
      <c r="O3" s="51"/>
      <c r="P3" s="51"/>
      <c r="Q3" s="52"/>
    </row>
    <row r="4" spans="2:32" ht="30" customHeight="1" x14ac:dyDescent="0.2">
      <c r="B4" s="57"/>
      <c r="C4" s="374" t="s">
        <v>12</v>
      </c>
      <c r="D4" s="374"/>
      <c r="E4" s="374"/>
      <c r="F4" s="374"/>
      <c r="G4" s="374"/>
      <c r="H4" s="374"/>
      <c r="I4" s="374"/>
      <c r="J4" s="374"/>
      <c r="K4" s="374"/>
      <c r="L4" s="374"/>
      <c r="M4" s="374"/>
      <c r="N4" s="374"/>
      <c r="O4" s="374"/>
      <c r="P4" s="374"/>
      <c r="Q4" s="374"/>
      <c r="R4" s="374"/>
      <c r="S4" s="374"/>
      <c r="T4" s="374"/>
      <c r="U4" s="374" t="s">
        <v>390</v>
      </c>
      <c r="V4" s="375"/>
      <c r="W4" s="375"/>
    </row>
    <row r="5" spans="2:32" ht="31.5" customHeight="1" x14ac:dyDescent="0.2">
      <c r="B5" s="371"/>
      <c r="C5" s="378" t="s">
        <v>391</v>
      </c>
      <c r="D5" s="378"/>
      <c r="E5" s="378"/>
      <c r="F5" s="378"/>
      <c r="G5" s="378"/>
      <c r="H5" s="378"/>
      <c r="I5" s="379" t="s">
        <v>310</v>
      </c>
      <c r="J5" s="379"/>
      <c r="K5" s="379"/>
      <c r="L5" s="379"/>
      <c r="M5" s="379"/>
      <c r="N5" s="380"/>
      <c r="O5" s="379" t="s">
        <v>314</v>
      </c>
      <c r="P5" s="379"/>
      <c r="Q5" s="379"/>
      <c r="R5" s="379"/>
      <c r="S5" s="379"/>
      <c r="T5" s="379"/>
      <c r="U5" s="376"/>
      <c r="V5" s="376"/>
      <c r="W5" s="376"/>
    </row>
    <row r="6" spans="2:32" ht="18.75" customHeight="1" x14ac:dyDescent="0.2">
      <c r="B6" s="371"/>
      <c r="C6" s="53" t="s">
        <v>22</v>
      </c>
      <c r="D6" s="53" t="s">
        <v>22</v>
      </c>
      <c r="E6" s="53" t="s">
        <v>22</v>
      </c>
      <c r="F6" s="53" t="s">
        <v>312</v>
      </c>
      <c r="G6" s="53" t="s">
        <v>312</v>
      </c>
      <c r="H6" s="53" t="s">
        <v>312</v>
      </c>
      <c r="I6" s="53" t="s">
        <v>22</v>
      </c>
      <c r="J6" s="53" t="s">
        <v>22</v>
      </c>
      <c r="K6" s="53" t="s">
        <v>22</v>
      </c>
      <c r="L6" s="53" t="s">
        <v>312</v>
      </c>
      <c r="M6" s="53" t="s">
        <v>312</v>
      </c>
      <c r="N6" s="53" t="s">
        <v>312</v>
      </c>
      <c r="O6" s="53" t="s">
        <v>22</v>
      </c>
      <c r="P6" s="53" t="s">
        <v>22</v>
      </c>
      <c r="Q6" s="53" t="s">
        <v>22</v>
      </c>
      <c r="R6" s="53" t="s">
        <v>312</v>
      </c>
      <c r="S6" s="53" t="s">
        <v>312</v>
      </c>
      <c r="T6" s="53" t="s">
        <v>312</v>
      </c>
      <c r="U6" s="53" t="s">
        <v>22</v>
      </c>
      <c r="V6" s="53" t="s">
        <v>22</v>
      </c>
      <c r="W6" s="53" t="s">
        <v>22</v>
      </c>
    </row>
    <row r="7" spans="2:32" ht="44.25" customHeight="1" x14ac:dyDescent="0.2">
      <c r="B7" s="377"/>
      <c r="C7" s="58" t="s">
        <v>1</v>
      </c>
      <c r="D7" s="58" t="s">
        <v>3</v>
      </c>
      <c r="E7" s="58" t="s">
        <v>2</v>
      </c>
      <c r="F7" s="58" t="s">
        <v>1</v>
      </c>
      <c r="G7" s="58" t="s">
        <v>3</v>
      </c>
      <c r="H7" s="58" t="s">
        <v>2</v>
      </c>
      <c r="I7" s="58" t="s">
        <v>1</v>
      </c>
      <c r="J7" s="58" t="s">
        <v>3</v>
      </c>
      <c r="K7" s="58" t="s">
        <v>2</v>
      </c>
      <c r="L7" s="58" t="s">
        <v>1</v>
      </c>
      <c r="M7" s="58" t="s">
        <v>3</v>
      </c>
      <c r="N7" s="58" t="s">
        <v>2</v>
      </c>
      <c r="O7" s="58" t="s">
        <v>1</v>
      </c>
      <c r="P7" s="58" t="s">
        <v>3</v>
      </c>
      <c r="Q7" s="58" t="s">
        <v>2</v>
      </c>
      <c r="R7" s="58" t="s">
        <v>1</v>
      </c>
      <c r="S7" s="58" t="s">
        <v>3</v>
      </c>
      <c r="T7" s="58" t="s">
        <v>2</v>
      </c>
      <c r="U7" s="59"/>
      <c r="V7" s="58" t="s">
        <v>321</v>
      </c>
      <c r="W7" s="58" t="s">
        <v>322</v>
      </c>
    </row>
    <row r="8" spans="2:32" x14ac:dyDescent="0.2">
      <c r="B8" s="54">
        <v>2004</v>
      </c>
      <c r="C8" s="342">
        <v>1088</v>
      </c>
      <c r="D8" s="342">
        <v>743</v>
      </c>
      <c r="E8" s="342">
        <v>1478</v>
      </c>
      <c r="F8" s="342" t="s">
        <v>7</v>
      </c>
      <c r="G8" s="342" t="s">
        <v>7</v>
      </c>
      <c r="H8" s="342" t="s">
        <v>7</v>
      </c>
      <c r="I8" s="342">
        <v>1127</v>
      </c>
      <c r="J8" s="342">
        <v>767</v>
      </c>
      <c r="K8" s="342">
        <v>1535</v>
      </c>
      <c r="L8" s="342" t="s">
        <v>7</v>
      </c>
      <c r="M8" s="342" t="s">
        <v>7</v>
      </c>
      <c r="N8" s="342" t="s">
        <v>7</v>
      </c>
      <c r="O8" s="342">
        <v>1257</v>
      </c>
      <c r="P8" s="342">
        <v>1000</v>
      </c>
      <c r="Q8" s="342">
        <v>1547</v>
      </c>
      <c r="R8" s="342" t="s">
        <v>7</v>
      </c>
      <c r="S8" s="342" t="s">
        <v>7</v>
      </c>
      <c r="T8" s="342" t="s">
        <v>7</v>
      </c>
      <c r="U8" s="70"/>
      <c r="V8" s="70"/>
      <c r="W8" s="70"/>
      <c r="Y8" s="21"/>
      <c r="AB8" s="68"/>
      <c r="AC8" s="68"/>
    </row>
    <row r="9" spans="2:32" x14ac:dyDescent="0.2">
      <c r="B9" s="55">
        <v>2005</v>
      </c>
      <c r="C9" s="343">
        <v>1123</v>
      </c>
      <c r="D9" s="343">
        <v>770</v>
      </c>
      <c r="E9" s="343">
        <v>1523</v>
      </c>
      <c r="F9" s="343" t="s">
        <v>7</v>
      </c>
      <c r="G9" s="343" t="s">
        <v>7</v>
      </c>
      <c r="H9" s="343" t="s">
        <v>7</v>
      </c>
      <c r="I9" s="343">
        <v>1163</v>
      </c>
      <c r="J9" s="343">
        <v>794</v>
      </c>
      <c r="K9" s="343">
        <v>1581</v>
      </c>
      <c r="L9" s="343" t="s">
        <v>7</v>
      </c>
      <c r="M9" s="343" t="s">
        <v>7</v>
      </c>
      <c r="N9" s="343" t="s">
        <v>7</v>
      </c>
      <c r="O9" s="343">
        <v>1295</v>
      </c>
      <c r="P9" s="343">
        <v>1031</v>
      </c>
      <c r="Q9" s="343">
        <v>1593</v>
      </c>
      <c r="R9" s="343" t="s">
        <v>7</v>
      </c>
      <c r="S9" s="343" t="s">
        <v>7</v>
      </c>
      <c r="T9" s="343" t="s">
        <v>7</v>
      </c>
      <c r="U9" s="71">
        <v>3.2</v>
      </c>
      <c r="V9" s="71">
        <v>1.6</v>
      </c>
      <c r="W9" s="75">
        <v>1.2</v>
      </c>
      <c r="Z9" s="69"/>
      <c r="AB9" s="68"/>
      <c r="AC9" s="68"/>
      <c r="AD9" s="61"/>
      <c r="AE9" s="61"/>
      <c r="AF9" s="61"/>
    </row>
    <row r="10" spans="2:32" x14ac:dyDescent="0.2">
      <c r="B10" s="55">
        <v>2006</v>
      </c>
      <c r="C10" s="343">
        <v>1161</v>
      </c>
      <c r="D10" s="343">
        <v>803</v>
      </c>
      <c r="E10" s="343">
        <v>1566</v>
      </c>
      <c r="F10" s="343" t="s">
        <v>7</v>
      </c>
      <c r="G10" s="343" t="s">
        <v>7</v>
      </c>
      <c r="H10" s="343" t="s">
        <v>7</v>
      </c>
      <c r="I10" s="343">
        <v>1202</v>
      </c>
      <c r="J10" s="343">
        <v>827</v>
      </c>
      <c r="K10" s="343">
        <v>1625</v>
      </c>
      <c r="L10" s="343" t="s">
        <v>7</v>
      </c>
      <c r="M10" s="343" t="s">
        <v>7</v>
      </c>
      <c r="N10" s="343" t="s">
        <v>7</v>
      </c>
      <c r="O10" s="343">
        <v>1334</v>
      </c>
      <c r="P10" s="343">
        <v>1064</v>
      </c>
      <c r="Q10" s="343">
        <v>1638</v>
      </c>
      <c r="R10" s="343" t="s">
        <v>7</v>
      </c>
      <c r="S10" s="343" t="s">
        <v>7</v>
      </c>
      <c r="T10" s="343" t="s">
        <v>7</v>
      </c>
      <c r="U10" s="71">
        <v>3.4</v>
      </c>
      <c r="V10" s="71">
        <v>1.8</v>
      </c>
      <c r="W10" s="75">
        <v>1.6</v>
      </c>
      <c r="Z10" s="69"/>
      <c r="AB10" s="68"/>
      <c r="AC10" s="68"/>
      <c r="AD10" s="61"/>
      <c r="AE10" s="61"/>
      <c r="AF10" s="61"/>
    </row>
    <row r="11" spans="2:32" x14ac:dyDescent="0.2">
      <c r="B11" s="55">
        <v>2007</v>
      </c>
      <c r="C11" s="343">
        <v>1198</v>
      </c>
      <c r="D11" s="343">
        <v>835</v>
      </c>
      <c r="E11" s="343">
        <v>1607</v>
      </c>
      <c r="F11" s="343" t="s">
        <v>7</v>
      </c>
      <c r="G11" s="343" t="s">
        <v>7</v>
      </c>
      <c r="H11" s="343" t="s">
        <v>7</v>
      </c>
      <c r="I11" s="343">
        <v>1240</v>
      </c>
      <c r="J11" s="343">
        <v>861</v>
      </c>
      <c r="K11" s="343">
        <v>1667</v>
      </c>
      <c r="L11" s="343" t="s">
        <v>7</v>
      </c>
      <c r="M11" s="343" t="s">
        <v>7</v>
      </c>
      <c r="N11" s="343" t="s">
        <v>7</v>
      </c>
      <c r="O11" s="343">
        <v>1373</v>
      </c>
      <c r="P11" s="343">
        <v>1100</v>
      </c>
      <c r="Q11" s="343">
        <v>1682</v>
      </c>
      <c r="R11" s="343" t="s">
        <v>7</v>
      </c>
      <c r="S11" s="343" t="s">
        <v>7</v>
      </c>
      <c r="T11" s="343" t="s">
        <v>7</v>
      </c>
      <c r="U11" s="71">
        <v>3.1</v>
      </c>
      <c r="V11" s="71">
        <v>0.5</v>
      </c>
      <c r="W11" s="75">
        <v>1.3</v>
      </c>
      <c r="Z11" s="69"/>
      <c r="AB11" s="68"/>
      <c r="AC11" s="68"/>
      <c r="AD11" s="61"/>
      <c r="AE11" s="61"/>
      <c r="AF11" s="61"/>
    </row>
    <row r="12" spans="2:32" x14ac:dyDescent="0.2">
      <c r="B12" s="55">
        <v>2008</v>
      </c>
      <c r="C12" s="343">
        <v>1240</v>
      </c>
      <c r="D12" s="343">
        <v>875</v>
      </c>
      <c r="E12" s="343">
        <v>1650</v>
      </c>
      <c r="F12" s="343">
        <v>1161</v>
      </c>
      <c r="G12" s="343">
        <v>821</v>
      </c>
      <c r="H12" s="343">
        <v>1542</v>
      </c>
      <c r="I12" s="343">
        <v>1282</v>
      </c>
      <c r="J12" s="343">
        <v>901</v>
      </c>
      <c r="K12" s="343">
        <v>1710</v>
      </c>
      <c r="L12" s="343">
        <v>1200</v>
      </c>
      <c r="M12" s="343">
        <v>846</v>
      </c>
      <c r="N12" s="343">
        <v>1598</v>
      </c>
      <c r="O12" s="343">
        <v>1420</v>
      </c>
      <c r="P12" s="343">
        <v>1148</v>
      </c>
      <c r="Q12" s="343">
        <v>1725</v>
      </c>
      <c r="R12" s="343">
        <v>1331</v>
      </c>
      <c r="S12" s="343">
        <v>1081</v>
      </c>
      <c r="T12" s="343">
        <v>1612</v>
      </c>
      <c r="U12" s="71">
        <v>3.4</v>
      </c>
      <c r="V12" s="71">
        <v>2.4</v>
      </c>
      <c r="W12" s="75">
        <v>1.6</v>
      </c>
      <c r="Z12" s="69"/>
      <c r="AB12" s="68"/>
      <c r="AC12" s="68"/>
      <c r="AD12" s="61"/>
      <c r="AE12" s="61"/>
      <c r="AF12" s="61"/>
    </row>
    <row r="13" spans="2:32" x14ac:dyDescent="0.2">
      <c r="B13" s="55">
        <v>2009</v>
      </c>
      <c r="C13" s="343">
        <v>1262</v>
      </c>
      <c r="D13" s="343">
        <v>895</v>
      </c>
      <c r="E13" s="343">
        <v>1679</v>
      </c>
      <c r="F13" s="343">
        <v>1181</v>
      </c>
      <c r="G13" s="343">
        <v>841</v>
      </c>
      <c r="H13" s="343">
        <v>1569</v>
      </c>
      <c r="I13" s="343">
        <v>1304</v>
      </c>
      <c r="J13" s="343">
        <v>922</v>
      </c>
      <c r="K13" s="343">
        <v>1739</v>
      </c>
      <c r="L13" s="343">
        <v>1221</v>
      </c>
      <c r="M13" s="343">
        <v>866</v>
      </c>
      <c r="N13" s="343">
        <v>1625</v>
      </c>
      <c r="O13" s="343">
        <v>1444</v>
      </c>
      <c r="P13" s="343">
        <v>1171</v>
      </c>
      <c r="Q13" s="343">
        <v>1755</v>
      </c>
      <c r="R13" s="343">
        <v>1354</v>
      </c>
      <c r="S13" s="343">
        <v>1103</v>
      </c>
      <c r="T13" s="343">
        <v>1640</v>
      </c>
      <c r="U13" s="71">
        <v>1.7</v>
      </c>
      <c r="V13" s="71">
        <v>0.8</v>
      </c>
      <c r="W13" s="75">
        <v>0.7</v>
      </c>
      <c r="Z13" s="69"/>
      <c r="AB13" s="68"/>
      <c r="AC13" s="68"/>
      <c r="AD13" s="61"/>
      <c r="AE13" s="61"/>
      <c r="AF13" s="61"/>
    </row>
    <row r="14" spans="2:32" x14ac:dyDescent="0.2">
      <c r="B14" s="55">
        <v>2010</v>
      </c>
      <c r="C14" s="343">
        <v>1285</v>
      </c>
      <c r="D14" s="343">
        <v>918</v>
      </c>
      <c r="E14" s="343">
        <v>1708</v>
      </c>
      <c r="F14" s="343">
        <v>1203</v>
      </c>
      <c r="G14" s="343">
        <v>862</v>
      </c>
      <c r="H14" s="343">
        <v>1596</v>
      </c>
      <c r="I14" s="343">
        <v>1329</v>
      </c>
      <c r="J14" s="343">
        <v>945</v>
      </c>
      <c r="K14" s="343">
        <v>1769</v>
      </c>
      <c r="L14" s="343">
        <v>1244</v>
      </c>
      <c r="M14" s="343">
        <v>888</v>
      </c>
      <c r="N14" s="343">
        <v>1654</v>
      </c>
      <c r="O14" s="343">
        <v>1472</v>
      </c>
      <c r="P14" s="343">
        <v>1199</v>
      </c>
      <c r="Q14" s="343">
        <v>1786</v>
      </c>
      <c r="R14" s="343">
        <v>1380</v>
      </c>
      <c r="S14" s="343">
        <v>1129</v>
      </c>
      <c r="T14" s="343">
        <v>1669</v>
      </c>
      <c r="U14" s="71">
        <v>1.9</v>
      </c>
      <c r="V14" s="71">
        <v>0.1</v>
      </c>
      <c r="W14" s="75">
        <v>1</v>
      </c>
      <c r="Z14" s="69"/>
      <c r="AB14" s="68"/>
      <c r="AC14" s="68"/>
      <c r="AD14" s="61"/>
      <c r="AE14" s="61"/>
      <c r="AF14" s="61"/>
    </row>
    <row r="15" spans="2:32" x14ac:dyDescent="0.2">
      <c r="B15" s="55">
        <v>2011</v>
      </c>
      <c r="C15" s="343">
        <v>1332</v>
      </c>
      <c r="D15" s="343">
        <v>953</v>
      </c>
      <c r="E15" s="343">
        <v>1776</v>
      </c>
      <c r="F15" s="343">
        <v>1247</v>
      </c>
      <c r="G15" s="343">
        <v>895</v>
      </c>
      <c r="H15" s="343">
        <v>1660</v>
      </c>
      <c r="I15" s="343">
        <v>1377</v>
      </c>
      <c r="J15" s="343">
        <v>981</v>
      </c>
      <c r="K15" s="343">
        <v>1842</v>
      </c>
      <c r="L15" s="343">
        <v>1290</v>
      </c>
      <c r="M15" s="343">
        <v>922</v>
      </c>
      <c r="N15" s="343">
        <v>1721</v>
      </c>
      <c r="O15" s="343">
        <v>1520</v>
      </c>
      <c r="P15" s="343">
        <v>1231</v>
      </c>
      <c r="Q15" s="343">
        <v>1858</v>
      </c>
      <c r="R15" s="343">
        <v>1425</v>
      </c>
      <c r="S15" s="343">
        <v>1159</v>
      </c>
      <c r="T15" s="343">
        <v>1736</v>
      </c>
      <c r="U15" s="71">
        <v>3.7</v>
      </c>
      <c r="V15" s="71">
        <v>1.2</v>
      </c>
      <c r="W15" s="75">
        <v>1.7</v>
      </c>
      <c r="Z15" s="69"/>
      <c r="AB15" s="68"/>
      <c r="AC15" s="68"/>
      <c r="AD15" s="61"/>
      <c r="AE15" s="61"/>
      <c r="AF15" s="61"/>
    </row>
    <row r="16" spans="2:32" x14ac:dyDescent="0.2">
      <c r="B16" s="55">
        <v>2012</v>
      </c>
      <c r="C16" s="343">
        <v>1357</v>
      </c>
      <c r="D16" s="343">
        <v>990</v>
      </c>
      <c r="E16" s="343">
        <v>1781</v>
      </c>
      <c r="F16" s="343">
        <v>1270</v>
      </c>
      <c r="G16" s="343">
        <v>930</v>
      </c>
      <c r="H16" s="343">
        <v>1664</v>
      </c>
      <c r="I16" s="343">
        <v>1400</v>
      </c>
      <c r="J16" s="343">
        <v>1019</v>
      </c>
      <c r="K16" s="343">
        <v>1841</v>
      </c>
      <c r="L16" s="343">
        <v>1311</v>
      </c>
      <c r="M16" s="343">
        <v>957</v>
      </c>
      <c r="N16" s="343">
        <v>1721</v>
      </c>
      <c r="O16" s="343">
        <v>1549</v>
      </c>
      <c r="P16" s="343">
        <v>1280</v>
      </c>
      <c r="Q16" s="343">
        <v>1860</v>
      </c>
      <c r="R16" s="343">
        <v>1452</v>
      </c>
      <c r="S16" s="343">
        <v>1205</v>
      </c>
      <c r="T16" s="343">
        <v>1738</v>
      </c>
      <c r="U16" s="71">
        <v>1.7</v>
      </c>
      <c r="V16" s="71">
        <v>0.3</v>
      </c>
      <c r="W16" s="75">
        <v>-0.5</v>
      </c>
      <c r="Z16" s="69"/>
      <c r="AB16" s="68"/>
      <c r="AC16" s="68"/>
      <c r="AD16" s="61"/>
      <c r="AE16" s="61"/>
      <c r="AF16" s="61"/>
    </row>
    <row r="17" spans="2:32" x14ac:dyDescent="0.2">
      <c r="B17" s="55">
        <v>2013</v>
      </c>
      <c r="C17" s="343">
        <v>1380</v>
      </c>
      <c r="D17" s="343">
        <v>1016</v>
      </c>
      <c r="E17" s="343">
        <v>1803</v>
      </c>
      <c r="F17" s="343">
        <v>1288</v>
      </c>
      <c r="G17" s="343">
        <v>951</v>
      </c>
      <c r="H17" s="343">
        <v>1680</v>
      </c>
      <c r="I17" s="343">
        <v>1424</v>
      </c>
      <c r="J17" s="343">
        <v>1045</v>
      </c>
      <c r="K17" s="343">
        <v>1864</v>
      </c>
      <c r="L17" s="343">
        <v>1329</v>
      </c>
      <c r="M17" s="343">
        <v>979</v>
      </c>
      <c r="N17" s="343">
        <v>1736</v>
      </c>
      <c r="O17" s="343">
        <v>1578</v>
      </c>
      <c r="P17" s="343">
        <v>1314</v>
      </c>
      <c r="Q17" s="343">
        <v>1884</v>
      </c>
      <c r="R17" s="343">
        <v>1475</v>
      </c>
      <c r="S17" s="343">
        <v>1234</v>
      </c>
      <c r="T17" s="343">
        <v>1755</v>
      </c>
      <c r="U17" s="71">
        <v>1.7</v>
      </c>
      <c r="V17" s="71">
        <v>1</v>
      </c>
      <c r="W17" s="75">
        <v>0.5</v>
      </c>
      <c r="Z17" s="69"/>
      <c r="AB17" s="68"/>
      <c r="AC17" s="68"/>
      <c r="AD17" s="61"/>
      <c r="AE17" s="61"/>
      <c r="AF17" s="61"/>
    </row>
    <row r="18" spans="2:32" x14ac:dyDescent="0.2">
      <c r="B18" s="55">
        <v>2014</v>
      </c>
      <c r="C18" s="343">
        <v>1395</v>
      </c>
      <c r="D18" s="343">
        <v>1032</v>
      </c>
      <c r="E18" s="343">
        <v>1818</v>
      </c>
      <c r="F18" s="343">
        <v>1302</v>
      </c>
      <c r="G18" s="343">
        <v>965</v>
      </c>
      <c r="H18" s="343">
        <v>1693</v>
      </c>
      <c r="I18" s="343">
        <v>1439</v>
      </c>
      <c r="J18" s="343">
        <v>1061</v>
      </c>
      <c r="K18" s="343">
        <v>1878</v>
      </c>
      <c r="L18" s="343">
        <v>1343</v>
      </c>
      <c r="M18" s="343">
        <v>993</v>
      </c>
      <c r="N18" s="343">
        <v>1749</v>
      </c>
      <c r="O18" s="343">
        <v>1591</v>
      </c>
      <c r="P18" s="343">
        <v>1328</v>
      </c>
      <c r="Q18" s="343">
        <v>1898</v>
      </c>
      <c r="R18" s="343">
        <v>1487</v>
      </c>
      <c r="S18" s="343">
        <v>1245</v>
      </c>
      <c r="T18" s="343">
        <v>1768</v>
      </c>
      <c r="U18" s="71">
        <v>1.1000000000000001</v>
      </c>
      <c r="V18" s="71">
        <v>1</v>
      </c>
      <c r="W18" s="75">
        <v>1.1000000000000001</v>
      </c>
      <c r="Z18" s="69"/>
      <c r="AB18" s="68"/>
      <c r="AC18" s="68"/>
      <c r="AD18" s="61"/>
      <c r="AE18" s="61"/>
      <c r="AF18" s="61"/>
    </row>
    <row r="19" spans="2:32" x14ac:dyDescent="0.2">
      <c r="B19" s="55">
        <v>2015</v>
      </c>
      <c r="C19" s="343">
        <v>1406</v>
      </c>
      <c r="D19" s="343">
        <v>1045</v>
      </c>
      <c r="E19" s="343">
        <v>1825</v>
      </c>
      <c r="F19" s="343">
        <v>1311</v>
      </c>
      <c r="G19" s="343">
        <v>978</v>
      </c>
      <c r="H19" s="343">
        <v>1699</v>
      </c>
      <c r="I19" s="343">
        <v>1449</v>
      </c>
      <c r="J19" s="343">
        <v>1075</v>
      </c>
      <c r="K19" s="343">
        <v>1885</v>
      </c>
      <c r="L19" s="343">
        <v>1352</v>
      </c>
      <c r="M19" s="343">
        <v>1006</v>
      </c>
      <c r="N19" s="343">
        <v>1755</v>
      </c>
      <c r="O19" s="343">
        <v>1601</v>
      </c>
      <c r="P19" s="343">
        <v>1340</v>
      </c>
      <c r="Q19" s="343">
        <v>1906</v>
      </c>
      <c r="R19" s="343">
        <v>1496</v>
      </c>
      <c r="S19" s="343">
        <v>1256</v>
      </c>
      <c r="T19" s="343">
        <v>1774</v>
      </c>
      <c r="U19" s="71">
        <v>0.7</v>
      </c>
      <c r="V19" s="71">
        <v>0.5</v>
      </c>
      <c r="W19" s="75">
        <v>0.6</v>
      </c>
      <c r="Z19" s="69"/>
      <c r="AB19" s="68"/>
      <c r="AC19" s="68"/>
      <c r="AD19" s="61"/>
      <c r="AE19" s="61"/>
      <c r="AF19" s="61"/>
    </row>
    <row r="20" spans="2:32" x14ac:dyDescent="0.2">
      <c r="B20" s="55">
        <v>2016</v>
      </c>
      <c r="C20" s="343">
        <v>1425</v>
      </c>
      <c r="D20" s="343">
        <v>1068</v>
      </c>
      <c r="E20" s="343">
        <v>1844</v>
      </c>
      <c r="F20" s="343">
        <v>1331</v>
      </c>
      <c r="G20" s="343">
        <v>999</v>
      </c>
      <c r="H20" s="343">
        <v>1719</v>
      </c>
      <c r="I20" s="343">
        <v>1468</v>
      </c>
      <c r="J20" s="343">
        <v>1097</v>
      </c>
      <c r="K20" s="343">
        <v>1902</v>
      </c>
      <c r="L20" s="343">
        <v>1371</v>
      </c>
      <c r="M20" s="343">
        <v>1026</v>
      </c>
      <c r="N20" s="343">
        <v>1774</v>
      </c>
      <c r="O20" s="343">
        <v>1622</v>
      </c>
      <c r="P20" s="343">
        <v>1363</v>
      </c>
      <c r="Q20" s="343">
        <v>1924</v>
      </c>
      <c r="R20" s="343">
        <v>1515</v>
      </c>
      <c r="S20" s="343">
        <v>1277</v>
      </c>
      <c r="T20" s="343">
        <v>1794</v>
      </c>
      <c r="U20" s="71">
        <v>1.3</v>
      </c>
      <c r="V20" s="71">
        <v>0.7</v>
      </c>
      <c r="W20" s="75">
        <v>1.3</v>
      </c>
      <c r="X20" s="61"/>
      <c r="Y20" s="61"/>
      <c r="Z20" s="61"/>
      <c r="AB20" s="68"/>
      <c r="AC20" s="68"/>
      <c r="AD20" s="61"/>
      <c r="AE20" s="61"/>
      <c r="AF20" s="61"/>
    </row>
    <row r="21" spans="2:32" x14ac:dyDescent="0.2">
      <c r="B21" s="62">
        <v>2017</v>
      </c>
      <c r="C21" s="344">
        <v>1446</v>
      </c>
      <c r="D21" s="344">
        <v>1090</v>
      </c>
      <c r="E21" s="344">
        <v>1864</v>
      </c>
      <c r="F21" s="344">
        <v>1352</v>
      </c>
      <c r="G21" s="344">
        <v>1021</v>
      </c>
      <c r="H21" s="344">
        <v>1740</v>
      </c>
      <c r="I21" s="344">
        <v>1490</v>
      </c>
      <c r="J21" s="344">
        <v>1119</v>
      </c>
      <c r="K21" s="344">
        <v>1923</v>
      </c>
      <c r="L21" s="344">
        <v>1393</v>
      </c>
      <c r="M21" s="344">
        <v>1049</v>
      </c>
      <c r="N21" s="344">
        <v>1796</v>
      </c>
      <c r="O21" s="344">
        <v>1642</v>
      </c>
      <c r="P21" s="344">
        <v>1382</v>
      </c>
      <c r="Q21" s="344">
        <v>1946</v>
      </c>
      <c r="R21" s="344">
        <v>1536</v>
      </c>
      <c r="S21" s="344">
        <v>1297</v>
      </c>
      <c r="T21" s="344">
        <v>1817</v>
      </c>
      <c r="U21" s="72">
        <v>1.5</v>
      </c>
      <c r="V21" s="72">
        <v>0.3</v>
      </c>
      <c r="W21" s="76">
        <v>0.8</v>
      </c>
      <c r="X21" s="61"/>
      <c r="Y21" s="61"/>
      <c r="Z21" s="61"/>
      <c r="AB21" s="68"/>
      <c r="AC21" s="68"/>
      <c r="AD21" s="61"/>
      <c r="AE21" s="61"/>
      <c r="AF21" s="61"/>
    </row>
    <row r="22" spans="2:32" x14ac:dyDescent="0.2">
      <c r="B22" s="62" t="s">
        <v>323</v>
      </c>
      <c r="C22" s="344">
        <v>1450</v>
      </c>
      <c r="D22" s="344">
        <v>1100</v>
      </c>
      <c r="E22" s="344">
        <v>1863</v>
      </c>
      <c r="F22" s="344">
        <v>1338</v>
      </c>
      <c r="G22" s="344">
        <v>1017</v>
      </c>
      <c r="H22" s="344">
        <v>1714</v>
      </c>
      <c r="I22" s="344">
        <v>1494</v>
      </c>
      <c r="J22" s="344">
        <v>1130</v>
      </c>
      <c r="K22" s="344">
        <v>1922</v>
      </c>
      <c r="L22" s="344">
        <v>1378</v>
      </c>
      <c r="M22" s="344">
        <v>1045</v>
      </c>
      <c r="N22" s="344">
        <v>1769</v>
      </c>
      <c r="O22" s="344">
        <v>1644</v>
      </c>
      <c r="P22" s="344">
        <v>1388</v>
      </c>
      <c r="Q22" s="344">
        <v>1944</v>
      </c>
      <c r="R22" s="344">
        <v>1518</v>
      </c>
      <c r="S22" s="344">
        <v>1286</v>
      </c>
      <c r="T22" s="344">
        <v>1790</v>
      </c>
      <c r="U22" s="72">
        <v>0.3</v>
      </c>
      <c r="V22" s="72">
        <v>-1.3</v>
      </c>
      <c r="W22" s="76">
        <v>0.1</v>
      </c>
      <c r="X22" s="61"/>
      <c r="Y22" s="61"/>
      <c r="Z22" s="61"/>
      <c r="AB22" s="68"/>
      <c r="AC22" s="68"/>
      <c r="AD22" s="61"/>
      <c r="AE22" s="61"/>
      <c r="AF22" s="61"/>
    </row>
    <row r="23" spans="2:32" x14ac:dyDescent="0.2">
      <c r="B23" s="64" t="s">
        <v>324</v>
      </c>
      <c r="C23" s="345">
        <v>1461</v>
      </c>
      <c r="D23" s="345">
        <v>1114</v>
      </c>
      <c r="E23" s="345">
        <v>1871</v>
      </c>
      <c r="F23" s="345">
        <v>1353</v>
      </c>
      <c r="G23" s="345">
        <v>1034</v>
      </c>
      <c r="H23" s="345">
        <v>1730</v>
      </c>
      <c r="I23" s="345">
        <v>1504</v>
      </c>
      <c r="J23" s="345">
        <v>1144</v>
      </c>
      <c r="K23" s="345">
        <v>1929</v>
      </c>
      <c r="L23" s="345">
        <v>1393</v>
      </c>
      <c r="M23" s="345">
        <v>1062</v>
      </c>
      <c r="N23" s="345">
        <v>1784</v>
      </c>
      <c r="O23" s="345">
        <v>1652</v>
      </c>
      <c r="P23" s="345">
        <v>1398</v>
      </c>
      <c r="Q23" s="345">
        <v>1953</v>
      </c>
      <c r="R23" s="345">
        <v>1532</v>
      </c>
      <c r="S23" s="345">
        <v>1300</v>
      </c>
      <c r="T23" s="345">
        <v>1806</v>
      </c>
      <c r="U23" s="73">
        <v>0.7</v>
      </c>
      <c r="V23" s="73">
        <v>-0.8</v>
      </c>
      <c r="W23" s="77">
        <v>0.2</v>
      </c>
      <c r="X23" s="61"/>
      <c r="Y23" s="61"/>
      <c r="Z23" s="61"/>
      <c r="AB23" s="68"/>
      <c r="AC23" s="68"/>
      <c r="AD23" s="61"/>
      <c r="AE23" s="61"/>
      <c r="AF23" s="61"/>
    </row>
    <row r="24" spans="2:32" x14ac:dyDescent="0.2">
      <c r="B24" s="62">
        <v>2020</v>
      </c>
      <c r="C24" s="344">
        <v>1488</v>
      </c>
      <c r="D24" s="344">
        <v>1144</v>
      </c>
      <c r="E24" s="344">
        <v>1892</v>
      </c>
      <c r="F24" s="344">
        <v>1376</v>
      </c>
      <c r="G24" s="344">
        <v>1060</v>
      </c>
      <c r="H24" s="344">
        <v>1747</v>
      </c>
      <c r="I24" s="344">
        <v>1532</v>
      </c>
      <c r="J24" s="344">
        <v>1174</v>
      </c>
      <c r="K24" s="344">
        <v>1951</v>
      </c>
      <c r="L24" s="344">
        <v>1417</v>
      </c>
      <c r="M24" s="344">
        <v>1089</v>
      </c>
      <c r="N24" s="344">
        <v>1801</v>
      </c>
      <c r="O24" s="344">
        <v>1685</v>
      </c>
      <c r="P24" s="344">
        <v>1437</v>
      </c>
      <c r="Q24" s="344">
        <v>1976</v>
      </c>
      <c r="R24" s="344">
        <v>1560</v>
      </c>
      <c r="S24" s="344">
        <v>1335</v>
      </c>
      <c r="T24" s="344">
        <v>1825</v>
      </c>
      <c r="U24" s="72">
        <v>1.8</v>
      </c>
      <c r="V24" s="72">
        <v>1.9</v>
      </c>
      <c r="W24" s="76">
        <v>1.3</v>
      </c>
      <c r="X24" s="61"/>
      <c r="Y24" s="61"/>
      <c r="Z24" s="61"/>
      <c r="AB24" s="68"/>
      <c r="AC24" s="68"/>
      <c r="AD24" s="61"/>
      <c r="AE24" s="61"/>
      <c r="AF24" s="61"/>
    </row>
    <row r="25" spans="2:32" x14ac:dyDescent="0.2">
      <c r="B25" s="62">
        <v>2021</v>
      </c>
      <c r="C25" s="344">
        <v>1499</v>
      </c>
      <c r="D25" s="344">
        <v>1162</v>
      </c>
      <c r="E25" s="344">
        <v>1896</v>
      </c>
      <c r="F25" s="344">
        <f>ROUND(C25*0.925,0)</f>
        <v>1387</v>
      </c>
      <c r="G25" s="344">
        <f>ROUND(D25*0.927,0)</f>
        <v>1077</v>
      </c>
      <c r="H25" s="344">
        <f>ROUND(E25*0.923,0)</f>
        <v>1750</v>
      </c>
      <c r="I25" s="344">
        <v>1543</v>
      </c>
      <c r="J25" s="344">
        <v>1193</v>
      </c>
      <c r="K25" s="344">
        <v>1954</v>
      </c>
      <c r="L25" s="344">
        <f>ROUND(I25*0.926,0)</f>
        <v>1429</v>
      </c>
      <c r="M25" s="344">
        <f>ROUND(J25*0.927,0)</f>
        <v>1106</v>
      </c>
      <c r="N25" s="344">
        <f>ROUND(K25*0.923,0)</f>
        <v>1804</v>
      </c>
      <c r="O25" s="344">
        <v>1696</v>
      </c>
      <c r="P25" s="344">
        <v>1455</v>
      </c>
      <c r="Q25" s="344">
        <v>1980</v>
      </c>
      <c r="R25" s="344">
        <f>ROUND(O25*0.925,0)</f>
        <v>1569</v>
      </c>
      <c r="S25" s="344">
        <f>ROUND(P25*0.929,0)</f>
        <v>1352</v>
      </c>
      <c r="T25" s="344">
        <f>ROUND(Q25*0.923,0)</f>
        <v>1828</v>
      </c>
      <c r="U25" s="72">
        <v>0.7</v>
      </c>
      <c r="V25" s="72">
        <v>-2</v>
      </c>
      <c r="W25" s="76">
        <v>0.2</v>
      </c>
      <c r="X25" s="61"/>
      <c r="Y25" s="61"/>
      <c r="Z25" s="61"/>
      <c r="AB25" s="68"/>
      <c r="AC25" s="68"/>
      <c r="AD25" s="61"/>
      <c r="AE25" s="61"/>
      <c r="AF25" s="61"/>
    </row>
    <row r="26" spans="2:32" x14ac:dyDescent="0.2">
      <c r="B26" s="55">
        <v>2022</v>
      </c>
      <c r="C26" s="343">
        <v>1581</v>
      </c>
      <c r="D26" s="343">
        <v>1236</v>
      </c>
      <c r="E26" s="343">
        <v>1990</v>
      </c>
      <c r="F26" s="343">
        <f t="shared" ref="F26:F27" si="0">ROUND(C26*0.925,0)</f>
        <v>1462</v>
      </c>
      <c r="G26" s="343">
        <f t="shared" ref="G26:G27" si="1">ROUND(D26*0.927,0)</f>
        <v>1146</v>
      </c>
      <c r="H26" s="343">
        <f t="shared" ref="H26:H27" si="2">ROUND(E26*0.923,0)</f>
        <v>1837</v>
      </c>
      <c r="I26" s="343">
        <v>1626</v>
      </c>
      <c r="J26" s="343">
        <v>1268</v>
      </c>
      <c r="K26" s="343">
        <v>2050</v>
      </c>
      <c r="L26" s="343">
        <f t="shared" ref="L26:L27" si="3">ROUND(I26*0.926,0)</f>
        <v>1506</v>
      </c>
      <c r="M26" s="343">
        <f t="shared" ref="M26:M27" si="4">ROUND(J26*0.927,0)</f>
        <v>1175</v>
      </c>
      <c r="N26" s="343">
        <f t="shared" ref="N26:N27" si="5">ROUND(K26*0.923,0)</f>
        <v>1892</v>
      </c>
      <c r="O26" s="343">
        <v>1786</v>
      </c>
      <c r="P26" s="343">
        <v>1539</v>
      </c>
      <c r="Q26" s="343">
        <v>2077</v>
      </c>
      <c r="R26" s="343">
        <f t="shared" ref="R26:R27" si="6">ROUND(O26*0.925,0)</f>
        <v>1652</v>
      </c>
      <c r="S26" s="343">
        <f t="shared" ref="S26:S27" si="7">ROUND(P26*0.929,0)</f>
        <v>1430</v>
      </c>
      <c r="T26" s="343">
        <f t="shared" ref="T26:T27" si="8">ROUND(Q26*0.923,0)</f>
        <v>1917</v>
      </c>
      <c r="U26" s="71">
        <v>5.4</v>
      </c>
      <c r="V26" s="71">
        <v>-0.4</v>
      </c>
      <c r="W26" s="75">
        <v>0.3</v>
      </c>
      <c r="X26" s="61"/>
      <c r="Y26" s="61"/>
      <c r="Z26" s="61"/>
      <c r="AB26" s="68"/>
      <c r="AC26" s="68"/>
      <c r="AD26" s="61"/>
      <c r="AE26" s="61"/>
      <c r="AF26" s="61"/>
    </row>
    <row r="27" spans="2:32" x14ac:dyDescent="0.2">
      <c r="B27" s="56">
        <v>2023</v>
      </c>
      <c r="C27" s="346">
        <v>1620</v>
      </c>
      <c r="D27" s="346">
        <v>1273</v>
      </c>
      <c r="E27" s="346">
        <v>2029</v>
      </c>
      <c r="F27" s="346">
        <f t="shared" si="0"/>
        <v>1499</v>
      </c>
      <c r="G27" s="346">
        <f t="shared" si="1"/>
        <v>1180</v>
      </c>
      <c r="H27" s="346">
        <f t="shared" si="2"/>
        <v>1873</v>
      </c>
      <c r="I27" s="346">
        <v>1666</v>
      </c>
      <c r="J27" s="346">
        <v>1306</v>
      </c>
      <c r="K27" s="346">
        <v>2089</v>
      </c>
      <c r="L27" s="346">
        <f t="shared" si="3"/>
        <v>1543</v>
      </c>
      <c r="M27" s="346">
        <f t="shared" si="4"/>
        <v>1211</v>
      </c>
      <c r="N27" s="346">
        <f t="shared" si="5"/>
        <v>1928</v>
      </c>
      <c r="O27" s="346">
        <v>1827</v>
      </c>
      <c r="P27" s="346">
        <v>1580</v>
      </c>
      <c r="Q27" s="346">
        <v>2118</v>
      </c>
      <c r="R27" s="346">
        <f t="shared" si="6"/>
        <v>1690</v>
      </c>
      <c r="S27" s="346">
        <f t="shared" si="7"/>
        <v>1468</v>
      </c>
      <c r="T27" s="346">
        <f t="shared" si="8"/>
        <v>1955</v>
      </c>
      <c r="U27" s="74">
        <v>2.4</v>
      </c>
      <c r="V27" s="74">
        <v>-1.2</v>
      </c>
      <c r="W27" s="78">
        <v>0.6</v>
      </c>
      <c r="X27" s="61"/>
      <c r="Y27" s="61"/>
      <c r="Z27" s="61"/>
      <c r="AB27" s="68"/>
      <c r="AC27" s="68"/>
      <c r="AD27" s="61"/>
      <c r="AE27" s="61"/>
      <c r="AF27" s="61"/>
    </row>
    <row r="28" spans="2:32" x14ac:dyDescent="0.2">
      <c r="B28" s="49"/>
      <c r="C28" s="49"/>
      <c r="D28" s="50"/>
      <c r="E28" s="50"/>
      <c r="F28" s="49"/>
      <c r="G28" s="50"/>
      <c r="H28" s="50"/>
      <c r="I28" s="49"/>
      <c r="J28" s="50"/>
      <c r="K28" s="50"/>
      <c r="L28" s="49"/>
      <c r="M28" s="50"/>
      <c r="N28" s="50"/>
      <c r="O28" s="49"/>
      <c r="P28" s="50"/>
      <c r="Q28" s="50"/>
      <c r="R28" s="49"/>
      <c r="S28" s="50"/>
      <c r="T28" s="50"/>
      <c r="U28" s="51"/>
      <c r="V28" s="52"/>
      <c r="W28" s="52"/>
    </row>
    <row r="29" spans="2:32" x14ac:dyDescent="0.2">
      <c r="B29" s="26" t="s">
        <v>313</v>
      </c>
      <c r="C29" s="26"/>
      <c r="D29" s="26"/>
      <c r="E29" s="26"/>
      <c r="I29" s="26"/>
      <c r="J29" s="26"/>
      <c r="K29" s="26"/>
      <c r="M29" s="3" t="s">
        <v>228</v>
      </c>
      <c r="O29" s="26"/>
      <c r="P29" s="65"/>
      <c r="Q29" s="65"/>
    </row>
    <row r="30" spans="2:32" ht="102" customHeight="1" x14ac:dyDescent="0.2">
      <c r="B30" s="357" t="s">
        <v>325</v>
      </c>
      <c r="C30" s="358"/>
      <c r="D30" s="358"/>
      <c r="E30" s="358"/>
      <c r="F30" s="358"/>
      <c r="G30" s="358"/>
      <c r="H30" s="358"/>
      <c r="I30" s="358"/>
      <c r="J30" s="358"/>
      <c r="K30" s="358"/>
      <c r="L30" s="358"/>
      <c r="M30" s="358"/>
      <c r="N30" s="358"/>
    </row>
    <row r="31" spans="2:32" x14ac:dyDescent="0.2">
      <c r="B31" s="21"/>
      <c r="C31" s="66"/>
      <c r="D31" s="66"/>
      <c r="E31" s="66"/>
    </row>
    <row r="32" spans="2:32" x14ac:dyDescent="0.2">
      <c r="B32" s="21"/>
      <c r="C32" s="66"/>
      <c r="D32" s="66"/>
      <c r="E32" s="66"/>
      <c r="F32" s="66"/>
      <c r="G32" s="66"/>
      <c r="H32" s="66"/>
      <c r="I32" s="66"/>
      <c r="J32" s="66"/>
      <c r="K32" s="66"/>
      <c r="L32" s="66"/>
      <c r="M32" s="66"/>
      <c r="N32" s="66"/>
      <c r="O32" s="66"/>
      <c r="P32" s="66"/>
      <c r="Q32" s="66"/>
    </row>
    <row r="33" spans="2:17" x14ac:dyDescent="0.2">
      <c r="B33" s="21"/>
      <c r="C33" s="21"/>
      <c r="D33" s="21"/>
      <c r="E33" s="21"/>
      <c r="F33" s="66"/>
      <c r="G33" s="67"/>
      <c r="H33" s="67"/>
      <c r="I33" s="67"/>
      <c r="J33" s="67"/>
      <c r="K33" s="67"/>
      <c r="L33" s="67"/>
      <c r="M33" s="67"/>
      <c r="N33" s="67"/>
      <c r="O33" s="67"/>
      <c r="P33" s="67"/>
      <c r="Q33" s="67"/>
    </row>
  </sheetData>
  <mergeCells count="7">
    <mergeCell ref="B30:N30"/>
    <mergeCell ref="C4:T4"/>
    <mergeCell ref="U4:W5"/>
    <mergeCell ref="B5:B7"/>
    <mergeCell ref="C5:H5"/>
    <mergeCell ref="I5:N5"/>
    <mergeCell ref="O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S37"/>
  <sheetViews>
    <sheetView showGridLines="0" workbookViewId="0"/>
  </sheetViews>
  <sheetFormatPr baseColWidth="10" defaultColWidth="11.42578125" defaultRowHeight="11.25" x14ac:dyDescent="0.2"/>
  <cols>
    <col min="1" max="1" width="3.140625" style="3" customWidth="1"/>
    <col min="2" max="2" width="8.42578125" style="3" customWidth="1"/>
    <col min="3" max="3" width="11.42578125" style="3" customWidth="1"/>
    <col min="4" max="7" width="11.42578125" style="3"/>
    <col min="8" max="8" width="12" style="3" customWidth="1"/>
    <col min="9" max="14" width="11.42578125" style="3"/>
    <col min="15" max="15" width="14.42578125" style="3" customWidth="1"/>
    <col min="16" max="22" width="11.42578125" style="3"/>
    <col min="23" max="23" width="15.85546875" style="3" customWidth="1"/>
    <col min="24" max="16384" width="11.42578125" style="3"/>
  </cols>
  <sheetData>
    <row r="2" spans="2:25" x14ac:dyDescent="0.2">
      <c r="B2" s="21" t="s">
        <v>326</v>
      </c>
      <c r="C2" s="21"/>
      <c r="D2" s="21"/>
      <c r="E2" s="21"/>
      <c r="F2" s="21"/>
    </row>
    <row r="3" spans="2:25" x14ac:dyDescent="0.2">
      <c r="B3" s="49"/>
      <c r="C3" s="49"/>
      <c r="D3" s="49"/>
      <c r="E3" s="49"/>
      <c r="F3" s="50"/>
      <c r="G3" s="50"/>
      <c r="H3" s="49"/>
      <c r="I3" s="49"/>
      <c r="J3" s="50"/>
      <c r="K3" s="50"/>
      <c r="L3" s="50"/>
      <c r="M3" s="51"/>
      <c r="N3" s="51"/>
      <c r="O3" s="52"/>
      <c r="P3" s="49"/>
      <c r="Q3" s="49"/>
    </row>
    <row r="4" spans="2:25" ht="33" customHeight="1" x14ac:dyDescent="0.2">
      <c r="B4" s="57"/>
      <c r="C4" s="374" t="s">
        <v>12</v>
      </c>
      <c r="D4" s="374"/>
      <c r="E4" s="374"/>
      <c r="F4" s="374"/>
      <c r="G4" s="374"/>
      <c r="H4" s="374"/>
      <c r="I4" s="374"/>
      <c r="J4" s="374"/>
      <c r="K4" s="374"/>
      <c r="L4" s="374"/>
      <c r="M4" s="374"/>
      <c r="N4" s="374"/>
      <c r="O4" s="374"/>
      <c r="P4" s="374"/>
      <c r="Q4" s="374"/>
      <c r="R4" s="374"/>
      <c r="S4" s="374"/>
      <c r="T4" s="374"/>
      <c r="U4" s="374" t="s">
        <v>390</v>
      </c>
      <c r="V4" s="375"/>
      <c r="W4" s="375"/>
    </row>
    <row r="5" spans="2:25" ht="30" customHeight="1" x14ac:dyDescent="0.2">
      <c r="B5" s="371"/>
      <c r="C5" s="378" t="s">
        <v>309</v>
      </c>
      <c r="D5" s="378"/>
      <c r="E5" s="378"/>
      <c r="F5" s="378"/>
      <c r="G5" s="378"/>
      <c r="H5" s="378"/>
      <c r="I5" s="379" t="s">
        <v>310</v>
      </c>
      <c r="J5" s="379"/>
      <c r="K5" s="379"/>
      <c r="L5" s="379"/>
      <c r="M5" s="379"/>
      <c r="N5" s="380"/>
      <c r="O5" s="379" t="s">
        <v>311</v>
      </c>
      <c r="P5" s="379"/>
      <c r="Q5" s="379"/>
      <c r="R5" s="379"/>
      <c r="S5" s="379"/>
      <c r="T5" s="379"/>
      <c r="U5" s="376"/>
      <c r="V5" s="376"/>
      <c r="W5" s="376"/>
    </row>
    <row r="6" spans="2:25" ht="16.5" customHeight="1" x14ac:dyDescent="0.2">
      <c r="B6" s="371"/>
      <c r="C6" s="53" t="s">
        <v>22</v>
      </c>
      <c r="D6" s="53" t="s">
        <v>22</v>
      </c>
      <c r="E6" s="53" t="s">
        <v>22</v>
      </c>
      <c r="F6" s="53" t="s">
        <v>312</v>
      </c>
      <c r="G6" s="53" t="s">
        <v>312</v>
      </c>
      <c r="H6" s="53" t="s">
        <v>312</v>
      </c>
      <c r="I6" s="53" t="s">
        <v>22</v>
      </c>
      <c r="J6" s="53" t="s">
        <v>22</v>
      </c>
      <c r="K6" s="53" t="s">
        <v>22</v>
      </c>
      <c r="L6" s="53" t="s">
        <v>312</v>
      </c>
      <c r="M6" s="53" t="s">
        <v>312</v>
      </c>
      <c r="N6" s="53" t="s">
        <v>312</v>
      </c>
      <c r="O6" s="53" t="s">
        <v>22</v>
      </c>
      <c r="P6" s="53" t="s">
        <v>22</v>
      </c>
      <c r="Q6" s="53" t="s">
        <v>22</v>
      </c>
      <c r="R6" s="53" t="s">
        <v>312</v>
      </c>
      <c r="S6" s="53" t="s">
        <v>312</v>
      </c>
      <c r="T6" s="53" t="s">
        <v>312</v>
      </c>
      <c r="U6" s="53" t="s">
        <v>22</v>
      </c>
      <c r="V6" s="53" t="s">
        <v>22</v>
      </c>
      <c r="W6" s="53" t="s">
        <v>22</v>
      </c>
    </row>
    <row r="7" spans="2:25" ht="46.5" customHeight="1" x14ac:dyDescent="0.2">
      <c r="B7" s="377"/>
      <c r="C7" s="58" t="s">
        <v>1</v>
      </c>
      <c r="D7" s="58" t="s">
        <v>3</v>
      </c>
      <c r="E7" s="58" t="s">
        <v>2</v>
      </c>
      <c r="F7" s="58" t="s">
        <v>1</v>
      </c>
      <c r="G7" s="58" t="s">
        <v>3</v>
      </c>
      <c r="H7" s="58" t="s">
        <v>2</v>
      </c>
      <c r="I7" s="58" t="s">
        <v>1</v>
      </c>
      <c r="J7" s="58" t="s">
        <v>3</v>
      </c>
      <c r="K7" s="58" t="s">
        <v>2</v>
      </c>
      <c r="L7" s="58" t="s">
        <v>1</v>
      </c>
      <c r="M7" s="58" t="s">
        <v>3</v>
      </c>
      <c r="N7" s="58" t="s">
        <v>2</v>
      </c>
      <c r="O7" s="58" t="s">
        <v>1</v>
      </c>
      <c r="P7" s="58" t="s">
        <v>3</v>
      </c>
      <c r="Q7" s="58" t="s">
        <v>2</v>
      </c>
      <c r="R7" s="58" t="s">
        <v>1</v>
      </c>
      <c r="S7" s="58" t="s">
        <v>3</v>
      </c>
      <c r="T7" s="58" t="s">
        <v>2</v>
      </c>
      <c r="U7" s="59"/>
      <c r="V7" s="58" t="s">
        <v>321</v>
      </c>
      <c r="W7" s="58" t="s">
        <v>322</v>
      </c>
    </row>
    <row r="8" spans="2:25" x14ac:dyDescent="0.2">
      <c r="B8" s="54">
        <v>2004</v>
      </c>
      <c r="C8" s="347">
        <v>1029</v>
      </c>
      <c r="D8" s="347">
        <v>730</v>
      </c>
      <c r="E8" s="347">
        <v>1338</v>
      </c>
      <c r="F8" s="347" t="s">
        <v>7</v>
      </c>
      <c r="G8" s="347" t="s">
        <v>7</v>
      </c>
      <c r="H8" s="347" t="s">
        <v>7</v>
      </c>
      <c r="I8" s="347">
        <v>1066</v>
      </c>
      <c r="J8" s="347">
        <v>753</v>
      </c>
      <c r="K8" s="347">
        <v>1389</v>
      </c>
      <c r="L8" s="347" t="s">
        <v>7</v>
      </c>
      <c r="M8" s="347" t="s">
        <v>7</v>
      </c>
      <c r="N8" s="347" t="s">
        <v>7</v>
      </c>
      <c r="O8" s="347">
        <v>1188</v>
      </c>
      <c r="P8" s="347">
        <v>983</v>
      </c>
      <c r="Q8" s="347">
        <v>1400</v>
      </c>
      <c r="R8" s="347" t="s">
        <v>7</v>
      </c>
      <c r="S8" s="347" t="s">
        <v>7</v>
      </c>
      <c r="T8" s="347" t="s">
        <v>7</v>
      </c>
      <c r="U8" s="54"/>
      <c r="V8" s="54"/>
      <c r="W8" s="54"/>
    </row>
    <row r="9" spans="2:25" x14ac:dyDescent="0.2">
      <c r="B9" s="55">
        <v>2005</v>
      </c>
      <c r="C9" s="348">
        <v>1062</v>
      </c>
      <c r="D9" s="348">
        <v>756</v>
      </c>
      <c r="E9" s="348">
        <v>1378</v>
      </c>
      <c r="F9" s="348" t="s">
        <v>7</v>
      </c>
      <c r="G9" s="348" t="s">
        <v>7</v>
      </c>
      <c r="H9" s="348" t="s">
        <v>7</v>
      </c>
      <c r="I9" s="348">
        <v>1100</v>
      </c>
      <c r="J9" s="348">
        <v>780</v>
      </c>
      <c r="K9" s="348">
        <v>1430</v>
      </c>
      <c r="L9" s="348" t="s">
        <v>7</v>
      </c>
      <c r="M9" s="348" t="s">
        <v>7</v>
      </c>
      <c r="N9" s="348" t="s">
        <v>7</v>
      </c>
      <c r="O9" s="348">
        <v>1224</v>
      </c>
      <c r="P9" s="348">
        <v>1013</v>
      </c>
      <c r="Q9" s="348">
        <v>1442</v>
      </c>
      <c r="R9" s="348" t="s">
        <v>7</v>
      </c>
      <c r="S9" s="348" t="s">
        <v>7</v>
      </c>
      <c r="T9" s="348" t="s">
        <v>7</v>
      </c>
      <c r="U9" s="55">
        <v>3.2</v>
      </c>
      <c r="V9" s="55">
        <v>1.6</v>
      </c>
      <c r="W9" s="55">
        <v>1.2</v>
      </c>
      <c r="X9" s="61"/>
      <c r="Y9" s="61"/>
    </row>
    <row r="10" spans="2:25" x14ac:dyDescent="0.2">
      <c r="B10" s="55">
        <v>2006</v>
      </c>
      <c r="C10" s="348">
        <v>1100</v>
      </c>
      <c r="D10" s="348">
        <v>789</v>
      </c>
      <c r="E10" s="348">
        <v>1420</v>
      </c>
      <c r="F10" s="348" t="s">
        <v>7</v>
      </c>
      <c r="G10" s="348" t="s">
        <v>7</v>
      </c>
      <c r="H10" s="348" t="s">
        <v>7</v>
      </c>
      <c r="I10" s="348">
        <v>1138</v>
      </c>
      <c r="J10" s="348">
        <v>813</v>
      </c>
      <c r="K10" s="348">
        <v>1473</v>
      </c>
      <c r="L10" s="348" t="s">
        <v>7</v>
      </c>
      <c r="M10" s="348" t="s">
        <v>7</v>
      </c>
      <c r="N10" s="348" t="s">
        <v>7</v>
      </c>
      <c r="O10" s="348">
        <v>1262</v>
      </c>
      <c r="P10" s="348">
        <v>1045</v>
      </c>
      <c r="Q10" s="348">
        <v>1486</v>
      </c>
      <c r="R10" s="348" t="s">
        <v>7</v>
      </c>
      <c r="S10" s="348" t="s">
        <v>7</v>
      </c>
      <c r="T10" s="348" t="s">
        <v>7</v>
      </c>
      <c r="U10" s="55">
        <v>3.4</v>
      </c>
      <c r="V10" s="55">
        <v>1.9</v>
      </c>
      <c r="W10" s="55">
        <v>1.7</v>
      </c>
      <c r="X10" s="61"/>
      <c r="Y10" s="61"/>
    </row>
    <row r="11" spans="2:25" x14ac:dyDescent="0.2">
      <c r="B11" s="55">
        <v>2007</v>
      </c>
      <c r="C11" s="348">
        <v>1135</v>
      </c>
      <c r="D11" s="348">
        <v>820</v>
      </c>
      <c r="E11" s="348">
        <v>1459</v>
      </c>
      <c r="F11" s="348" t="s">
        <v>7</v>
      </c>
      <c r="G11" s="348" t="s">
        <v>7</v>
      </c>
      <c r="H11" s="348" t="s">
        <v>7</v>
      </c>
      <c r="I11" s="348">
        <v>1174</v>
      </c>
      <c r="J11" s="348">
        <v>845</v>
      </c>
      <c r="K11" s="348">
        <v>1514</v>
      </c>
      <c r="L11" s="348" t="s">
        <v>7</v>
      </c>
      <c r="M11" s="348" t="s">
        <v>7</v>
      </c>
      <c r="N11" s="348" t="s">
        <v>7</v>
      </c>
      <c r="O11" s="348">
        <v>1300</v>
      </c>
      <c r="P11" s="348">
        <v>1080</v>
      </c>
      <c r="Q11" s="348">
        <v>1528</v>
      </c>
      <c r="R11" s="348" t="s">
        <v>7</v>
      </c>
      <c r="S11" s="348" t="s">
        <v>7</v>
      </c>
      <c r="T11" s="348" t="s">
        <v>7</v>
      </c>
      <c r="U11" s="55">
        <v>3.2</v>
      </c>
      <c r="V11" s="55">
        <v>0.6</v>
      </c>
      <c r="W11" s="55">
        <v>1.4</v>
      </c>
      <c r="X11" s="61"/>
      <c r="Y11" s="61"/>
    </row>
    <row r="12" spans="2:25" x14ac:dyDescent="0.2">
      <c r="B12" s="55">
        <v>2008</v>
      </c>
      <c r="C12" s="348">
        <v>1174</v>
      </c>
      <c r="D12" s="348">
        <v>857</v>
      </c>
      <c r="E12" s="348">
        <v>1500</v>
      </c>
      <c r="F12" s="348">
        <v>1100</v>
      </c>
      <c r="G12" s="348">
        <v>806</v>
      </c>
      <c r="H12" s="348">
        <v>1403</v>
      </c>
      <c r="I12" s="348">
        <v>1214</v>
      </c>
      <c r="J12" s="348">
        <v>883</v>
      </c>
      <c r="K12" s="348">
        <v>1554</v>
      </c>
      <c r="L12" s="348">
        <v>1137</v>
      </c>
      <c r="M12" s="348">
        <v>830</v>
      </c>
      <c r="N12" s="348">
        <v>1454</v>
      </c>
      <c r="O12" s="348">
        <v>1343</v>
      </c>
      <c r="P12" s="348">
        <v>1125</v>
      </c>
      <c r="Q12" s="348">
        <v>1568</v>
      </c>
      <c r="R12" s="348">
        <v>1260</v>
      </c>
      <c r="S12" s="348">
        <v>1060</v>
      </c>
      <c r="T12" s="348">
        <v>1467</v>
      </c>
      <c r="U12" s="55">
        <v>3.3</v>
      </c>
      <c r="V12" s="55">
        <v>2.2999999999999998</v>
      </c>
      <c r="W12" s="55">
        <v>1.5</v>
      </c>
      <c r="X12" s="61"/>
      <c r="Y12" s="61"/>
    </row>
    <row r="13" spans="2:25" x14ac:dyDescent="0.2">
      <c r="B13" s="55">
        <v>2009</v>
      </c>
      <c r="C13" s="348">
        <v>1194</v>
      </c>
      <c r="D13" s="348">
        <v>877</v>
      </c>
      <c r="E13" s="348">
        <v>1524</v>
      </c>
      <c r="F13" s="348">
        <v>1118</v>
      </c>
      <c r="G13" s="348">
        <v>824</v>
      </c>
      <c r="H13" s="348">
        <v>1426</v>
      </c>
      <c r="I13" s="348">
        <v>1234</v>
      </c>
      <c r="J13" s="348">
        <v>903</v>
      </c>
      <c r="K13" s="348">
        <v>1579</v>
      </c>
      <c r="L13" s="348">
        <v>1157</v>
      </c>
      <c r="M13" s="348">
        <v>849</v>
      </c>
      <c r="N13" s="348">
        <v>1477</v>
      </c>
      <c r="O13" s="348">
        <v>1366</v>
      </c>
      <c r="P13" s="348">
        <v>1148</v>
      </c>
      <c r="Q13" s="348">
        <v>1594</v>
      </c>
      <c r="R13" s="348">
        <v>1282</v>
      </c>
      <c r="S13" s="348">
        <v>1081</v>
      </c>
      <c r="T13" s="348">
        <v>1491</v>
      </c>
      <c r="U13" s="55">
        <v>1.7</v>
      </c>
      <c r="V13" s="55">
        <v>0.8</v>
      </c>
      <c r="W13" s="55">
        <v>0.6</v>
      </c>
      <c r="X13" s="61"/>
      <c r="Y13" s="61"/>
    </row>
    <row r="14" spans="2:25" x14ac:dyDescent="0.2">
      <c r="B14" s="55">
        <v>2010</v>
      </c>
      <c r="C14" s="348">
        <v>1216</v>
      </c>
      <c r="D14" s="348">
        <v>899</v>
      </c>
      <c r="E14" s="348">
        <v>1552</v>
      </c>
      <c r="F14" s="348">
        <v>1140</v>
      </c>
      <c r="G14" s="348">
        <v>845</v>
      </c>
      <c r="H14" s="348">
        <v>1451</v>
      </c>
      <c r="I14" s="348">
        <v>1257</v>
      </c>
      <c r="J14" s="348">
        <v>926</v>
      </c>
      <c r="K14" s="348">
        <v>1608</v>
      </c>
      <c r="L14" s="348">
        <v>1178</v>
      </c>
      <c r="M14" s="348">
        <v>870</v>
      </c>
      <c r="N14" s="348">
        <v>1504</v>
      </c>
      <c r="O14" s="348">
        <v>1392</v>
      </c>
      <c r="P14" s="348">
        <v>1174</v>
      </c>
      <c r="Q14" s="348">
        <v>1623</v>
      </c>
      <c r="R14" s="348">
        <v>1306</v>
      </c>
      <c r="S14" s="348">
        <v>1106</v>
      </c>
      <c r="T14" s="348">
        <v>1518</v>
      </c>
      <c r="U14" s="55">
        <v>1.9</v>
      </c>
      <c r="V14" s="55">
        <v>0.1</v>
      </c>
      <c r="W14" s="55">
        <v>1</v>
      </c>
      <c r="X14" s="61"/>
      <c r="Y14" s="61"/>
    </row>
    <row r="15" spans="2:25" x14ac:dyDescent="0.2">
      <c r="B15" s="55">
        <v>2011</v>
      </c>
      <c r="C15" s="348">
        <v>1256</v>
      </c>
      <c r="D15" s="348">
        <v>932</v>
      </c>
      <c r="E15" s="348">
        <v>1603</v>
      </c>
      <c r="F15" s="348">
        <v>1177</v>
      </c>
      <c r="G15" s="348">
        <v>876</v>
      </c>
      <c r="H15" s="348">
        <v>1499</v>
      </c>
      <c r="I15" s="348">
        <v>1299</v>
      </c>
      <c r="J15" s="348">
        <v>960</v>
      </c>
      <c r="K15" s="348">
        <v>1662</v>
      </c>
      <c r="L15" s="348">
        <v>1217</v>
      </c>
      <c r="M15" s="348">
        <v>902</v>
      </c>
      <c r="N15" s="348">
        <v>1554</v>
      </c>
      <c r="O15" s="348">
        <v>1432</v>
      </c>
      <c r="P15" s="348">
        <v>1204</v>
      </c>
      <c r="Q15" s="348">
        <v>1677</v>
      </c>
      <c r="R15" s="348">
        <v>1344</v>
      </c>
      <c r="S15" s="348">
        <v>1134</v>
      </c>
      <c r="T15" s="348">
        <v>1568</v>
      </c>
      <c r="U15" s="55">
        <v>3.3</v>
      </c>
      <c r="V15" s="55">
        <v>0.8</v>
      </c>
      <c r="W15" s="55">
        <v>1.3</v>
      </c>
      <c r="X15" s="61"/>
      <c r="Y15" s="61"/>
    </row>
    <row r="16" spans="2:25" x14ac:dyDescent="0.2">
      <c r="B16" s="55">
        <v>2012</v>
      </c>
      <c r="C16" s="348">
        <v>1282</v>
      </c>
      <c r="D16" s="348">
        <v>967</v>
      </c>
      <c r="E16" s="348">
        <v>1617</v>
      </c>
      <c r="F16" s="348">
        <v>1201</v>
      </c>
      <c r="G16" s="348">
        <v>909</v>
      </c>
      <c r="H16" s="348">
        <v>1512</v>
      </c>
      <c r="I16" s="348">
        <v>1323</v>
      </c>
      <c r="J16" s="348">
        <v>995</v>
      </c>
      <c r="K16" s="348">
        <v>1671</v>
      </c>
      <c r="L16" s="348">
        <v>1240</v>
      </c>
      <c r="M16" s="348">
        <v>936</v>
      </c>
      <c r="N16" s="348">
        <v>1564</v>
      </c>
      <c r="O16" s="348">
        <v>1462</v>
      </c>
      <c r="P16" s="348">
        <v>1250</v>
      </c>
      <c r="Q16" s="348">
        <v>1688</v>
      </c>
      <c r="R16" s="348">
        <v>1372</v>
      </c>
      <c r="S16" s="348">
        <v>1177</v>
      </c>
      <c r="T16" s="348">
        <v>1579</v>
      </c>
      <c r="U16" s="55">
        <v>1.9</v>
      </c>
      <c r="V16" s="55">
        <v>0.5</v>
      </c>
      <c r="W16" s="55">
        <v>-0.3</v>
      </c>
      <c r="X16" s="61"/>
      <c r="Y16" s="61"/>
    </row>
    <row r="17" spans="2:26" x14ac:dyDescent="0.2">
      <c r="B17" s="55">
        <v>2013</v>
      </c>
      <c r="C17" s="348">
        <v>1306</v>
      </c>
      <c r="D17" s="348">
        <v>993</v>
      </c>
      <c r="E17" s="348">
        <v>1642</v>
      </c>
      <c r="F17" s="348">
        <v>1220</v>
      </c>
      <c r="G17" s="348">
        <v>930</v>
      </c>
      <c r="H17" s="348">
        <v>1531</v>
      </c>
      <c r="I17" s="348">
        <v>1348</v>
      </c>
      <c r="J17" s="348">
        <v>1021</v>
      </c>
      <c r="K17" s="348">
        <v>1697</v>
      </c>
      <c r="L17" s="348">
        <v>1259</v>
      </c>
      <c r="M17" s="348">
        <v>957</v>
      </c>
      <c r="N17" s="348">
        <v>1583</v>
      </c>
      <c r="O17" s="348">
        <v>1492</v>
      </c>
      <c r="P17" s="348">
        <v>1284</v>
      </c>
      <c r="Q17" s="348">
        <v>1715</v>
      </c>
      <c r="R17" s="348">
        <v>1396</v>
      </c>
      <c r="S17" s="348">
        <v>1206</v>
      </c>
      <c r="T17" s="348">
        <v>1600</v>
      </c>
      <c r="U17" s="55">
        <v>1.9</v>
      </c>
      <c r="V17" s="55">
        <v>1.1000000000000001</v>
      </c>
      <c r="W17" s="55">
        <v>0.7</v>
      </c>
      <c r="X17" s="61"/>
      <c r="Y17" s="61"/>
    </row>
    <row r="18" spans="2:26" x14ac:dyDescent="0.2">
      <c r="B18" s="55">
        <v>2014</v>
      </c>
      <c r="C18" s="348">
        <v>1322</v>
      </c>
      <c r="D18" s="348">
        <v>1008</v>
      </c>
      <c r="E18" s="348">
        <v>1661</v>
      </c>
      <c r="F18" s="348">
        <v>1235</v>
      </c>
      <c r="G18" s="348">
        <v>943</v>
      </c>
      <c r="H18" s="348">
        <v>1549</v>
      </c>
      <c r="I18" s="348">
        <v>1364</v>
      </c>
      <c r="J18" s="348">
        <v>1036</v>
      </c>
      <c r="K18" s="348">
        <v>1716</v>
      </c>
      <c r="L18" s="348">
        <v>1274</v>
      </c>
      <c r="M18" s="348">
        <v>970</v>
      </c>
      <c r="N18" s="348">
        <v>1600</v>
      </c>
      <c r="O18" s="348">
        <v>1508</v>
      </c>
      <c r="P18" s="348">
        <v>1297</v>
      </c>
      <c r="Q18" s="348">
        <v>1735</v>
      </c>
      <c r="R18" s="348">
        <v>1410</v>
      </c>
      <c r="S18" s="348">
        <v>1217</v>
      </c>
      <c r="T18" s="348">
        <v>1618</v>
      </c>
      <c r="U18" s="55">
        <v>1.2</v>
      </c>
      <c r="V18" s="55">
        <v>1.1000000000000001</v>
      </c>
      <c r="W18" s="55">
        <v>1.2</v>
      </c>
      <c r="X18" s="61"/>
      <c r="Y18" s="61"/>
    </row>
    <row r="19" spans="2:26" x14ac:dyDescent="0.2">
      <c r="B19" s="55">
        <v>2015</v>
      </c>
      <c r="C19" s="348">
        <v>1334</v>
      </c>
      <c r="D19" s="348">
        <v>1021</v>
      </c>
      <c r="E19" s="348">
        <v>1673</v>
      </c>
      <c r="F19" s="348">
        <v>1245</v>
      </c>
      <c r="G19" s="348">
        <v>955</v>
      </c>
      <c r="H19" s="348">
        <v>1559</v>
      </c>
      <c r="I19" s="348">
        <v>1376</v>
      </c>
      <c r="J19" s="348">
        <v>1050</v>
      </c>
      <c r="K19" s="348">
        <v>1728</v>
      </c>
      <c r="L19" s="348">
        <v>1284</v>
      </c>
      <c r="M19" s="348">
        <v>982</v>
      </c>
      <c r="N19" s="348">
        <v>1610</v>
      </c>
      <c r="O19" s="348">
        <v>1520</v>
      </c>
      <c r="P19" s="348">
        <v>1309</v>
      </c>
      <c r="Q19" s="348">
        <v>1747</v>
      </c>
      <c r="R19" s="348">
        <v>1421</v>
      </c>
      <c r="S19" s="348">
        <v>1228</v>
      </c>
      <c r="T19" s="348">
        <v>1629</v>
      </c>
      <c r="U19" s="55">
        <v>0.9</v>
      </c>
      <c r="V19" s="55">
        <v>0.7</v>
      </c>
      <c r="W19" s="55">
        <v>0.8</v>
      </c>
      <c r="X19" s="61"/>
      <c r="Y19" s="61"/>
      <c r="Z19" s="61"/>
    </row>
    <row r="20" spans="2:26" x14ac:dyDescent="0.2">
      <c r="B20" s="55">
        <v>2016</v>
      </c>
      <c r="C20" s="348">
        <v>1345</v>
      </c>
      <c r="D20" s="348">
        <v>1041</v>
      </c>
      <c r="E20" s="348">
        <v>1671</v>
      </c>
      <c r="F20" s="348">
        <v>1257</v>
      </c>
      <c r="G20" s="348">
        <v>974</v>
      </c>
      <c r="H20" s="348">
        <v>1560</v>
      </c>
      <c r="I20" s="348">
        <v>1386</v>
      </c>
      <c r="J20" s="348">
        <v>1069</v>
      </c>
      <c r="K20" s="348">
        <v>1725</v>
      </c>
      <c r="L20" s="348">
        <v>1295</v>
      </c>
      <c r="M20" s="348">
        <v>1001</v>
      </c>
      <c r="N20" s="348">
        <v>1610</v>
      </c>
      <c r="O20" s="348">
        <v>1529</v>
      </c>
      <c r="P20" s="348">
        <v>1329</v>
      </c>
      <c r="Q20" s="348">
        <v>1744</v>
      </c>
      <c r="R20" s="348">
        <v>1430</v>
      </c>
      <c r="S20" s="348">
        <v>1246</v>
      </c>
      <c r="T20" s="348">
        <v>1629</v>
      </c>
      <c r="U20" s="55">
        <v>0.7</v>
      </c>
      <c r="V20" s="55">
        <v>0.1</v>
      </c>
      <c r="W20" s="55">
        <v>0.7</v>
      </c>
      <c r="X20" s="61"/>
      <c r="Y20" s="61"/>
      <c r="Z20" s="61"/>
    </row>
    <row r="21" spans="2:26" x14ac:dyDescent="0.2">
      <c r="B21" s="62">
        <v>2017</v>
      </c>
      <c r="C21" s="10">
        <v>1372</v>
      </c>
      <c r="D21" s="10">
        <v>1062</v>
      </c>
      <c r="E21" s="10">
        <v>1709</v>
      </c>
      <c r="F21" s="10">
        <v>1284</v>
      </c>
      <c r="G21" s="10">
        <v>996</v>
      </c>
      <c r="H21" s="10">
        <v>1598</v>
      </c>
      <c r="I21" s="10">
        <v>1413</v>
      </c>
      <c r="J21" s="10">
        <v>1091</v>
      </c>
      <c r="K21" s="10">
        <v>1764</v>
      </c>
      <c r="L21" s="10">
        <v>1323</v>
      </c>
      <c r="M21" s="10">
        <v>1023</v>
      </c>
      <c r="N21" s="10">
        <v>1649</v>
      </c>
      <c r="O21" s="10">
        <v>1557</v>
      </c>
      <c r="P21" s="10">
        <v>1347</v>
      </c>
      <c r="Q21" s="10">
        <v>1784</v>
      </c>
      <c r="R21" s="10">
        <v>1458</v>
      </c>
      <c r="S21" s="10">
        <v>1265</v>
      </c>
      <c r="T21" s="10">
        <v>1669</v>
      </c>
      <c r="U21" s="62">
        <v>2</v>
      </c>
      <c r="V21" s="62">
        <v>0.8</v>
      </c>
      <c r="W21" s="62">
        <v>1.4</v>
      </c>
      <c r="X21" s="61"/>
      <c r="Y21" s="61"/>
      <c r="Z21" s="61"/>
    </row>
    <row r="22" spans="2:26" x14ac:dyDescent="0.2">
      <c r="B22" s="62" t="s">
        <v>327</v>
      </c>
      <c r="C22" s="10">
        <v>1379</v>
      </c>
      <c r="D22" s="10">
        <v>1073</v>
      </c>
      <c r="E22" s="10">
        <v>1715</v>
      </c>
      <c r="F22" s="10">
        <v>1273</v>
      </c>
      <c r="G22" s="10">
        <v>993</v>
      </c>
      <c r="H22" s="10">
        <v>1581</v>
      </c>
      <c r="I22" s="10">
        <v>1420</v>
      </c>
      <c r="J22" s="10">
        <v>1102</v>
      </c>
      <c r="K22" s="10">
        <v>1769</v>
      </c>
      <c r="L22" s="10">
        <v>1312</v>
      </c>
      <c r="M22" s="10">
        <v>1020</v>
      </c>
      <c r="N22" s="10">
        <v>1631</v>
      </c>
      <c r="O22" s="10">
        <v>1563</v>
      </c>
      <c r="P22" s="10">
        <v>1355</v>
      </c>
      <c r="Q22" s="10">
        <v>1791</v>
      </c>
      <c r="R22" s="10">
        <v>1445</v>
      </c>
      <c r="S22" s="10">
        <v>1256</v>
      </c>
      <c r="T22" s="10">
        <v>1651</v>
      </c>
      <c r="U22" s="62">
        <v>0.5</v>
      </c>
      <c r="V22" s="62">
        <v>-1.1000000000000001</v>
      </c>
      <c r="W22" s="62">
        <v>0.4</v>
      </c>
      <c r="X22" s="61"/>
      <c r="Y22" s="61"/>
      <c r="Z22" s="61"/>
    </row>
    <row r="23" spans="2:26" x14ac:dyDescent="0.2">
      <c r="B23" s="64" t="s">
        <v>328</v>
      </c>
      <c r="C23" s="16">
        <v>1393</v>
      </c>
      <c r="D23" s="16">
        <v>1088</v>
      </c>
      <c r="E23" s="16">
        <v>1730</v>
      </c>
      <c r="F23" s="16">
        <v>1292</v>
      </c>
      <c r="G23" s="16">
        <v>1011</v>
      </c>
      <c r="H23" s="16">
        <v>1602</v>
      </c>
      <c r="I23" s="16">
        <v>1434</v>
      </c>
      <c r="J23" s="16">
        <v>1117</v>
      </c>
      <c r="K23" s="16">
        <v>1784</v>
      </c>
      <c r="L23" s="16">
        <v>1330</v>
      </c>
      <c r="M23" s="16">
        <v>1038</v>
      </c>
      <c r="N23" s="16">
        <v>1653</v>
      </c>
      <c r="O23" s="16">
        <v>1576</v>
      </c>
      <c r="P23" s="16">
        <v>1367</v>
      </c>
      <c r="Q23" s="16">
        <v>1806</v>
      </c>
      <c r="R23" s="16">
        <v>1463</v>
      </c>
      <c r="S23" s="16">
        <v>1273</v>
      </c>
      <c r="T23" s="16">
        <v>1673</v>
      </c>
      <c r="U23" s="64">
        <v>1</v>
      </c>
      <c r="V23" s="64">
        <v>-0.5</v>
      </c>
      <c r="W23" s="64">
        <v>0.5</v>
      </c>
      <c r="X23" s="61"/>
      <c r="Y23" s="61"/>
      <c r="Z23" s="61"/>
    </row>
    <row r="24" spans="2:26" x14ac:dyDescent="0.2">
      <c r="B24" s="62">
        <v>2020</v>
      </c>
      <c r="C24" s="10">
        <v>1426</v>
      </c>
      <c r="D24" s="10">
        <v>1117</v>
      </c>
      <c r="E24" s="10">
        <v>1770</v>
      </c>
      <c r="F24" s="10">
        <v>1320</v>
      </c>
      <c r="G24" s="10">
        <v>1037</v>
      </c>
      <c r="H24" s="10">
        <v>1636</v>
      </c>
      <c r="I24" s="10">
        <v>1468</v>
      </c>
      <c r="J24" s="10">
        <v>1147</v>
      </c>
      <c r="K24" s="10">
        <v>1825</v>
      </c>
      <c r="L24" s="10">
        <v>1359</v>
      </c>
      <c r="M24" s="10">
        <v>1065</v>
      </c>
      <c r="N24" s="10">
        <v>1687</v>
      </c>
      <c r="O24" s="10">
        <v>1614</v>
      </c>
      <c r="P24" s="10">
        <v>1403</v>
      </c>
      <c r="Q24" s="10">
        <v>1848</v>
      </c>
      <c r="R24" s="10">
        <v>1496</v>
      </c>
      <c r="S24" s="10">
        <v>1305</v>
      </c>
      <c r="T24" s="10">
        <v>1709</v>
      </c>
      <c r="U24" s="62">
        <v>2.2999999999999998</v>
      </c>
      <c r="V24" s="62">
        <v>2.4</v>
      </c>
      <c r="W24" s="62">
        <v>1.8</v>
      </c>
      <c r="X24" s="61"/>
      <c r="Y24" s="61"/>
      <c r="Z24" s="61"/>
    </row>
    <row r="25" spans="2:26" x14ac:dyDescent="0.2">
      <c r="B25" s="62">
        <v>2021</v>
      </c>
      <c r="C25" s="10">
        <v>1440</v>
      </c>
      <c r="D25" s="10">
        <v>1136</v>
      </c>
      <c r="E25" s="10">
        <v>1782</v>
      </c>
      <c r="F25" s="10">
        <v>1333</v>
      </c>
      <c r="G25" s="10">
        <v>1054</v>
      </c>
      <c r="H25" s="10">
        <v>1647</v>
      </c>
      <c r="I25" s="10">
        <v>1482</v>
      </c>
      <c r="J25" s="10">
        <v>1166</v>
      </c>
      <c r="K25" s="10">
        <v>1837</v>
      </c>
      <c r="L25" s="10">
        <v>1372</v>
      </c>
      <c r="M25" s="10">
        <v>1082</v>
      </c>
      <c r="N25" s="10">
        <v>1697</v>
      </c>
      <c r="O25" s="10">
        <v>1629</v>
      </c>
      <c r="P25" s="10">
        <v>1423</v>
      </c>
      <c r="Q25" s="10">
        <v>1861</v>
      </c>
      <c r="R25" s="10">
        <v>1510</v>
      </c>
      <c r="S25" s="10">
        <v>1323</v>
      </c>
      <c r="T25" s="10">
        <v>1721</v>
      </c>
      <c r="U25" s="62">
        <v>1</v>
      </c>
      <c r="V25" s="62">
        <v>-1.7</v>
      </c>
      <c r="W25" s="62">
        <v>0.4</v>
      </c>
      <c r="X25" s="61"/>
      <c r="Y25" s="61"/>
      <c r="Z25" s="61"/>
    </row>
    <row r="26" spans="2:26" x14ac:dyDescent="0.2">
      <c r="B26" s="55">
        <v>2022</v>
      </c>
      <c r="C26" s="348">
        <v>1522</v>
      </c>
      <c r="D26" s="348">
        <v>1209</v>
      </c>
      <c r="E26" s="348">
        <v>1876</v>
      </c>
      <c r="F26" s="348">
        <v>1409</v>
      </c>
      <c r="G26" s="348">
        <v>1122</v>
      </c>
      <c r="H26" s="348">
        <v>1733</v>
      </c>
      <c r="I26" s="348">
        <v>1565</v>
      </c>
      <c r="J26" s="348">
        <v>1241</v>
      </c>
      <c r="K26" s="348">
        <v>1933</v>
      </c>
      <c r="L26" s="348">
        <v>1449</v>
      </c>
      <c r="M26" s="348">
        <v>1152</v>
      </c>
      <c r="N26" s="348">
        <v>1786</v>
      </c>
      <c r="O26" s="348">
        <v>1719</v>
      </c>
      <c r="P26" s="348">
        <v>1507</v>
      </c>
      <c r="Q26" s="348">
        <v>1959</v>
      </c>
      <c r="R26" s="348">
        <v>1594</v>
      </c>
      <c r="S26" s="348">
        <v>1402</v>
      </c>
      <c r="T26" s="348">
        <v>1812</v>
      </c>
      <c r="U26" s="55">
        <v>5.6</v>
      </c>
      <c r="V26" s="55">
        <v>-0.2</v>
      </c>
      <c r="W26" s="55">
        <v>0.5</v>
      </c>
      <c r="X26" s="61"/>
      <c r="Y26" s="61"/>
      <c r="Z26" s="61"/>
    </row>
    <row r="27" spans="2:26" x14ac:dyDescent="0.2">
      <c r="B27" s="56">
        <v>2023</v>
      </c>
      <c r="C27" s="349">
        <v>1563</v>
      </c>
      <c r="D27" s="349">
        <v>1246</v>
      </c>
      <c r="E27" s="349">
        <v>1922</v>
      </c>
      <c r="F27" s="349">
        <v>1447</v>
      </c>
      <c r="G27" s="349">
        <v>1156</v>
      </c>
      <c r="H27" s="349">
        <v>1776</v>
      </c>
      <c r="I27" s="349">
        <v>1607</v>
      </c>
      <c r="J27" s="349">
        <v>1278</v>
      </c>
      <c r="K27" s="349">
        <v>1979</v>
      </c>
      <c r="L27" s="349">
        <v>1488</v>
      </c>
      <c r="M27" s="349">
        <v>1186</v>
      </c>
      <c r="N27" s="349">
        <v>1829</v>
      </c>
      <c r="O27" s="349">
        <v>1763</v>
      </c>
      <c r="P27" s="349">
        <v>1548</v>
      </c>
      <c r="Q27" s="349">
        <v>2006</v>
      </c>
      <c r="R27" s="349">
        <v>1634</v>
      </c>
      <c r="S27" s="349">
        <v>1440</v>
      </c>
      <c r="T27" s="349">
        <v>1856</v>
      </c>
      <c r="U27" s="56">
        <v>2.6</v>
      </c>
      <c r="V27" s="56">
        <v>-1</v>
      </c>
      <c r="W27" s="56">
        <v>0.8</v>
      </c>
      <c r="X27" s="61"/>
      <c r="Y27" s="61"/>
      <c r="Z27" s="61"/>
    </row>
    <row r="28" spans="2:26" x14ac:dyDescent="0.2">
      <c r="B28" s="79"/>
      <c r="C28" s="79"/>
      <c r="D28" s="79"/>
      <c r="E28" s="79"/>
      <c r="F28" s="79"/>
      <c r="G28" s="79"/>
      <c r="H28" s="79"/>
      <c r="I28" s="79"/>
      <c r="J28" s="79"/>
      <c r="K28" s="79"/>
      <c r="L28" s="79"/>
      <c r="M28" s="79"/>
      <c r="N28" s="79"/>
      <c r="O28" s="79"/>
      <c r="P28" s="79"/>
      <c r="Q28" s="79"/>
      <c r="R28" s="79"/>
      <c r="S28" s="79"/>
      <c r="T28" s="79"/>
      <c r="U28" s="79"/>
      <c r="V28" s="79"/>
      <c r="W28" s="79"/>
      <c r="X28" s="61"/>
      <c r="Y28" s="61"/>
      <c r="Z28" s="61"/>
    </row>
    <row r="29" spans="2:26" x14ac:dyDescent="0.2">
      <c r="B29" s="26" t="s">
        <v>313</v>
      </c>
      <c r="C29" s="79"/>
      <c r="D29" s="79"/>
      <c r="E29" s="79"/>
      <c r="F29" s="79"/>
      <c r="G29" s="79"/>
      <c r="H29" s="79"/>
      <c r="I29" s="79"/>
      <c r="J29" s="79"/>
      <c r="K29" s="79"/>
      <c r="L29" s="79"/>
      <c r="M29" s="79"/>
      <c r="N29" s="79"/>
      <c r="O29" s="79"/>
      <c r="P29" s="79"/>
      <c r="Q29" s="79"/>
      <c r="R29" s="79"/>
      <c r="S29" s="79"/>
      <c r="T29" s="79"/>
      <c r="U29" s="79"/>
      <c r="V29" s="79"/>
      <c r="W29" s="79"/>
      <c r="X29" s="61"/>
      <c r="Y29" s="61"/>
      <c r="Z29" s="61"/>
    </row>
    <row r="30" spans="2:26" ht="110.25" customHeight="1" x14ac:dyDescent="0.2">
      <c r="B30" s="357" t="s">
        <v>329</v>
      </c>
      <c r="C30" s="358"/>
      <c r="D30" s="358"/>
      <c r="E30" s="358"/>
      <c r="F30" s="358"/>
      <c r="G30" s="358"/>
      <c r="H30" s="358"/>
      <c r="I30" s="358"/>
      <c r="J30" s="358"/>
      <c r="K30" s="358"/>
      <c r="L30" s="358"/>
      <c r="M30" s="358"/>
      <c r="N30" s="358"/>
    </row>
    <row r="31" spans="2:26" ht="14.45" customHeight="1" x14ac:dyDescent="0.2">
      <c r="B31" s="21"/>
      <c r="C31" s="66"/>
      <c r="D31" s="66"/>
      <c r="E31" s="66"/>
    </row>
    <row r="32" spans="2:26" ht="14.45" customHeight="1" x14ac:dyDescent="0.2">
      <c r="B32" s="21"/>
      <c r="C32" s="66"/>
      <c r="D32" s="66"/>
      <c r="E32" s="66"/>
      <c r="F32" s="66"/>
      <c r="G32" s="66"/>
      <c r="H32" s="66"/>
      <c r="I32" s="66"/>
      <c r="J32" s="66"/>
      <c r="K32" s="66"/>
      <c r="L32" s="66"/>
      <c r="M32" s="66"/>
      <c r="N32" s="66"/>
      <c r="O32" s="66"/>
      <c r="P32" s="66"/>
      <c r="Q32" s="66"/>
    </row>
    <row r="33" spans="2:45" ht="14.45" customHeight="1" x14ac:dyDescent="0.2">
      <c r="B33" s="21"/>
      <c r="C33" s="21"/>
      <c r="D33" s="21"/>
      <c r="E33" s="21"/>
      <c r="F33" s="66"/>
      <c r="G33" s="67"/>
      <c r="H33" s="67"/>
      <c r="I33" s="67"/>
      <c r="J33" s="67"/>
      <c r="K33" s="67"/>
      <c r="L33" s="67"/>
      <c r="M33" s="67"/>
      <c r="N33" s="67"/>
      <c r="O33" s="67"/>
      <c r="P33" s="67"/>
      <c r="Q33" s="67"/>
    </row>
    <row r="37" spans="2:45" ht="14.45" customHeight="1" x14ac:dyDescent="0.2">
      <c r="AR37" s="3">
        <v>1.1950000000000001</v>
      </c>
      <c r="AS37" s="3">
        <v>1.228</v>
      </c>
    </row>
  </sheetData>
  <mergeCells count="7">
    <mergeCell ref="B30:N30"/>
    <mergeCell ref="C4:T4"/>
    <mergeCell ref="U4:W5"/>
    <mergeCell ref="B5:B7"/>
    <mergeCell ref="C5:H5"/>
    <mergeCell ref="I5:N5"/>
    <mergeCell ref="O5:T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S37"/>
  <sheetViews>
    <sheetView showGridLines="0" workbookViewId="0"/>
  </sheetViews>
  <sheetFormatPr baseColWidth="10" defaultColWidth="10.85546875" defaultRowHeight="11.25" x14ac:dyDescent="0.25"/>
  <cols>
    <col min="1" max="1" width="3.140625" style="26" customWidth="1"/>
    <col min="2" max="2" width="21.28515625" style="26" customWidth="1"/>
    <col min="3" max="3" width="10.85546875" style="26"/>
    <col min="4" max="12" width="9.7109375" style="26" customWidth="1"/>
    <col min="13" max="19" width="10.85546875" style="26"/>
    <col min="20" max="20" width="12.42578125" style="26" bestFit="1" customWidth="1"/>
    <col min="21" max="16384" width="10.85546875" style="26"/>
  </cols>
  <sheetData>
    <row r="2" spans="2:19" s="80" customFormat="1" x14ac:dyDescent="0.25">
      <c r="B2" s="383" t="s">
        <v>330</v>
      </c>
      <c r="C2" s="383"/>
      <c r="D2" s="383"/>
      <c r="E2" s="383"/>
      <c r="F2" s="383"/>
      <c r="G2" s="383"/>
      <c r="H2" s="383"/>
      <c r="I2" s="383"/>
      <c r="J2" s="383"/>
      <c r="K2" s="383"/>
      <c r="L2" s="383"/>
      <c r="M2" s="383"/>
      <c r="N2" s="383"/>
      <c r="O2" s="383"/>
      <c r="P2" s="383"/>
      <c r="Q2" s="383"/>
      <c r="R2" s="383"/>
    </row>
    <row r="3" spans="2:19" s="80" customFormat="1" ht="12" customHeight="1" x14ac:dyDescent="0.25">
      <c r="B3" s="384"/>
      <c r="C3" s="384"/>
      <c r="D3" s="384"/>
      <c r="E3" s="384"/>
      <c r="F3" s="384"/>
      <c r="G3" s="384"/>
      <c r="H3" s="384"/>
      <c r="I3" s="86"/>
      <c r="J3" s="86"/>
      <c r="K3" s="86"/>
      <c r="L3" s="86"/>
      <c r="M3" s="86"/>
      <c r="N3" s="86"/>
      <c r="O3" s="86"/>
      <c r="P3" s="86"/>
      <c r="Q3" s="86"/>
      <c r="R3" s="86"/>
    </row>
    <row r="4" spans="2:19" ht="12" customHeight="1" x14ac:dyDescent="0.25">
      <c r="L4" s="81"/>
      <c r="M4" s="81"/>
      <c r="N4" s="81"/>
      <c r="O4" s="81"/>
      <c r="P4" s="81"/>
      <c r="Q4" s="81"/>
      <c r="R4" s="81" t="s">
        <v>23</v>
      </c>
    </row>
    <row r="5" spans="2:19" x14ac:dyDescent="0.25">
      <c r="B5" s="20"/>
      <c r="C5" s="59">
        <v>2008</v>
      </c>
      <c r="D5" s="59">
        <v>2009</v>
      </c>
      <c r="E5" s="59">
        <v>2010</v>
      </c>
      <c r="F5" s="59">
        <v>2011</v>
      </c>
      <c r="G5" s="59">
        <v>2012</v>
      </c>
      <c r="H5" s="59">
        <v>2013</v>
      </c>
      <c r="I5" s="59">
        <v>2014</v>
      </c>
      <c r="J5" s="59">
        <v>2015</v>
      </c>
      <c r="K5" s="59">
        <v>2016</v>
      </c>
      <c r="L5" s="59">
        <v>2017</v>
      </c>
      <c r="M5" s="87" t="s">
        <v>331</v>
      </c>
      <c r="N5" s="87" t="s">
        <v>332</v>
      </c>
      <c r="O5" s="59">
        <v>2020</v>
      </c>
      <c r="P5" s="59">
        <v>2021</v>
      </c>
      <c r="Q5" s="59">
        <v>2022</v>
      </c>
      <c r="R5" s="59">
        <v>2023</v>
      </c>
    </row>
    <row r="6" spans="2:19" ht="15" customHeight="1" x14ac:dyDescent="0.25">
      <c r="B6" s="59" t="s">
        <v>3</v>
      </c>
      <c r="C6" s="82">
        <v>39.5</v>
      </c>
      <c r="D6" s="82">
        <v>40.6</v>
      </c>
      <c r="E6" s="82">
        <v>40.5</v>
      </c>
      <c r="F6" s="82">
        <v>41.4</v>
      </c>
      <c r="G6" s="82">
        <v>42.7</v>
      </c>
      <c r="H6" s="82">
        <v>43.7</v>
      </c>
      <c r="I6" s="82">
        <v>44.2</v>
      </c>
      <c r="J6" s="82">
        <v>44.3</v>
      </c>
      <c r="K6" s="82">
        <v>44.6</v>
      </c>
      <c r="L6" s="82">
        <v>44.7</v>
      </c>
      <c r="M6" s="82">
        <v>43.8</v>
      </c>
      <c r="N6" s="82">
        <v>43.6</v>
      </c>
      <c r="O6" s="82">
        <v>46.1</v>
      </c>
      <c r="P6" s="82">
        <v>45.6</v>
      </c>
      <c r="Q6" s="82">
        <v>46.6</v>
      </c>
      <c r="R6" s="82">
        <v>46.2</v>
      </c>
      <c r="S6" s="83"/>
    </row>
    <row r="7" spans="2:19" ht="15" customHeight="1" x14ac:dyDescent="0.25">
      <c r="B7" s="59" t="s">
        <v>2</v>
      </c>
      <c r="C7" s="82">
        <v>75</v>
      </c>
      <c r="D7" s="82">
        <v>76.7</v>
      </c>
      <c r="E7" s="82">
        <v>75.900000000000006</v>
      </c>
      <c r="F7" s="82">
        <v>77.8</v>
      </c>
      <c r="G7" s="82">
        <v>76.8</v>
      </c>
      <c r="H7" s="82">
        <v>77.599999999999994</v>
      </c>
      <c r="I7" s="82">
        <v>77.900000000000006</v>
      </c>
      <c r="J7" s="82">
        <v>77.3</v>
      </c>
      <c r="K7" s="82">
        <v>77.2</v>
      </c>
      <c r="L7" s="82">
        <v>76.599999999999994</v>
      </c>
      <c r="M7" s="82">
        <v>74.099999999999994</v>
      </c>
      <c r="N7" s="82">
        <v>73.099999999999994</v>
      </c>
      <c r="O7" s="82">
        <v>76.3</v>
      </c>
      <c r="P7" s="82">
        <v>74.3</v>
      </c>
      <c r="Q7" s="82">
        <v>75</v>
      </c>
      <c r="R7" s="82">
        <v>73.7</v>
      </c>
      <c r="S7" s="83"/>
    </row>
    <row r="8" spans="2:19" ht="15" customHeight="1" x14ac:dyDescent="0.25">
      <c r="B8" s="59" t="s">
        <v>1</v>
      </c>
      <c r="C8" s="84">
        <v>56.2</v>
      </c>
      <c r="D8" s="84">
        <v>57.5</v>
      </c>
      <c r="E8" s="84">
        <v>57</v>
      </c>
      <c r="F8" s="84">
        <v>58.2</v>
      </c>
      <c r="G8" s="84">
        <v>58.5</v>
      </c>
      <c r="H8" s="84">
        <v>59.4</v>
      </c>
      <c r="I8" s="84">
        <v>59.8</v>
      </c>
      <c r="J8" s="84">
        <v>59.5</v>
      </c>
      <c r="K8" s="84">
        <v>59.6</v>
      </c>
      <c r="L8" s="84">
        <v>59.4</v>
      </c>
      <c r="M8" s="84">
        <v>57.7</v>
      </c>
      <c r="N8" s="84">
        <v>57.1</v>
      </c>
      <c r="O8" s="84">
        <v>60</v>
      </c>
      <c r="P8" s="84">
        <v>58.8</v>
      </c>
      <c r="Q8" s="84">
        <v>59.6</v>
      </c>
      <c r="R8" s="84">
        <v>58.8</v>
      </c>
      <c r="S8" s="83"/>
    </row>
    <row r="9" spans="2:19" ht="78.95" customHeight="1" x14ac:dyDescent="0.2">
      <c r="B9" s="381" t="s">
        <v>333</v>
      </c>
      <c r="C9" s="382"/>
      <c r="D9" s="382"/>
      <c r="E9" s="382"/>
      <c r="F9" s="382"/>
      <c r="G9" s="382"/>
      <c r="H9" s="382"/>
      <c r="I9" s="382"/>
      <c r="J9" s="382"/>
      <c r="K9" s="382"/>
      <c r="L9" s="382"/>
    </row>
    <row r="10" spans="2:19" x14ac:dyDescent="0.25">
      <c r="D10" s="85"/>
      <c r="E10" s="85"/>
      <c r="F10" s="85"/>
      <c r="G10" s="85"/>
      <c r="H10" s="85"/>
      <c r="I10" s="85"/>
      <c r="J10" s="85"/>
    </row>
    <row r="11" spans="2:19" x14ac:dyDescent="0.25">
      <c r="C11" s="83"/>
      <c r="D11" s="83"/>
      <c r="E11" s="83"/>
      <c r="F11" s="83"/>
      <c r="G11" s="83"/>
      <c r="H11" s="83"/>
      <c r="I11" s="83"/>
      <c r="J11" s="83"/>
      <c r="K11" s="83"/>
      <c r="L11" s="83"/>
      <c r="M11" s="83"/>
      <c r="N11" s="83"/>
      <c r="O11" s="83"/>
      <c r="P11" s="83"/>
      <c r="Q11" s="83"/>
      <c r="R11" s="83"/>
    </row>
    <row r="12" spans="2:19" x14ac:dyDescent="0.25">
      <c r="B12" s="80"/>
      <c r="C12" s="83"/>
      <c r="D12" s="83"/>
      <c r="E12" s="83"/>
      <c r="F12" s="83"/>
      <c r="G12" s="83"/>
      <c r="H12" s="83"/>
      <c r="I12" s="83"/>
      <c r="J12" s="83"/>
      <c r="K12" s="83"/>
      <c r="L12" s="83"/>
      <c r="M12" s="83"/>
      <c r="N12" s="83"/>
      <c r="O12" s="83"/>
      <c r="P12" s="83"/>
      <c r="Q12" s="83"/>
      <c r="R12" s="83"/>
    </row>
    <row r="13" spans="2:19" x14ac:dyDescent="0.25">
      <c r="C13" s="83"/>
      <c r="D13" s="83"/>
      <c r="E13" s="83"/>
      <c r="F13" s="83"/>
      <c r="G13" s="83"/>
      <c r="H13" s="83"/>
      <c r="I13" s="83"/>
      <c r="J13" s="83"/>
      <c r="K13" s="83"/>
      <c r="L13" s="83"/>
      <c r="M13" s="83"/>
      <c r="N13" s="83"/>
      <c r="O13" s="83"/>
      <c r="P13" s="83"/>
      <c r="Q13" s="83"/>
      <c r="R13" s="83"/>
    </row>
    <row r="31" spans="2:2" x14ac:dyDescent="0.25">
      <c r="B31" s="80"/>
    </row>
    <row r="35" spans="3:18" x14ac:dyDescent="0.25">
      <c r="C35" s="83"/>
      <c r="D35" s="83"/>
      <c r="E35" s="83"/>
      <c r="F35" s="83"/>
      <c r="G35" s="83"/>
      <c r="H35" s="83"/>
      <c r="I35" s="83"/>
      <c r="J35" s="83"/>
      <c r="K35" s="83"/>
      <c r="L35" s="83"/>
      <c r="M35" s="83"/>
      <c r="N35" s="83"/>
      <c r="O35" s="83"/>
      <c r="P35" s="83"/>
      <c r="Q35" s="83"/>
      <c r="R35" s="83"/>
    </row>
    <row r="36" spans="3:18" x14ac:dyDescent="0.25">
      <c r="C36" s="83"/>
      <c r="D36" s="83"/>
      <c r="E36" s="83"/>
      <c r="F36" s="83"/>
      <c r="G36" s="83"/>
      <c r="H36" s="83"/>
      <c r="I36" s="83"/>
      <c r="J36" s="83"/>
      <c r="K36" s="83"/>
      <c r="L36" s="83"/>
      <c r="M36" s="83"/>
      <c r="N36" s="83"/>
      <c r="O36" s="83"/>
      <c r="P36" s="83"/>
      <c r="Q36" s="83"/>
      <c r="R36" s="83"/>
    </row>
    <row r="37" spans="3:18" x14ac:dyDescent="0.25">
      <c r="C37" s="83"/>
      <c r="D37" s="83"/>
      <c r="E37" s="83"/>
      <c r="F37" s="83"/>
      <c r="G37" s="83"/>
      <c r="H37" s="83"/>
      <c r="I37" s="83"/>
      <c r="J37" s="83"/>
      <c r="K37" s="83"/>
      <c r="L37" s="83"/>
      <c r="M37" s="83"/>
      <c r="N37" s="83"/>
      <c r="O37" s="83"/>
      <c r="P37" s="83"/>
      <c r="Q37" s="83"/>
      <c r="R37" s="83"/>
    </row>
  </sheetData>
  <mergeCells count="3">
    <mergeCell ref="B9:L9"/>
    <mergeCell ref="B2:R2"/>
    <mergeCell ref="B3:H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W30"/>
  <sheetViews>
    <sheetView showGridLines="0" workbookViewId="0"/>
  </sheetViews>
  <sheetFormatPr baseColWidth="10" defaultColWidth="10.85546875" defaultRowHeight="11.25" x14ac:dyDescent="0.2"/>
  <cols>
    <col min="1" max="1" width="3.140625" style="3" customWidth="1"/>
    <col min="2" max="2" width="21.28515625" style="3" customWidth="1"/>
    <col min="3" max="3" width="10.85546875" style="3"/>
    <col min="4" max="12" width="9.7109375" style="3" customWidth="1"/>
    <col min="13" max="18" width="10.85546875" style="3"/>
    <col min="19" max="19" width="22.42578125" style="3" customWidth="1"/>
    <col min="20" max="16384" width="10.85546875" style="3"/>
  </cols>
  <sheetData>
    <row r="2" spans="2:23" s="21" customFormat="1" ht="18.95" customHeight="1" x14ac:dyDescent="0.2">
      <c r="B2" s="385" t="s">
        <v>385</v>
      </c>
      <c r="C2" s="385"/>
      <c r="D2" s="385"/>
      <c r="E2" s="385"/>
      <c r="F2" s="385"/>
      <c r="G2" s="385"/>
      <c r="H2" s="385"/>
      <c r="I2" s="385"/>
      <c r="J2" s="385"/>
      <c r="K2" s="385"/>
      <c r="L2" s="385"/>
      <c r="M2" s="385"/>
      <c r="N2" s="385"/>
      <c r="O2" s="385"/>
      <c r="P2" s="385"/>
      <c r="Q2" s="385"/>
      <c r="R2" s="385"/>
      <c r="S2" s="385"/>
      <c r="T2" s="89"/>
      <c r="U2" s="89"/>
      <c r="V2" s="89"/>
      <c r="W2" s="89"/>
    </row>
    <row r="3" spans="2:23" ht="12" customHeight="1" x14ac:dyDescent="0.2">
      <c r="B3" s="386"/>
      <c r="C3" s="386"/>
      <c r="D3" s="386"/>
      <c r="E3" s="386"/>
      <c r="F3" s="386"/>
      <c r="L3" s="91"/>
      <c r="M3" s="91"/>
      <c r="N3" s="91"/>
      <c r="O3" s="91"/>
      <c r="P3" s="91"/>
      <c r="Q3" s="91"/>
      <c r="R3" s="91" t="s">
        <v>23</v>
      </c>
    </row>
    <row r="4" spans="2:23" x14ac:dyDescent="0.2">
      <c r="B4" s="20"/>
      <c r="C4" s="59">
        <v>2008</v>
      </c>
      <c r="D4" s="59">
        <v>2009</v>
      </c>
      <c r="E4" s="59">
        <v>2010</v>
      </c>
      <c r="F4" s="59">
        <v>2011</v>
      </c>
      <c r="G4" s="59">
        <v>2012</v>
      </c>
      <c r="H4" s="59">
        <v>2013</v>
      </c>
      <c r="I4" s="59">
        <v>2014</v>
      </c>
      <c r="J4" s="59">
        <v>2015</v>
      </c>
      <c r="K4" s="59">
        <v>2016</v>
      </c>
      <c r="L4" s="59">
        <v>2017</v>
      </c>
      <c r="M4" s="87" t="s">
        <v>331</v>
      </c>
      <c r="N4" s="87" t="s">
        <v>332</v>
      </c>
      <c r="O4" s="87" t="s">
        <v>334</v>
      </c>
      <c r="P4" s="59">
        <v>2021</v>
      </c>
      <c r="Q4" s="59">
        <v>2022</v>
      </c>
      <c r="R4" s="59">
        <v>2023</v>
      </c>
    </row>
    <row r="5" spans="2:23" ht="15" customHeight="1" x14ac:dyDescent="0.2">
      <c r="B5" s="59" t="s">
        <v>3</v>
      </c>
      <c r="C5" s="92">
        <v>50.4</v>
      </c>
      <c r="D5" s="92">
        <v>51.6</v>
      </c>
      <c r="E5" s="92">
        <v>51.4</v>
      </c>
      <c r="F5" s="92">
        <v>52</v>
      </c>
      <c r="G5" s="92">
        <v>53.8</v>
      </c>
      <c r="H5" s="92">
        <v>55.1</v>
      </c>
      <c r="I5" s="92">
        <v>55.5</v>
      </c>
      <c r="J5" s="92">
        <v>55.3</v>
      </c>
      <c r="K5" s="92">
        <v>55.6</v>
      </c>
      <c r="L5" s="92">
        <v>55.3</v>
      </c>
      <c r="M5" s="92">
        <v>53.9</v>
      </c>
      <c r="N5" s="92">
        <v>53.3</v>
      </c>
      <c r="O5" s="92">
        <v>56.6</v>
      </c>
      <c r="P5" s="92">
        <v>55.7</v>
      </c>
      <c r="Q5" s="92">
        <v>56.7</v>
      </c>
      <c r="R5" s="92">
        <v>56.1</v>
      </c>
    </row>
    <row r="6" spans="2:23" ht="15" customHeight="1" x14ac:dyDescent="0.2">
      <c r="B6" s="59" t="s">
        <v>2</v>
      </c>
      <c r="C6" s="92">
        <v>75.7</v>
      </c>
      <c r="D6" s="92">
        <v>77.400000000000006</v>
      </c>
      <c r="E6" s="92">
        <v>76.599999999999994</v>
      </c>
      <c r="F6" s="92">
        <v>78.5</v>
      </c>
      <c r="G6" s="92">
        <v>77.599999999999994</v>
      </c>
      <c r="H6" s="92">
        <v>78.400000000000006</v>
      </c>
      <c r="I6" s="92">
        <v>78.8</v>
      </c>
      <c r="J6" s="92">
        <v>78.099999999999994</v>
      </c>
      <c r="K6" s="92">
        <v>78</v>
      </c>
      <c r="L6" s="92">
        <v>77.5</v>
      </c>
      <c r="M6" s="92">
        <v>75</v>
      </c>
      <c r="N6" s="92">
        <v>74</v>
      </c>
      <c r="O6" s="92">
        <v>77.2</v>
      </c>
      <c r="P6" s="92">
        <v>75.3</v>
      </c>
      <c r="Q6" s="92">
        <v>76</v>
      </c>
      <c r="R6" s="92">
        <v>74.7</v>
      </c>
    </row>
    <row r="7" spans="2:23" ht="15" customHeight="1" x14ac:dyDescent="0.2">
      <c r="B7" s="59" t="s">
        <v>1</v>
      </c>
      <c r="C7" s="93">
        <v>62.3</v>
      </c>
      <c r="D7" s="93">
        <v>63.7</v>
      </c>
      <c r="E7" s="93">
        <v>63.1</v>
      </c>
      <c r="F7" s="93">
        <v>64.2</v>
      </c>
      <c r="G7" s="93">
        <v>64.8</v>
      </c>
      <c r="H7" s="93">
        <v>65.900000000000006</v>
      </c>
      <c r="I7" s="93">
        <v>66.2</v>
      </c>
      <c r="J7" s="93">
        <v>65.900000000000006</v>
      </c>
      <c r="K7" s="93">
        <v>65.900000000000006</v>
      </c>
      <c r="L7" s="93">
        <v>65.5</v>
      </c>
      <c r="M7" s="93">
        <v>63.6</v>
      </c>
      <c r="N7" s="93">
        <v>62.8</v>
      </c>
      <c r="O7" s="93">
        <v>66.099999999999994</v>
      </c>
      <c r="P7" s="93">
        <v>64.7</v>
      </c>
      <c r="Q7" s="93">
        <v>65.599999999999994</v>
      </c>
      <c r="R7" s="93">
        <v>64.599999999999994</v>
      </c>
      <c r="S7" s="12"/>
    </row>
    <row r="8" spans="2:23" ht="78.95" customHeight="1" x14ac:dyDescent="0.2">
      <c r="B8" s="381" t="s">
        <v>335</v>
      </c>
      <c r="C8" s="382"/>
      <c r="D8" s="382"/>
      <c r="E8" s="382"/>
      <c r="F8" s="382"/>
      <c r="G8" s="382"/>
      <c r="H8" s="382"/>
      <c r="I8" s="382"/>
      <c r="J8" s="382"/>
      <c r="K8" s="382"/>
      <c r="L8" s="382"/>
    </row>
    <row r="9" spans="2:23" x14ac:dyDescent="0.2">
      <c r="D9" s="24"/>
      <c r="E9" s="24"/>
      <c r="F9" s="24"/>
      <c r="G9" s="24"/>
      <c r="H9" s="24"/>
      <c r="I9" s="24"/>
      <c r="J9" s="24"/>
    </row>
    <row r="10" spans="2:23" x14ac:dyDescent="0.2">
      <c r="C10" s="12"/>
      <c r="D10" s="12"/>
      <c r="E10" s="12"/>
      <c r="F10" s="12"/>
      <c r="G10" s="12"/>
      <c r="H10" s="12"/>
      <c r="I10" s="12"/>
      <c r="J10" s="12"/>
      <c r="K10" s="12"/>
      <c r="L10" s="12"/>
      <c r="M10" s="12"/>
      <c r="N10" s="12"/>
      <c r="O10" s="12"/>
      <c r="P10" s="12"/>
      <c r="Q10" s="12"/>
      <c r="R10" s="12"/>
    </row>
    <row r="11" spans="2:23" x14ac:dyDescent="0.2">
      <c r="B11" s="21"/>
      <c r="C11" s="12"/>
      <c r="D11" s="12"/>
      <c r="E11" s="12"/>
      <c r="F11" s="12"/>
      <c r="G11" s="12"/>
      <c r="H11" s="12"/>
      <c r="I11" s="12"/>
      <c r="J11" s="12"/>
      <c r="K11" s="12"/>
      <c r="L11" s="12"/>
      <c r="M11" s="12"/>
      <c r="N11" s="12"/>
      <c r="O11" s="12"/>
      <c r="P11" s="12"/>
      <c r="Q11" s="12"/>
      <c r="R11" s="12"/>
    </row>
    <row r="12" spans="2:23" x14ac:dyDescent="0.2">
      <c r="C12" s="12"/>
      <c r="D12" s="12"/>
      <c r="E12" s="12"/>
      <c r="F12" s="12"/>
      <c r="G12" s="12"/>
      <c r="H12" s="12"/>
      <c r="I12" s="12"/>
      <c r="J12" s="12"/>
      <c r="K12" s="12"/>
      <c r="L12" s="12"/>
      <c r="M12" s="12"/>
      <c r="N12" s="12"/>
      <c r="O12" s="12"/>
      <c r="P12" s="12"/>
      <c r="Q12" s="12"/>
      <c r="R12" s="12"/>
    </row>
    <row r="16" spans="2:23" x14ac:dyDescent="0.2">
      <c r="C16" s="12"/>
      <c r="D16" s="12"/>
      <c r="E16" s="12"/>
      <c r="F16" s="12"/>
      <c r="G16" s="12"/>
      <c r="H16" s="12"/>
      <c r="I16" s="12"/>
      <c r="J16" s="12"/>
      <c r="K16" s="12"/>
      <c r="L16" s="12"/>
      <c r="M16" s="12"/>
      <c r="N16" s="12"/>
      <c r="O16" s="12"/>
      <c r="P16" s="12"/>
      <c r="Q16" s="12"/>
      <c r="R16" s="12"/>
    </row>
    <row r="17" spans="2:19" x14ac:dyDescent="0.2">
      <c r="C17" s="12"/>
      <c r="D17" s="12"/>
      <c r="E17" s="12"/>
      <c r="F17" s="12"/>
      <c r="G17" s="12"/>
      <c r="H17" s="12"/>
      <c r="I17" s="12"/>
      <c r="J17" s="12"/>
      <c r="K17" s="12"/>
      <c r="L17" s="12"/>
      <c r="M17" s="12"/>
      <c r="N17" s="12"/>
      <c r="O17" s="12"/>
      <c r="P17" s="12"/>
      <c r="Q17" s="12"/>
      <c r="R17" s="12"/>
      <c r="S17" s="12"/>
    </row>
    <row r="18" spans="2:19" x14ac:dyDescent="0.2">
      <c r="C18" s="12"/>
      <c r="D18" s="12"/>
      <c r="E18" s="12"/>
      <c r="F18" s="12"/>
      <c r="G18" s="12"/>
      <c r="H18" s="12"/>
      <c r="I18" s="12"/>
      <c r="J18" s="12"/>
      <c r="K18" s="12"/>
      <c r="L18" s="12"/>
      <c r="M18" s="12"/>
      <c r="N18" s="12"/>
      <c r="O18" s="12"/>
      <c r="P18" s="12"/>
      <c r="Q18" s="12"/>
      <c r="R18" s="12"/>
      <c r="S18" s="12"/>
    </row>
    <row r="19" spans="2:19" x14ac:dyDescent="0.2">
      <c r="S19" s="12"/>
    </row>
    <row r="20" spans="2:19" x14ac:dyDescent="0.2">
      <c r="S20" s="12"/>
    </row>
    <row r="30" spans="2:19" x14ac:dyDescent="0.2">
      <c r="B30" s="21"/>
    </row>
  </sheetData>
  <mergeCells count="3">
    <mergeCell ref="B2:S2"/>
    <mergeCell ref="B8:L8"/>
    <mergeCell ref="B3:F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S37"/>
  <sheetViews>
    <sheetView showGridLines="0" workbookViewId="0"/>
  </sheetViews>
  <sheetFormatPr baseColWidth="10" defaultColWidth="10.85546875" defaultRowHeight="11.25" x14ac:dyDescent="0.25"/>
  <cols>
    <col min="1" max="1" width="2.28515625" style="26" customWidth="1"/>
    <col min="2" max="2" width="6.140625" style="94" customWidth="1"/>
    <col min="3" max="3" width="76.140625" style="26" bestFit="1" customWidth="1"/>
    <col min="4" max="4" width="12" style="26" customWidth="1"/>
    <col min="5" max="5" width="10.42578125" style="26" customWidth="1"/>
    <col min="6" max="6" width="12.140625" style="26" customWidth="1"/>
    <col min="7" max="18" width="13.85546875" style="26" customWidth="1"/>
    <col min="19" max="19" width="10.85546875" style="26"/>
    <col min="20" max="20" width="16.28515625" style="26" customWidth="1"/>
    <col min="21" max="21" width="13.42578125" style="26" customWidth="1"/>
    <col min="22" max="16384" width="10.85546875" style="26"/>
  </cols>
  <sheetData>
    <row r="2" spans="2:19" x14ac:dyDescent="0.25">
      <c r="B2" s="383" t="s">
        <v>299</v>
      </c>
      <c r="C2" s="383"/>
      <c r="D2" s="383"/>
      <c r="E2" s="383"/>
      <c r="F2" s="383"/>
      <c r="G2" s="383"/>
      <c r="H2" s="383"/>
      <c r="I2" s="383"/>
      <c r="J2" s="383"/>
      <c r="K2" s="383"/>
      <c r="L2" s="383"/>
      <c r="M2" s="383"/>
      <c r="N2" s="383"/>
      <c r="O2" s="383"/>
      <c r="P2" s="383"/>
      <c r="Q2" s="383"/>
      <c r="R2" s="383"/>
      <c r="S2" s="383"/>
    </row>
    <row r="3" spans="2:19" x14ac:dyDescent="0.25">
      <c r="B3" s="86"/>
      <c r="C3" s="86"/>
      <c r="D3" s="86"/>
      <c r="E3" s="86"/>
      <c r="F3" s="86"/>
      <c r="G3" s="86"/>
      <c r="H3" s="86"/>
      <c r="I3" s="86"/>
      <c r="J3" s="86"/>
      <c r="K3" s="86"/>
      <c r="L3" s="86"/>
      <c r="M3" s="86"/>
      <c r="N3" s="86"/>
      <c r="O3" s="86"/>
      <c r="P3" s="86"/>
      <c r="Q3" s="86"/>
      <c r="R3" s="86"/>
      <c r="S3" s="86"/>
    </row>
    <row r="4" spans="2:19" x14ac:dyDescent="0.25">
      <c r="C4" s="388" t="s">
        <v>394</v>
      </c>
      <c r="D4" s="388"/>
      <c r="E4" s="388"/>
      <c r="F4" s="388"/>
      <c r="G4" s="388"/>
      <c r="H4" s="388"/>
      <c r="I4" s="388"/>
      <c r="J4" s="388"/>
      <c r="K4" s="388"/>
      <c r="L4" s="388"/>
      <c r="M4" s="388"/>
      <c r="N4" s="388"/>
      <c r="O4" s="388"/>
      <c r="P4" s="388"/>
      <c r="Q4" s="388"/>
      <c r="R4" s="388"/>
      <c r="S4" s="388"/>
    </row>
    <row r="5" spans="2:19" x14ac:dyDescent="0.25">
      <c r="C5" s="388"/>
      <c r="D5" s="388"/>
      <c r="E5" s="388"/>
      <c r="F5" s="388"/>
      <c r="G5" s="388"/>
      <c r="H5" s="388"/>
      <c r="I5" s="388"/>
      <c r="J5" s="388"/>
      <c r="K5" s="388"/>
      <c r="L5" s="388"/>
      <c r="M5" s="388"/>
      <c r="N5" s="388"/>
      <c r="O5" s="388"/>
      <c r="P5" s="388"/>
      <c r="Q5" s="388"/>
      <c r="R5" s="388"/>
      <c r="S5" s="388"/>
    </row>
    <row r="6" spans="2:19" x14ac:dyDescent="0.25">
      <c r="D6" s="389" t="s">
        <v>24</v>
      </c>
      <c r="E6" s="390"/>
      <c r="F6" s="390"/>
      <c r="G6" s="390"/>
      <c r="H6" s="390"/>
      <c r="I6" s="390"/>
      <c r="J6" s="390"/>
      <c r="K6" s="390"/>
      <c r="L6" s="390"/>
      <c r="M6" s="390"/>
      <c r="N6" s="390"/>
      <c r="O6" s="390"/>
      <c r="P6" s="391"/>
      <c r="Q6" s="391"/>
      <c r="R6" s="391"/>
      <c r="S6" s="392"/>
    </row>
    <row r="7" spans="2:19" x14ac:dyDescent="0.25">
      <c r="C7" s="94"/>
      <c r="D7" s="96">
        <v>2008</v>
      </c>
      <c r="E7" s="96">
        <v>2009</v>
      </c>
      <c r="F7" s="96">
        <v>2010</v>
      </c>
      <c r="G7" s="96">
        <v>2011</v>
      </c>
      <c r="H7" s="96">
        <v>2012</v>
      </c>
      <c r="I7" s="96">
        <v>2013</v>
      </c>
      <c r="J7" s="96">
        <v>2014</v>
      </c>
      <c r="K7" s="96">
        <v>2015</v>
      </c>
      <c r="L7" s="96">
        <v>2016</v>
      </c>
      <c r="M7" s="96">
        <v>2017</v>
      </c>
      <c r="N7" s="60">
        <v>2018</v>
      </c>
      <c r="O7" s="95">
        <v>2019</v>
      </c>
      <c r="P7" s="60">
        <v>2020</v>
      </c>
      <c r="Q7" s="60">
        <v>2021</v>
      </c>
      <c r="R7" s="60">
        <v>2022</v>
      </c>
      <c r="S7" s="60">
        <v>2023</v>
      </c>
    </row>
    <row r="8" spans="2:19" x14ac:dyDescent="0.25">
      <c r="C8" s="97" t="s">
        <v>278</v>
      </c>
      <c r="D8" s="80"/>
      <c r="E8" s="80"/>
      <c r="F8" s="80"/>
      <c r="G8" s="80"/>
      <c r="H8" s="80"/>
      <c r="I8" s="80"/>
      <c r="J8" s="80"/>
      <c r="K8" s="80"/>
      <c r="L8" s="80"/>
      <c r="M8" s="80"/>
      <c r="N8" s="80"/>
      <c r="O8" s="80"/>
      <c r="P8" s="80"/>
      <c r="Q8" s="80"/>
      <c r="R8" s="80"/>
      <c r="S8" s="98"/>
    </row>
    <row r="9" spans="2:19" x14ac:dyDescent="0.25">
      <c r="C9" s="99" t="s">
        <v>279</v>
      </c>
      <c r="D9" s="100">
        <v>27227.5</v>
      </c>
      <c r="E9" s="100">
        <v>26922.3</v>
      </c>
      <c r="F9" s="100">
        <v>26948.3</v>
      </c>
      <c r="G9" s="100">
        <v>27155.599999999999</v>
      </c>
      <c r="H9" s="100">
        <v>27253.200000000001</v>
      </c>
      <c r="I9" s="100">
        <v>27305.1</v>
      </c>
      <c r="J9" s="100">
        <v>27452</v>
      </c>
      <c r="K9" s="100">
        <v>27521.200000000001</v>
      </c>
      <c r="L9" s="100">
        <v>27719.7</v>
      </c>
      <c r="M9" s="100">
        <v>28046.799999999999</v>
      </c>
      <c r="N9" s="100">
        <v>28327.8</v>
      </c>
      <c r="O9" s="100">
        <v>28662</v>
      </c>
      <c r="P9" s="100">
        <v>28645.3</v>
      </c>
      <c r="Q9" s="100">
        <v>29395.200000000001</v>
      </c>
      <c r="R9" s="100">
        <v>30102.9</v>
      </c>
      <c r="S9" s="100">
        <v>30423.599999999999</v>
      </c>
    </row>
    <row r="10" spans="2:19" x14ac:dyDescent="0.25">
      <c r="C10" s="80"/>
      <c r="D10" s="80"/>
      <c r="E10" s="80"/>
      <c r="F10" s="80"/>
      <c r="G10" s="80"/>
      <c r="H10" s="80"/>
      <c r="I10" s="80"/>
      <c r="J10" s="80"/>
      <c r="K10" s="80"/>
      <c r="L10" s="80"/>
      <c r="M10" s="80"/>
      <c r="N10" s="80"/>
      <c r="O10" s="80"/>
      <c r="P10" s="80"/>
      <c r="Q10" s="80"/>
      <c r="R10" s="80"/>
    </row>
    <row r="11" spans="2:19" x14ac:dyDescent="0.25">
      <c r="C11" s="97" t="s">
        <v>280</v>
      </c>
      <c r="D11" s="80"/>
      <c r="E11" s="80"/>
      <c r="F11" s="80"/>
      <c r="G11" s="80"/>
      <c r="H11" s="80"/>
      <c r="I11" s="80"/>
      <c r="J11" s="80"/>
      <c r="K11" s="80"/>
      <c r="L11" s="80"/>
      <c r="M11" s="80"/>
      <c r="N11" s="80"/>
      <c r="O11" s="80"/>
      <c r="P11" s="80"/>
      <c r="Q11" s="80"/>
      <c r="R11" s="80"/>
    </row>
    <row r="12" spans="2:19" x14ac:dyDescent="0.25">
      <c r="C12" s="99" t="s">
        <v>279</v>
      </c>
      <c r="D12" s="100">
        <v>24847.8</v>
      </c>
      <c r="E12" s="100">
        <v>24528.799999999999</v>
      </c>
      <c r="F12" s="100">
        <v>24489.4</v>
      </c>
      <c r="G12" s="100">
        <v>24600.5</v>
      </c>
      <c r="H12" s="100">
        <v>24610.799999999999</v>
      </c>
      <c r="I12" s="100">
        <v>24557.5</v>
      </c>
      <c r="J12" s="100">
        <v>24653.1</v>
      </c>
      <c r="K12" s="100">
        <v>24721</v>
      </c>
      <c r="L12" s="100">
        <v>24920.2</v>
      </c>
      <c r="M12" s="101">
        <v>25222.400000000001</v>
      </c>
      <c r="N12" s="100">
        <v>25462.6</v>
      </c>
      <c r="O12" s="100">
        <v>25704.1</v>
      </c>
      <c r="P12" s="100">
        <v>25609.5</v>
      </c>
      <c r="Q12" s="100">
        <v>26247.7</v>
      </c>
      <c r="R12" s="100">
        <v>26828.1</v>
      </c>
      <c r="S12" s="100">
        <v>27091</v>
      </c>
    </row>
    <row r="14" spans="2:19" x14ac:dyDescent="0.25">
      <c r="C14" s="97" t="s">
        <v>281</v>
      </c>
      <c r="D14" s="80"/>
      <c r="E14" s="80"/>
      <c r="F14" s="80"/>
      <c r="G14" s="80"/>
      <c r="H14" s="80"/>
      <c r="I14" s="80"/>
      <c r="J14" s="80"/>
      <c r="K14" s="80"/>
      <c r="L14" s="80"/>
      <c r="M14" s="80"/>
      <c r="N14" s="80"/>
      <c r="O14" s="80"/>
      <c r="P14" s="80"/>
      <c r="Q14" s="80"/>
      <c r="R14" s="80"/>
    </row>
    <row r="15" spans="2:19" x14ac:dyDescent="0.25">
      <c r="B15" s="27" t="s">
        <v>282</v>
      </c>
      <c r="C15" s="102" t="s">
        <v>283</v>
      </c>
      <c r="D15" s="103">
        <v>123.878</v>
      </c>
      <c r="E15" s="103">
        <v>114.41500000000001</v>
      </c>
      <c r="F15" s="103">
        <v>114.98699999999999</v>
      </c>
      <c r="G15" s="103">
        <v>114.932</v>
      </c>
      <c r="H15" s="103">
        <v>114.94199999999999</v>
      </c>
      <c r="I15" s="103">
        <v>112.505</v>
      </c>
      <c r="J15" s="103">
        <v>113.721</v>
      </c>
      <c r="K15" s="103">
        <v>112.69</v>
      </c>
      <c r="L15" s="103">
        <v>111.96299999999999</v>
      </c>
      <c r="M15" s="103">
        <v>113.54</v>
      </c>
      <c r="N15" s="103">
        <v>114.881</v>
      </c>
      <c r="O15" s="104">
        <v>117.16</v>
      </c>
      <c r="P15" s="103">
        <v>117.111</v>
      </c>
      <c r="Q15" s="103">
        <v>125.679</v>
      </c>
      <c r="R15" s="103">
        <v>131.846</v>
      </c>
      <c r="S15" s="103">
        <v>137.31899999999999</v>
      </c>
    </row>
    <row r="16" spans="2:19" x14ac:dyDescent="0.25">
      <c r="B16" s="28" t="s">
        <v>284</v>
      </c>
      <c r="C16" s="26" t="s">
        <v>285</v>
      </c>
      <c r="D16" s="105">
        <v>1016.8920000000001</v>
      </c>
      <c r="E16" s="105">
        <v>1020.1079999999999</v>
      </c>
      <c r="F16" s="105">
        <v>1047.231</v>
      </c>
      <c r="G16" s="105">
        <v>1080.7570000000001</v>
      </c>
      <c r="H16" s="105">
        <v>1106.4939999999999</v>
      </c>
      <c r="I16" s="105">
        <v>1126.3420000000001</v>
      </c>
      <c r="J16" s="105">
        <v>1146.0650000000001</v>
      </c>
      <c r="K16" s="105">
        <v>1164.3699999999999</v>
      </c>
      <c r="L16" s="105">
        <v>1186.46</v>
      </c>
      <c r="M16" s="105">
        <v>1224.3050000000001</v>
      </c>
      <c r="N16" s="105">
        <v>1254.365</v>
      </c>
      <c r="O16" s="106">
        <v>1266.614</v>
      </c>
      <c r="P16" s="105">
        <v>1219.1479999999999</v>
      </c>
      <c r="Q16" s="105">
        <v>1311.3689999999999</v>
      </c>
      <c r="R16" s="105">
        <v>1406.5329999999999</v>
      </c>
      <c r="S16" s="105">
        <v>1480.5160000000001</v>
      </c>
    </row>
    <row r="17" spans="2:19" x14ac:dyDescent="0.25">
      <c r="B17" s="28" t="s">
        <v>286</v>
      </c>
      <c r="C17" s="26" t="s">
        <v>287</v>
      </c>
      <c r="D17" s="105">
        <v>743.00900000000001</v>
      </c>
      <c r="E17" s="105">
        <v>744.20500000000004</v>
      </c>
      <c r="F17" s="105">
        <v>764.99599999999998</v>
      </c>
      <c r="G17" s="105">
        <v>785.24099999999999</v>
      </c>
      <c r="H17" s="105">
        <v>800.596</v>
      </c>
      <c r="I17" s="105">
        <v>811.88</v>
      </c>
      <c r="J17" s="105">
        <v>821.58500000000004</v>
      </c>
      <c r="K17" s="105">
        <v>834.17700000000002</v>
      </c>
      <c r="L17" s="105">
        <v>852.15800000000002</v>
      </c>
      <c r="M17" s="105">
        <v>880.65700000000004</v>
      </c>
      <c r="N17" s="105">
        <v>903.173</v>
      </c>
      <c r="O17" s="106">
        <v>932.01900000000001</v>
      </c>
      <c r="P17" s="105">
        <v>895.29</v>
      </c>
      <c r="Q17" s="105">
        <v>965.899</v>
      </c>
      <c r="R17" s="105">
        <v>1041.5309999999999</v>
      </c>
      <c r="S17" s="105">
        <v>1096.548</v>
      </c>
    </row>
    <row r="18" spans="2:19" x14ac:dyDescent="0.25">
      <c r="B18" s="107" t="s">
        <v>288</v>
      </c>
      <c r="C18" s="108" t="s">
        <v>289</v>
      </c>
      <c r="D18" s="109">
        <v>127.229</v>
      </c>
      <c r="E18" s="109">
        <v>129.60300000000001</v>
      </c>
      <c r="F18" s="109">
        <v>132.47399999999999</v>
      </c>
      <c r="G18" s="109">
        <v>132.148</v>
      </c>
      <c r="H18" s="109">
        <v>136.17599999999999</v>
      </c>
      <c r="I18" s="109">
        <v>141.06200000000001</v>
      </c>
      <c r="J18" s="109">
        <v>144.053</v>
      </c>
      <c r="K18" s="109">
        <v>143.626</v>
      </c>
      <c r="L18" s="109">
        <v>145.81200000000001</v>
      </c>
      <c r="M18" s="109">
        <v>150.13300000000001</v>
      </c>
      <c r="N18" s="109">
        <v>136.99600000000001</v>
      </c>
      <c r="O18" s="110">
        <v>138.68899999999999</v>
      </c>
      <c r="P18" s="109">
        <v>133.18799999999999</v>
      </c>
      <c r="Q18" s="109">
        <v>143.74</v>
      </c>
      <c r="R18" s="109">
        <v>155.965</v>
      </c>
      <c r="S18" s="109">
        <v>165.239</v>
      </c>
    </row>
    <row r="23" spans="2:19" x14ac:dyDescent="0.25">
      <c r="C23" s="388" t="s">
        <v>290</v>
      </c>
      <c r="D23" s="388"/>
      <c r="E23" s="388"/>
      <c r="F23" s="388"/>
      <c r="G23" s="388"/>
      <c r="H23" s="388"/>
      <c r="I23" s="388"/>
      <c r="J23" s="388"/>
      <c r="K23" s="388"/>
      <c r="L23" s="388"/>
      <c r="M23" s="388"/>
      <c r="N23" s="388"/>
      <c r="O23" s="388"/>
      <c r="P23" s="388"/>
      <c r="Q23" s="388"/>
      <c r="R23" s="388"/>
      <c r="S23" s="388"/>
    </row>
    <row r="24" spans="2:19" x14ac:dyDescent="0.25">
      <c r="C24" s="388"/>
      <c r="D24" s="388"/>
      <c r="E24" s="388"/>
      <c r="F24" s="388"/>
      <c r="G24" s="388"/>
      <c r="H24" s="388"/>
      <c r="I24" s="388"/>
      <c r="J24" s="388"/>
      <c r="K24" s="388"/>
      <c r="L24" s="388"/>
      <c r="M24" s="388"/>
      <c r="N24" s="388"/>
      <c r="O24" s="388"/>
      <c r="P24" s="388"/>
      <c r="Q24" s="388"/>
      <c r="R24" s="388"/>
      <c r="S24" s="388"/>
    </row>
    <row r="25" spans="2:19" ht="18.75" customHeight="1" x14ac:dyDescent="0.25">
      <c r="C25" s="111"/>
      <c r="D25" s="389" t="s">
        <v>24</v>
      </c>
      <c r="E25" s="390"/>
      <c r="F25" s="390"/>
      <c r="G25" s="390"/>
      <c r="H25" s="390"/>
      <c r="I25" s="390"/>
      <c r="J25" s="390"/>
      <c r="K25" s="390"/>
      <c r="L25" s="390"/>
      <c r="M25" s="390"/>
      <c r="N25" s="390"/>
      <c r="O25" s="390"/>
      <c r="P25" s="390"/>
      <c r="Q25" s="390"/>
      <c r="R25" s="390"/>
      <c r="S25" s="393"/>
    </row>
    <row r="26" spans="2:19" x14ac:dyDescent="0.25">
      <c r="D26" s="6">
        <v>2008</v>
      </c>
      <c r="E26" s="6">
        <v>2009</v>
      </c>
      <c r="F26" s="6">
        <v>2010</v>
      </c>
      <c r="G26" s="6">
        <v>2011</v>
      </c>
      <c r="H26" s="6">
        <v>2012</v>
      </c>
      <c r="I26" s="6">
        <v>2013</v>
      </c>
      <c r="J26" s="6">
        <v>2014</v>
      </c>
      <c r="K26" s="6">
        <v>2015</v>
      </c>
      <c r="L26" s="6">
        <v>2016</v>
      </c>
      <c r="M26" s="6">
        <v>2017</v>
      </c>
      <c r="N26" s="6">
        <v>2018</v>
      </c>
      <c r="O26" s="6">
        <v>2019</v>
      </c>
      <c r="P26" s="6">
        <v>2020</v>
      </c>
      <c r="Q26" s="6">
        <v>2021</v>
      </c>
      <c r="R26" s="6">
        <v>2022</v>
      </c>
      <c r="S26" s="6">
        <v>2023</v>
      </c>
    </row>
    <row r="27" spans="2:19" x14ac:dyDescent="0.25">
      <c r="C27" s="112" t="s">
        <v>291</v>
      </c>
      <c r="D27" s="7">
        <f t="shared" ref="D27:Q27" si="0">(D15+D16)/D9/1000*1000000000/12</f>
        <v>3491.4761423805589</v>
      </c>
      <c r="E27" s="7">
        <f t="shared" si="0"/>
        <v>3511.7201477337871</v>
      </c>
      <c r="F27" s="7">
        <f t="shared" si="0"/>
        <v>3593.9743879947905</v>
      </c>
      <c r="G27" s="7">
        <f t="shared" si="0"/>
        <v>3669.2523825656594</v>
      </c>
      <c r="H27" s="7">
        <f t="shared" si="0"/>
        <v>3734.8397007813141</v>
      </c>
      <c r="I27" s="7">
        <f t="shared" si="0"/>
        <v>3780.8779312289662</v>
      </c>
      <c r="J27" s="7">
        <f t="shared" si="0"/>
        <v>3824.2083151197244</v>
      </c>
      <c r="K27" s="7">
        <f t="shared" si="0"/>
        <v>3866.8977612410308</v>
      </c>
      <c r="L27" s="7">
        <f t="shared" si="0"/>
        <v>3903.4302920546274</v>
      </c>
      <c r="M27" s="7">
        <f t="shared" si="0"/>
        <v>3975.0375562749882</v>
      </c>
      <c r="N27" s="7">
        <f t="shared" si="0"/>
        <v>4027.980758595209</v>
      </c>
      <c r="O27" s="7">
        <f t="shared" si="0"/>
        <v>4023.253785499965</v>
      </c>
      <c r="P27" s="7">
        <f t="shared" si="0"/>
        <v>3887.3712848762862</v>
      </c>
      <c r="Q27" s="7">
        <f t="shared" si="0"/>
        <v>4073.9304376224686</v>
      </c>
      <c r="R27" s="7">
        <f>(R15+R16)/R9/1000*1000000000/12</f>
        <v>4258.6677695504413</v>
      </c>
      <c r="S27" s="7">
        <f>(S15+S16)/S9/1000*1000000000/12</f>
        <v>4431.4145378368548</v>
      </c>
    </row>
    <row r="28" spans="2:19" x14ac:dyDescent="0.25">
      <c r="C28" s="113" t="s">
        <v>292</v>
      </c>
      <c r="D28" s="10">
        <f t="shared" ref="D28:Q28" si="1">D16/D12/1000*1000000000/12</f>
        <v>3410.4025306063318</v>
      </c>
      <c r="E28" s="10">
        <f t="shared" si="1"/>
        <v>3465.6811584749357</v>
      </c>
      <c r="F28" s="10">
        <f t="shared" si="1"/>
        <v>3563.5519857571035</v>
      </c>
      <c r="G28" s="10">
        <f t="shared" si="1"/>
        <v>3661.0265374010014</v>
      </c>
      <c r="H28" s="10">
        <f t="shared" si="1"/>
        <v>3746.641041060564</v>
      </c>
      <c r="I28" s="10">
        <f t="shared" si="1"/>
        <v>3822.1249448573076</v>
      </c>
      <c r="J28" s="10">
        <f t="shared" si="1"/>
        <v>3873.9719007616354</v>
      </c>
      <c r="K28" s="10">
        <f t="shared" si="1"/>
        <v>3925.0367433895608</v>
      </c>
      <c r="L28" s="10">
        <f t="shared" si="1"/>
        <v>3967.5310257007036</v>
      </c>
      <c r="M28" s="10">
        <f t="shared" si="1"/>
        <v>4045.0320614480247</v>
      </c>
      <c r="N28" s="10">
        <f t="shared" si="1"/>
        <v>4105.2530639709485</v>
      </c>
      <c r="O28" s="10">
        <f t="shared" si="1"/>
        <v>4106.3941809542712</v>
      </c>
      <c r="P28" s="10">
        <f t="shared" si="1"/>
        <v>3967.1085599744888</v>
      </c>
      <c r="Q28" s="10">
        <f t="shared" si="1"/>
        <v>4163.4409872103079</v>
      </c>
      <c r="R28" s="10">
        <f>R16/R12/1000*1000000000/12</f>
        <v>4368.9669910777629</v>
      </c>
      <c r="S28" s="10">
        <f>S16/S12/1000*1000000000/12</f>
        <v>4554.1446728925966</v>
      </c>
    </row>
    <row r="29" spans="2:19" x14ac:dyDescent="0.25">
      <c r="C29" s="113" t="s">
        <v>293</v>
      </c>
      <c r="D29" s="10">
        <f t="shared" ref="D29:Q29" si="2">(D15+D17)/D9*1000000/12</f>
        <v>2653.2213142349951</v>
      </c>
      <c r="E29" s="10">
        <f t="shared" si="2"/>
        <v>2657.7100272512625</v>
      </c>
      <c r="F29" s="10">
        <f t="shared" si="2"/>
        <v>2721.2075220576685</v>
      </c>
      <c r="G29" s="10">
        <f t="shared" si="2"/>
        <v>2762.3921646609419</v>
      </c>
      <c r="H29" s="10">
        <f t="shared" si="2"/>
        <v>2799.4816510843989</v>
      </c>
      <c r="I29" s="10">
        <f t="shared" si="2"/>
        <v>2821.1610041103431</v>
      </c>
      <c r="J29" s="10">
        <f t="shared" si="2"/>
        <v>2839.2163291077759</v>
      </c>
      <c r="K29" s="10">
        <f t="shared" si="2"/>
        <v>2867.0836785217693</v>
      </c>
      <c r="L29" s="10">
        <f t="shared" si="2"/>
        <v>2898.4230228561878</v>
      </c>
      <c r="M29" s="10">
        <f t="shared" si="2"/>
        <v>2953.9822724874143</v>
      </c>
      <c r="N29" s="10">
        <f t="shared" si="2"/>
        <v>2994.8613493929402</v>
      </c>
      <c r="O29" s="10">
        <f t="shared" si="2"/>
        <v>3050.4355360174918</v>
      </c>
      <c r="P29" s="10">
        <f t="shared" si="2"/>
        <v>2945.2213801216953</v>
      </c>
      <c r="Q29" s="10">
        <f t="shared" si="2"/>
        <v>3094.5471823064076</v>
      </c>
      <c r="R29" s="10">
        <f>(R15+R17)/R9*1000000/12</f>
        <v>3248.2390954581338</v>
      </c>
      <c r="S29" s="10">
        <f>(S15+S17)/S9*1000000/12</f>
        <v>3379.6871507645378</v>
      </c>
    </row>
    <row r="30" spans="2:19" x14ac:dyDescent="0.25">
      <c r="C30" s="113" t="s">
        <v>294</v>
      </c>
      <c r="D30" s="10">
        <f t="shared" ref="D30:Q30" si="3">D17/D12/1000*1000000000/12</f>
        <v>2491.8671538996073</v>
      </c>
      <c r="E30" s="10">
        <f t="shared" si="3"/>
        <v>2528.3374373525544</v>
      </c>
      <c r="F30" s="10">
        <f t="shared" si="3"/>
        <v>2603.153473203372</v>
      </c>
      <c r="G30" s="10">
        <f t="shared" si="3"/>
        <v>2659.9764232434304</v>
      </c>
      <c r="H30" s="10">
        <f t="shared" si="3"/>
        <v>2710.8559385852282</v>
      </c>
      <c r="I30" s="10">
        <f t="shared" si="3"/>
        <v>2755.030710237877</v>
      </c>
      <c r="J30" s="10">
        <f t="shared" si="3"/>
        <v>2777.1524338386116</v>
      </c>
      <c r="K30" s="10">
        <f t="shared" si="3"/>
        <v>2811.9716030904897</v>
      </c>
      <c r="L30" s="10">
        <f t="shared" si="3"/>
        <v>2849.6226622044232</v>
      </c>
      <c r="M30" s="10">
        <f t="shared" si="3"/>
        <v>2909.6391831599426</v>
      </c>
      <c r="N30" s="10">
        <f t="shared" si="3"/>
        <v>2955.8810438316068</v>
      </c>
      <c r="O30" s="10">
        <f t="shared" si="3"/>
        <v>3021.6288452036843</v>
      </c>
      <c r="P30" s="10">
        <f t="shared" si="3"/>
        <v>2913.2743708389462</v>
      </c>
      <c r="Q30" s="10">
        <f t="shared" si="3"/>
        <v>3066.6147256077038</v>
      </c>
      <c r="R30" s="10">
        <f>R17/R12/1000*1000000000/12</f>
        <v>3235.1992873144204</v>
      </c>
      <c r="S30" s="10">
        <f>S17/S12/1000*1000000000/12</f>
        <v>3373.039016647595</v>
      </c>
    </row>
    <row r="31" spans="2:19" x14ac:dyDescent="0.25">
      <c r="C31" s="113" t="s">
        <v>392</v>
      </c>
      <c r="D31" s="10">
        <f t="shared" ref="D31:Q31" si="4">(D15+D17-D18)/D9*1000000/12</f>
        <v>2263.820279741683</v>
      </c>
      <c r="E31" s="10">
        <f t="shared" si="4"/>
        <v>2256.5463079553633</v>
      </c>
      <c r="F31" s="10">
        <f t="shared" si="4"/>
        <v>2311.5527386390481</v>
      </c>
      <c r="G31" s="10">
        <f t="shared" si="4"/>
        <v>2356.8650051309246</v>
      </c>
      <c r="H31" s="10">
        <f t="shared" si="4"/>
        <v>2383.0901814588137</v>
      </c>
      <c r="I31" s="10">
        <f t="shared" si="4"/>
        <v>2390.6492437920633</v>
      </c>
      <c r="J31" s="10">
        <f t="shared" si="4"/>
        <v>2401.9288212152119</v>
      </c>
      <c r="K31" s="10">
        <f t="shared" si="4"/>
        <v>2432.188640030231</v>
      </c>
      <c r="L31" s="10">
        <f t="shared" si="4"/>
        <v>2460.0705154336688</v>
      </c>
      <c r="M31" s="10">
        <f t="shared" si="4"/>
        <v>2507.9034566034866</v>
      </c>
      <c r="N31" s="10">
        <f t="shared" si="4"/>
        <v>2591.8532325136439</v>
      </c>
      <c r="O31" s="10">
        <f t="shared" si="4"/>
        <v>2647.2041960319125</v>
      </c>
      <c r="P31" s="10">
        <f t="shared" si="4"/>
        <v>2557.7581662611319</v>
      </c>
      <c r="Q31" s="10">
        <f t="shared" si="4"/>
        <v>2687.0543490093619</v>
      </c>
      <c r="R31" s="10">
        <f>(R15+R17-R18)/R9*1000000/12</f>
        <v>2816.4839046514894</v>
      </c>
      <c r="S31" s="10">
        <f>(S15+S17-S18)/S9*1000000/12</f>
        <v>2927.0807311867538</v>
      </c>
    </row>
    <row r="32" spans="2:19" x14ac:dyDescent="0.25">
      <c r="C32" s="113" t="s">
        <v>295</v>
      </c>
      <c r="D32" s="114">
        <v>7.1537632154078143E-2</v>
      </c>
      <c r="E32" s="114">
        <v>7.1537632154078143E-2</v>
      </c>
      <c r="F32" s="114">
        <v>7.1537632154078143E-2</v>
      </c>
      <c r="G32" s="114">
        <v>7.1537632154078143E-2</v>
      </c>
      <c r="H32" s="114">
        <v>7.2459508857094609E-2</v>
      </c>
      <c r="I32" s="114">
        <v>7.2459508857094609E-2</v>
      </c>
      <c r="J32" s="114">
        <v>7.2459508857094609E-2</v>
      </c>
      <c r="K32" s="114">
        <v>7.2459508857094609E-2</v>
      </c>
      <c r="L32" s="114">
        <v>7.2459508857094609E-2</v>
      </c>
      <c r="M32" s="114">
        <v>7.2459508857094609E-2</v>
      </c>
      <c r="N32" s="114">
        <v>8.8131412808374623E-2</v>
      </c>
      <c r="O32" s="114">
        <v>8.8131412808374623E-2</v>
      </c>
      <c r="P32" s="114">
        <v>8.8131412808374623E-2</v>
      </c>
      <c r="Q32" s="114">
        <v>8.8131412808374623E-2</v>
      </c>
      <c r="R32" s="114">
        <v>8.8131412808374623E-2</v>
      </c>
      <c r="S32" s="114">
        <v>8.8131412808374623E-2</v>
      </c>
    </row>
    <row r="33" spans="3:19" x14ac:dyDescent="0.25">
      <c r="C33" s="113" t="s">
        <v>296</v>
      </c>
      <c r="D33" s="10">
        <f t="shared" ref="D33:Q33" si="5">((D15+D17)*(1-D32)-D18)/D9*1000000/12</f>
        <v>2074.0151093405798</v>
      </c>
      <c r="E33" s="10">
        <f t="shared" si="5"/>
        <v>2066.4200256536574</v>
      </c>
      <c r="F33" s="10">
        <f t="shared" si="5"/>
        <v>2116.8839959111765</v>
      </c>
      <c r="G33" s="10">
        <f t="shared" si="5"/>
        <v>2159.2500105901026</v>
      </c>
      <c r="H33" s="10">
        <f t="shared" si="5"/>
        <v>2180.2411159667895</v>
      </c>
      <c r="I33" s="10">
        <f t="shared" si="5"/>
        <v>2186.22930302744</v>
      </c>
      <c r="J33" s="10">
        <f t="shared" si="5"/>
        <v>2196.2006004690197</v>
      </c>
      <c r="K33" s="10">
        <f t="shared" si="5"/>
        <v>2224.4411648323517</v>
      </c>
      <c r="L33" s="10">
        <f t="shared" si="5"/>
        <v>2250.0522067374136</v>
      </c>
      <c r="M33" s="10">
        <f t="shared" si="5"/>
        <v>2293.8593519664842</v>
      </c>
      <c r="N33" s="10">
        <f t="shared" si="5"/>
        <v>2327.9118706264485</v>
      </c>
      <c r="O33" s="10">
        <f t="shared" si="5"/>
        <v>2378.3650025618194</v>
      </c>
      <c r="P33" s="10">
        <f t="shared" si="5"/>
        <v>2298.1916449975756</v>
      </c>
      <c r="Q33" s="10">
        <f t="shared" si="5"/>
        <v>2414.3275338305234</v>
      </c>
      <c r="R33" s="10">
        <f>((R15+R17)*(1-R32)-R18)/R9*1000000/12</f>
        <v>2530.2120040293671</v>
      </c>
      <c r="S33" s="10">
        <f>((S15+S17)*(1-S32)-S18)/S9*1000000/12</f>
        <v>2629.2241277395647</v>
      </c>
    </row>
    <row r="34" spans="3:19" x14ac:dyDescent="0.25">
      <c r="C34" s="113" t="s">
        <v>297</v>
      </c>
      <c r="D34" s="115"/>
      <c r="E34" s="115"/>
      <c r="F34" s="115"/>
      <c r="G34" s="115"/>
      <c r="H34" s="115"/>
      <c r="I34" s="115"/>
      <c r="J34" s="115"/>
      <c r="K34" s="115"/>
      <c r="L34" s="115"/>
      <c r="M34" s="115"/>
      <c r="N34" s="115"/>
      <c r="O34" s="115"/>
      <c r="P34" s="9">
        <v>28.8</v>
      </c>
      <c r="Q34" s="9">
        <v>10</v>
      </c>
      <c r="R34" s="105">
        <v>1.9</v>
      </c>
      <c r="S34" s="105">
        <v>0.3</v>
      </c>
    </row>
    <row r="35" spans="3:19" x14ac:dyDescent="0.25">
      <c r="C35" s="116" t="s">
        <v>298</v>
      </c>
      <c r="D35" s="117"/>
      <c r="E35" s="117"/>
      <c r="F35" s="117"/>
      <c r="G35" s="117"/>
      <c r="H35" s="117"/>
      <c r="I35" s="117"/>
      <c r="J35" s="117"/>
      <c r="K35" s="117"/>
      <c r="L35" s="117"/>
      <c r="M35" s="117"/>
      <c r="N35" s="117"/>
      <c r="O35" s="117"/>
      <c r="P35" s="16">
        <f t="shared" ref="P35:Q35" si="6">((P15+P17+P34)*(1-P32)-P18)/P9*1000000/12</f>
        <v>2374.5910755938658</v>
      </c>
      <c r="Q35" s="16">
        <f t="shared" si="6"/>
        <v>2440.1783696583575</v>
      </c>
      <c r="R35" s="16">
        <f>((R15+R17+R34)*(1-R32)-R18)/R9*1000000/12</f>
        <v>2535.0081928673867</v>
      </c>
      <c r="S35" s="16">
        <f>((S15+S17+S34)*(1-S32)-S18)/S9*1000000/12</f>
        <v>2629.9734379684592</v>
      </c>
    </row>
    <row r="37" spans="3:19" ht="36.950000000000003" customHeight="1" x14ac:dyDescent="0.25">
      <c r="C37" s="387" t="s">
        <v>384</v>
      </c>
      <c r="D37" s="387"/>
      <c r="E37" s="387"/>
      <c r="F37" s="387"/>
      <c r="G37" s="387"/>
      <c r="H37" s="387"/>
      <c r="I37" s="387"/>
      <c r="J37" s="387"/>
      <c r="K37" s="387"/>
    </row>
  </sheetData>
  <mergeCells count="6">
    <mergeCell ref="B2:S2"/>
    <mergeCell ref="C37:K37"/>
    <mergeCell ref="C4:S5"/>
    <mergeCell ref="D6:S6"/>
    <mergeCell ref="C23:S24"/>
    <mergeCell ref="D25:S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G79"/>
  <sheetViews>
    <sheetView showGridLines="0" workbookViewId="0"/>
  </sheetViews>
  <sheetFormatPr baseColWidth="10" defaultColWidth="10.85546875" defaultRowHeight="11.25" x14ac:dyDescent="0.2"/>
  <cols>
    <col min="1" max="1" width="3.42578125" style="67" customWidth="1"/>
    <col min="2" max="2" width="10.85546875" style="67"/>
    <col min="3" max="5" width="14" style="67" customWidth="1"/>
    <col min="6" max="244" width="10.85546875" style="67"/>
    <col min="245" max="245" width="15.28515625" style="67" customWidth="1"/>
    <col min="246" max="16384" width="10.85546875" style="67"/>
  </cols>
  <sheetData>
    <row r="2" spans="2:7" ht="36" customHeight="1" x14ac:dyDescent="0.2">
      <c r="B2" s="396" t="s">
        <v>339</v>
      </c>
      <c r="C2" s="396"/>
      <c r="D2" s="396"/>
      <c r="E2" s="396"/>
    </row>
    <row r="3" spans="2:7" x14ac:dyDescent="0.2">
      <c r="B3" s="118"/>
      <c r="C3" s="118"/>
      <c r="D3" s="394" t="s">
        <v>336</v>
      </c>
      <c r="E3" s="394"/>
    </row>
    <row r="4" spans="2:7" ht="35.25" customHeight="1" x14ac:dyDescent="0.2">
      <c r="B4" s="119" t="s">
        <v>24</v>
      </c>
      <c r="C4" s="120" t="s">
        <v>3</v>
      </c>
      <c r="D4" s="120" t="s">
        <v>2</v>
      </c>
      <c r="E4" s="120" t="s">
        <v>1</v>
      </c>
    </row>
    <row r="5" spans="2:7" ht="15" customHeight="1" x14ac:dyDescent="0.2">
      <c r="B5" s="121">
        <v>2004</v>
      </c>
      <c r="C5" s="350">
        <v>1043</v>
      </c>
      <c r="D5" s="351">
        <v>2089</v>
      </c>
      <c r="E5" s="351">
        <v>1534</v>
      </c>
      <c r="F5" s="122"/>
      <c r="G5" s="122"/>
    </row>
    <row r="6" spans="2:7" ht="15" customHeight="1" x14ac:dyDescent="0.2">
      <c r="B6" s="123">
        <v>2005</v>
      </c>
      <c r="C6" s="350">
        <v>1063</v>
      </c>
      <c r="D6" s="351">
        <v>2117</v>
      </c>
      <c r="E6" s="351">
        <v>1558</v>
      </c>
      <c r="F6" s="122"/>
      <c r="G6" s="122"/>
    </row>
    <row r="7" spans="2:7" ht="15" customHeight="1" x14ac:dyDescent="0.2">
      <c r="B7" s="123">
        <v>2006</v>
      </c>
      <c r="C7" s="350">
        <v>1092</v>
      </c>
      <c r="D7" s="351">
        <v>2144</v>
      </c>
      <c r="E7" s="351">
        <v>1587</v>
      </c>
      <c r="F7" s="122"/>
      <c r="G7" s="122"/>
    </row>
    <row r="8" spans="2:7" ht="15" customHeight="1" x14ac:dyDescent="0.2">
      <c r="B8" s="123">
        <v>2007</v>
      </c>
      <c r="C8" s="350">
        <v>1107</v>
      </c>
      <c r="D8" s="351">
        <v>2145</v>
      </c>
      <c r="E8" s="351">
        <v>1595</v>
      </c>
      <c r="F8" s="122"/>
      <c r="G8" s="122"/>
    </row>
    <row r="9" spans="2:7" ht="15" customHeight="1" x14ac:dyDescent="0.2">
      <c r="B9" s="123">
        <v>2008</v>
      </c>
      <c r="C9" s="350">
        <v>1148</v>
      </c>
      <c r="D9" s="351">
        <v>2178</v>
      </c>
      <c r="E9" s="351">
        <v>1633</v>
      </c>
      <c r="F9" s="122"/>
      <c r="G9" s="122"/>
    </row>
    <row r="10" spans="2:7" ht="15" customHeight="1" x14ac:dyDescent="0.2">
      <c r="B10" s="123">
        <v>2009</v>
      </c>
      <c r="C10" s="350">
        <v>1164</v>
      </c>
      <c r="D10" s="351">
        <v>2195</v>
      </c>
      <c r="E10" s="351">
        <v>1646</v>
      </c>
      <c r="F10" s="122"/>
      <c r="G10" s="122"/>
    </row>
    <row r="11" spans="2:7" ht="15" customHeight="1" x14ac:dyDescent="0.2">
      <c r="B11" s="123">
        <v>2010</v>
      </c>
      <c r="C11" s="350">
        <v>1172</v>
      </c>
      <c r="D11" s="351">
        <v>2195</v>
      </c>
      <c r="E11" s="351">
        <v>1648</v>
      </c>
      <c r="F11" s="122"/>
      <c r="G11" s="122"/>
    </row>
    <row r="12" spans="2:7" ht="15" customHeight="1" x14ac:dyDescent="0.2">
      <c r="B12" s="123">
        <v>2011</v>
      </c>
      <c r="C12" s="350">
        <v>1188</v>
      </c>
      <c r="D12" s="351">
        <v>2229</v>
      </c>
      <c r="E12" s="351">
        <v>1667</v>
      </c>
      <c r="F12" s="122"/>
      <c r="G12" s="122"/>
    </row>
    <row r="13" spans="2:7" ht="15" customHeight="1" x14ac:dyDescent="0.2">
      <c r="B13" s="123">
        <v>2012</v>
      </c>
      <c r="C13" s="352">
        <v>1217</v>
      </c>
      <c r="D13" s="353">
        <v>2200</v>
      </c>
      <c r="E13" s="353">
        <v>1673</v>
      </c>
      <c r="F13" s="122"/>
      <c r="G13" s="122"/>
    </row>
    <row r="14" spans="2:7" ht="15" customHeight="1" x14ac:dyDescent="0.2">
      <c r="B14" s="123">
        <v>2013</v>
      </c>
      <c r="C14" s="352">
        <v>1240</v>
      </c>
      <c r="D14" s="353">
        <v>2211</v>
      </c>
      <c r="E14" s="352">
        <v>1689</v>
      </c>
      <c r="F14" s="122"/>
      <c r="G14" s="122"/>
    </row>
    <row r="15" spans="2:7" ht="15" customHeight="1" x14ac:dyDescent="0.2">
      <c r="B15" s="123">
        <v>2014</v>
      </c>
      <c r="C15" s="354">
        <v>1258</v>
      </c>
      <c r="D15" s="355">
        <v>2226</v>
      </c>
      <c r="E15" s="355">
        <v>1706</v>
      </c>
      <c r="F15" s="122"/>
      <c r="G15" s="122"/>
    </row>
    <row r="16" spans="2:7" ht="15" customHeight="1" x14ac:dyDescent="0.2">
      <c r="B16" s="123">
        <v>2015</v>
      </c>
      <c r="C16" s="354">
        <v>1272</v>
      </c>
      <c r="D16" s="355">
        <v>2230</v>
      </c>
      <c r="E16" s="355">
        <v>1715</v>
      </c>
      <c r="F16" s="122"/>
      <c r="G16" s="122"/>
    </row>
    <row r="17" spans="2:7" ht="15" customHeight="1" x14ac:dyDescent="0.2">
      <c r="B17" s="123">
        <v>2016</v>
      </c>
      <c r="C17" s="354">
        <v>1290</v>
      </c>
      <c r="D17" s="355">
        <v>2238</v>
      </c>
      <c r="E17" s="355">
        <v>1727</v>
      </c>
      <c r="F17" s="122"/>
      <c r="G17" s="122"/>
    </row>
    <row r="18" spans="2:7" ht="15" customHeight="1" x14ac:dyDescent="0.2">
      <c r="B18" s="123">
        <v>2017</v>
      </c>
      <c r="C18" s="354">
        <v>1301</v>
      </c>
      <c r="D18" s="355">
        <v>2236</v>
      </c>
      <c r="E18" s="355">
        <v>1732</v>
      </c>
      <c r="F18" s="122"/>
      <c r="G18" s="122"/>
    </row>
    <row r="19" spans="2:7" ht="15" customHeight="1" x14ac:dyDescent="0.2">
      <c r="B19" s="124" t="s">
        <v>337</v>
      </c>
      <c r="C19" s="354">
        <v>1292</v>
      </c>
      <c r="D19" s="355">
        <v>2199</v>
      </c>
      <c r="E19" s="355">
        <v>1709</v>
      </c>
      <c r="F19" s="122"/>
      <c r="G19" s="122"/>
    </row>
    <row r="20" spans="2:7" ht="15" customHeight="1" x14ac:dyDescent="0.2">
      <c r="B20" s="124" t="s">
        <v>338</v>
      </c>
      <c r="C20" s="354">
        <v>1290</v>
      </c>
      <c r="D20" s="355">
        <v>2176</v>
      </c>
      <c r="E20" s="355">
        <v>1696</v>
      </c>
      <c r="F20" s="122"/>
      <c r="G20" s="122"/>
    </row>
    <row r="21" spans="2:7" ht="15" customHeight="1" x14ac:dyDescent="0.2">
      <c r="B21" s="123">
        <v>2020</v>
      </c>
      <c r="C21" s="354">
        <v>1325</v>
      </c>
      <c r="D21" s="355">
        <v>2201</v>
      </c>
      <c r="E21" s="355">
        <v>1728</v>
      </c>
      <c r="F21" s="122"/>
      <c r="G21" s="122"/>
    </row>
    <row r="22" spans="2:7" ht="15" customHeight="1" x14ac:dyDescent="0.2">
      <c r="B22" s="123">
        <v>2021</v>
      </c>
      <c r="C22" s="354">
        <v>1310</v>
      </c>
      <c r="D22" s="355">
        <v>2145</v>
      </c>
      <c r="E22" s="355">
        <v>1693</v>
      </c>
      <c r="F22" s="122"/>
      <c r="G22" s="122"/>
    </row>
    <row r="23" spans="2:7" ht="15" customHeight="1" x14ac:dyDescent="0.2">
      <c r="B23" s="121">
        <v>2022</v>
      </c>
      <c r="C23" s="354">
        <v>1315</v>
      </c>
      <c r="D23" s="355">
        <v>2126</v>
      </c>
      <c r="E23" s="355">
        <v>1687</v>
      </c>
      <c r="F23" s="122"/>
      <c r="G23" s="122"/>
    </row>
    <row r="24" spans="2:7" ht="15" customHeight="1" x14ac:dyDescent="0.2">
      <c r="B24" s="121">
        <v>2023</v>
      </c>
      <c r="C24" s="354">
        <v>1306</v>
      </c>
      <c r="D24" s="355">
        <v>2089</v>
      </c>
      <c r="E24" s="355">
        <v>1666</v>
      </c>
      <c r="F24" s="122"/>
      <c r="G24" s="122"/>
    </row>
    <row r="25" spans="2:7" ht="15" customHeight="1" x14ac:dyDescent="0.2"/>
    <row r="26" spans="2:7" ht="252" customHeight="1" x14ac:dyDescent="0.2">
      <c r="B26" s="395" t="s">
        <v>379</v>
      </c>
      <c r="C26" s="395"/>
      <c r="D26" s="395"/>
      <c r="E26" s="395"/>
    </row>
    <row r="27" spans="2:7" ht="15" customHeight="1" x14ac:dyDescent="0.2">
      <c r="B27" s="21"/>
    </row>
    <row r="28" spans="2:7" ht="15" customHeight="1" x14ac:dyDescent="0.2"/>
    <row r="29" spans="2:7" ht="15" customHeight="1" x14ac:dyDescent="0.2"/>
    <row r="30" spans="2:7" ht="15" customHeight="1" x14ac:dyDescent="0.2"/>
    <row r="31" spans="2:7" ht="15" customHeight="1" x14ac:dyDescent="0.2"/>
    <row r="32" spans="2: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4.25" customHeight="1" x14ac:dyDescent="0.2"/>
    <row r="42" ht="220.5" customHeight="1" x14ac:dyDescent="0.2"/>
    <row r="50" spans="4:5" x14ac:dyDescent="0.2">
      <c r="D50" s="125"/>
      <c r="E50" s="125"/>
    </row>
    <row r="52" spans="4:5" x14ac:dyDescent="0.2">
      <c r="D52" s="1"/>
      <c r="E52" s="1"/>
    </row>
    <row r="53" spans="4:5" x14ac:dyDescent="0.2">
      <c r="D53" s="1"/>
      <c r="E53" s="1"/>
    </row>
    <row r="54" spans="4:5" x14ac:dyDescent="0.2">
      <c r="D54" s="1"/>
      <c r="E54" s="1"/>
    </row>
    <row r="55" spans="4:5" x14ac:dyDescent="0.2">
      <c r="D55" s="1"/>
      <c r="E55" s="1"/>
    </row>
    <row r="56" spans="4:5" x14ac:dyDescent="0.2">
      <c r="D56" s="1"/>
      <c r="E56" s="1"/>
    </row>
    <row r="57" spans="4:5" x14ac:dyDescent="0.2">
      <c r="D57" s="1"/>
      <c r="E57" s="1"/>
    </row>
    <row r="58" spans="4:5" x14ac:dyDescent="0.2">
      <c r="D58" s="1"/>
      <c r="E58" s="1"/>
    </row>
    <row r="59" spans="4:5" x14ac:dyDescent="0.2">
      <c r="D59" s="1"/>
      <c r="E59" s="1"/>
    </row>
    <row r="60" spans="4:5" x14ac:dyDescent="0.2">
      <c r="D60" s="1"/>
      <c r="E60" s="1"/>
    </row>
    <row r="61" spans="4:5" x14ac:dyDescent="0.2">
      <c r="D61" s="1"/>
      <c r="E61" s="1"/>
    </row>
    <row r="62" spans="4:5" x14ac:dyDescent="0.2">
      <c r="D62" s="2"/>
      <c r="E62" s="2"/>
    </row>
    <row r="63" spans="4:5" x14ac:dyDescent="0.2">
      <c r="D63" s="2"/>
      <c r="E63" s="2"/>
    </row>
    <row r="64" spans="4:5" x14ac:dyDescent="0.2">
      <c r="D64" s="2"/>
      <c r="E64" s="2"/>
    </row>
    <row r="65" spans="4:5" x14ac:dyDescent="0.2">
      <c r="D65" s="2"/>
      <c r="E65" s="2"/>
    </row>
    <row r="66" spans="4:5" x14ac:dyDescent="0.2">
      <c r="D66" s="2"/>
      <c r="E66" s="2"/>
    </row>
    <row r="67" spans="4:5" x14ac:dyDescent="0.2">
      <c r="D67" s="2"/>
      <c r="E67" s="2"/>
    </row>
    <row r="68" spans="4:5" x14ac:dyDescent="0.2">
      <c r="D68" s="2"/>
      <c r="E68" s="2"/>
    </row>
    <row r="69" spans="4:5" x14ac:dyDescent="0.2">
      <c r="D69" s="2"/>
      <c r="E69" s="2"/>
    </row>
    <row r="70" spans="4:5" x14ac:dyDescent="0.2">
      <c r="D70" s="2"/>
      <c r="E70" s="2"/>
    </row>
    <row r="71" spans="4:5" x14ac:dyDescent="0.2">
      <c r="D71" s="2"/>
      <c r="E71" s="2"/>
    </row>
    <row r="72" spans="4:5" x14ac:dyDescent="0.2">
      <c r="D72" s="125"/>
      <c r="E72" s="125"/>
    </row>
    <row r="73" spans="4:5" x14ac:dyDescent="0.2">
      <c r="D73" s="2"/>
      <c r="E73" s="2"/>
    </row>
    <row r="74" spans="4:5" x14ac:dyDescent="0.2">
      <c r="D74" s="2"/>
      <c r="E74" s="2"/>
    </row>
    <row r="75" spans="4:5" x14ac:dyDescent="0.2">
      <c r="D75" s="2"/>
      <c r="E75" s="2"/>
    </row>
    <row r="77" spans="4:5" x14ac:dyDescent="0.2">
      <c r="D77" s="2"/>
      <c r="E77" s="2"/>
    </row>
    <row r="78" spans="4:5" x14ac:dyDescent="0.2">
      <c r="D78" s="2"/>
      <c r="E78" s="2"/>
    </row>
    <row r="79" spans="4:5" x14ac:dyDescent="0.2">
      <c r="D79" s="2"/>
      <c r="E79" s="2"/>
    </row>
  </sheetData>
  <mergeCells count="3">
    <mergeCell ref="D3:E3"/>
    <mergeCell ref="B26:E26"/>
    <mergeCell ref="B2:E2"/>
  </mergeCell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18"/>
  <sheetViews>
    <sheetView showGridLines="0" zoomScaleNormal="100" workbookViewId="0"/>
  </sheetViews>
  <sheetFormatPr baseColWidth="10" defaultColWidth="11.42578125" defaultRowHeight="11.25" x14ac:dyDescent="0.2"/>
  <cols>
    <col min="1" max="1" width="2.7109375" style="128" customWidth="1"/>
    <col min="2" max="2" width="25.42578125" style="128" bestFit="1" customWidth="1"/>
    <col min="3" max="6" width="17.42578125" style="128" customWidth="1"/>
    <col min="7" max="7" width="17.42578125" style="133" customWidth="1"/>
    <col min="8" max="16384" width="11.42578125" style="128"/>
  </cols>
  <sheetData>
    <row r="2" spans="2:8" ht="42" customHeight="1" x14ac:dyDescent="0.2">
      <c r="B2" s="397" t="s">
        <v>389</v>
      </c>
      <c r="C2" s="397"/>
      <c r="D2" s="397"/>
      <c r="E2" s="397"/>
      <c r="F2" s="397"/>
      <c r="G2" s="397"/>
    </row>
    <row r="3" spans="2:8" ht="19.5" customHeight="1" x14ac:dyDescent="0.2">
      <c r="B3" s="129"/>
      <c r="C3" s="398" t="s">
        <v>232</v>
      </c>
      <c r="D3" s="399" t="s">
        <v>340</v>
      </c>
      <c r="E3" s="399"/>
      <c r="F3" s="399"/>
      <c r="G3" s="400" t="s">
        <v>300</v>
      </c>
    </row>
    <row r="4" spans="2:8" ht="51" customHeight="1" x14ac:dyDescent="0.2">
      <c r="B4" s="131"/>
      <c r="C4" s="398"/>
      <c r="D4" s="130" t="s">
        <v>305</v>
      </c>
      <c r="E4" s="130" t="s">
        <v>306</v>
      </c>
      <c r="F4" s="130" t="s">
        <v>308</v>
      </c>
      <c r="G4" s="400"/>
    </row>
    <row r="5" spans="2:8" ht="15" customHeight="1" x14ac:dyDescent="0.2">
      <c r="B5" s="132" t="s">
        <v>341</v>
      </c>
      <c r="C5" s="39">
        <v>734</v>
      </c>
      <c r="D5" s="140">
        <v>-1.8</v>
      </c>
      <c r="E5" s="141">
        <v>-2.8</v>
      </c>
      <c r="F5" s="44">
        <v>-0.9</v>
      </c>
      <c r="G5" s="43">
        <v>-28</v>
      </c>
      <c r="H5" s="133"/>
    </row>
    <row r="6" spans="2:8" ht="15" customHeight="1" x14ac:dyDescent="0.2">
      <c r="B6" s="134" t="s">
        <v>342</v>
      </c>
      <c r="C6" s="39">
        <v>527</v>
      </c>
      <c r="D6" s="140">
        <v>1.3</v>
      </c>
      <c r="E6" s="141">
        <v>-3.5</v>
      </c>
      <c r="F6" s="44">
        <v>-3.3</v>
      </c>
      <c r="G6" s="43">
        <v>-53</v>
      </c>
      <c r="H6" s="133"/>
    </row>
    <row r="7" spans="2:8" ht="15" customHeight="1" x14ac:dyDescent="0.2">
      <c r="B7" s="134" t="s">
        <v>14</v>
      </c>
      <c r="C7" s="39">
        <v>272</v>
      </c>
      <c r="D7" s="140">
        <v>1.9</v>
      </c>
      <c r="E7" s="141">
        <v>20.399999999999999</v>
      </c>
      <c r="F7" s="44">
        <v>20.7</v>
      </c>
      <c r="G7" s="43">
        <v>-14</v>
      </c>
      <c r="H7" s="133"/>
    </row>
    <row r="8" spans="2:8" ht="15" customHeight="1" x14ac:dyDescent="0.2">
      <c r="B8" s="134" t="s">
        <v>277</v>
      </c>
      <c r="C8" s="39">
        <v>415</v>
      </c>
      <c r="D8" s="140">
        <v>-2.4</v>
      </c>
      <c r="E8" s="141">
        <v>-4.0999999999999996</v>
      </c>
      <c r="F8" s="44">
        <v>-4.5999999999999996</v>
      </c>
      <c r="G8" s="43">
        <v>-28</v>
      </c>
      <c r="H8" s="133"/>
    </row>
    <row r="9" spans="2:8" ht="15" customHeight="1" x14ac:dyDescent="0.2">
      <c r="B9" s="135" t="s">
        <v>21</v>
      </c>
      <c r="C9" s="39">
        <v>132</v>
      </c>
      <c r="D9" s="140">
        <v>-2.8</v>
      </c>
      <c r="E9" s="141">
        <v>37.200000000000003</v>
      </c>
      <c r="F9" s="44" t="s">
        <v>7</v>
      </c>
      <c r="G9" s="43">
        <v>-60</v>
      </c>
      <c r="H9" s="133"/>
    </row>
    <row r="10" spans="2:8" ht="15" customHeight="1" x14ac:dyDescent="0.2">
      <c r="B10" s="134" t="s">
        <v>343</v>
      </c>
      <c r="C10" s="38">
        <v>2223</v>
      </c>
      <c r="D10" s="140">
        <v>-2.6</v>
      </c>
      <c r="E10" s="141">
        <v>-6.6</v>
      </c>
      <c r="F10" s="44">
        <v>-7.1</v>
      </c>
      <c r="G10" s="43">
        <v>-14</v>
      </c>
      <c r="H10" s="133"/>
    </row>
    <row r="11" spans="2:8" ht="15" customHeight="1" x14ac:dyDescent="0.2">
      <c r="B11" s="134" t="s">
        <v>28</v>
      </c>
      <c r="C11" s="38">
        <v>140</v>
      </c>
      <c r="D11" s="140">
        <v>0.1</v>
      </c>
      <c r="E11" s="141">
        <v>1.9</v>
      </c>
      <c r="F11" s="44">
        <v>10.5</v>
      </c>
      <c r="G11" s="43">
        <v>-38</v>
      </c>
      <c r="H11" s="133"/>
    </row>
    <row r="12" spans="2:8" ht="15" customHeight="1" x14ac:dyDescent="0.2">
      <c r="B12" s="134" t="s">
        <v>344</v>
      </c>
      <c r="C12" s="38">
        <v>1400</v>
      </c>
      <c r="D12" s="140">
        <v>-2.9</v>
      </c>
      <c r="E12" s="141">
        <v>-7.2</v>
      </c>
      <c r="F12" s="44">
        <v>-7.6</v>
      </c>
      <c r="G12" s="43">
        <v>-9</v>
      </c>
      <c r="H12" s="133"/>
    </row>
    <row r="13" spans="2:8" ht="15" customHeight="1" x14ac:dyDescent="0.2">
      <c r="B13" s="136" t="s">
        <v>345</v>
      </c>
      <c r="C13" s="38">
        <v>1786</v>
      </c>
      <c r="D13" s="140">
        <v>-3.1</v>
      </c>
      <c r="E13" s="141">
        <v>0.2</v>
      </c>
      <c r="F13" s="44">
        <v>10.5</v>
      </c>
      <c r="G13" s="43">
        <v>-25</v>
      </c>
      <c r="H13" s="133"/>
    </row>
    <row r="14" spans="2:8" x14ac:dyDescent="0.2">
      <c r="B14" s="137" t="s">
        <v>346</v>
      </c>
      <c r="C14" s="46">
        <v>1336</v>
      </c>
      <c r="D14" s="142">
        <v>-3.7</v>
      </c>
      <c r="E14" s="143">
        <v>-8.1</v>
      </c>
      <c r="F14" s="48">
        <v>-7.9</v>
      </c>
      <c r="G14" s="144">
        <v>-40</v>
      </c>
      <c r="H14" s="133"/>
    </row>
    <row r="15" spans="2:8" ht="15" customHeight="1" x14ac:dyDescent="0.2">
      <c r="B15" s="138" t="s">
        <v>229</v>
      </c>
      <c r="C15" s="145">
        <v>1563</v>
      </c>
      <c r="D15" s="146">
        <v>-1</v>
      </c>
      <c r="E15" s="147">
        <v>-2</v>
      </c>
      <c r="F15" s="148">
        <v>0.9</v>
      </c>
      <c r="G15" s="149">
        <v>-35</v>
      </c>
      <c r="H15" s="133"/>
    </row>
    <row r="16" spans="2:8" ht="145.5" customHeight="1" x14ac:dyDescent="0.2">
      <c r="B16" s="401" t="s">
        <v>347</v>
      </c>
      <c r="C16" s="402"/>
      <c r="D16" s="402"/>
      <c r="E16" s="402"/>
      <c r="F16" s="402"/>
      <c r="G16" s="402"/>
      <c r="H16" s="139"/>
    </row>
    <row r="17" spans="2:4" x14ac:dyDescent="0.2">
      <c r="B17" s="21"/>
      <c r="C17" s="67"/>
      <c r="D17" s="67"/>
    </row>
    <row r="18" spans="2:4" x14ac:dyDescent="0.2">
      <c r="B18" s="21"/>
    </row>
  </sheetData>
  <mergeCells count="5">
    <mergeCell ref="B2:G2"/>
    <mergeCell ref="C3:C4"/>
    <mergeCell ref="D3:F3"/>
    <mergeCell ref="G3:G4"/>
    <mergeCell ref="B16:G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43"/>
  <sheetViews>
    <sheetView showGridLines="0" workbookViewId="0"/>
  </sheetViews>
  <sheetFormatPr baseColWidth="10" defaultColWidth="11.42578125" defaultRowHeight="11.25" x14ac:dyDescent="0.2"/>
  <cols>
    <col min="1" max="1" width="2.7109375" style="128" customWidth="1"/>
    <col min="2" max="2" width="37.7109375" style="128" customWidth="1"/>
    <col min="3" max="3" width="20.7109375" style="128" customWidth="1"/>
    <col min="4" max="4" width="14.42578125" style="128" customWidth="1"/>
    <col min="5" max="5" width="12.7109375" style="128" customWidth="1"/>
    <col min="6" max="6" width="12.28515625" style="128" customWidth="1"/>
    <col min="7" max="7" width="22.28515625" style="133" customWidth="1"/>
    <col min="8" max="16384" width="11.42578125" style="128"/>
  </cols>
  <sheetData>
    <row r="2" spans="2:9" ht="36.75" customHeight="1" x14ac:dyDescent="0.2">
      <c r="B2" s="397" t="s">
        <v>348</v>
      </c>
      <c r="C2" s="397"/>
      <c r="D2" s="397"/>
      <c r="E2" s="397"/>
      <c r="F2" s="397"/>
      <c r="G2" s="397"/>
    </row>
    <row r="3" spans="2:9" ht="19.5" customHeight="1" x14ac:dyDescent="0.2">
      <c r="B3" s="129"/>
      <c r="C3" s="398" t="s">
        <v>230</v>
      </c>
      <c r="D3" s="399" t="s">
        <v>349</v>
      </c>
      <c r="E3" s="399"/>
      <c r="F3" s="399"/>
      <c r="G3" s="400" t="s">
        <v>251</v>
      </c>
    </row>
    <row r="4" spans="2:9" ht="51" customHeight="1" x14ac:dyDescent="0.2">
      <c r="B4" s="150"/>
      <c r="C4" s="405"/>
      <c r="D4" s="151" t="s">
        <v>305</v>
      </c>
      <c r="E4" s="151" t="s">
        <v>306</v>
      </c>
      <c r="F4" s="151" t="s">
        <v>307</v>
      </c>
      <c r="G4" s="406"/>
    </row>
    <row r="5" spans="2:9" ht="15" customHeight="1" x14ac:dyDescent="0.2">
      <c r="B5" s="152" t="s">
        <v>350</v>
      </c>
      <c r="C5" s="7">
        <v>734</v>
      </c>
      <c r="D5" s="153">
        <v>-1.8</v>
      </c>
      <c r="E5" s="153">
        <v>-2.8</v>
      </c>
      <c r="F5" s="153">
        <v>-0.9</v>
      </c>
      <c r="G5" s="154">
        <v>-28</v>
      </c>
      <c r="H5" s="90"/>
      <c r="I5" s="155"/>
    </row>
    <row r="6" spans="2:9" ht="15" customHeight="1" x14ac:dyDescent="0.2">
      <c r="B6" s="156" t="s">
        <v>342</v>
      </c>
      <c r="C6" s="10">
        <v>527</v>
      </c>
      <c r="D6" s="126">
        <v>1.3</v>
      </c>
      <c r="E6" s="126">
        <v>-3.5</v>
      </c>
      <c r="F6" s="126">
        <v>-3.3</v>
      </c>
      <c r="G6" s="63">
        <v>-53</v>
      </c>
      <c r="H6" s="90"/>
      <c r="I6" s="157"/>
    </row>
    <row r="7" spans="2:9" ht="15" customHeight="1" x14ac:dyDescent="0.2">
      <c r="B7" s="158" t="s">
        <v>14</v>
      </c>
      <c r="C7" s="10">
        <v>272</v>
      </c>
      <c r="D7" s="126">
        <v>1.9</v>
      </c>
      <c r="E7" s="126">
        <v>20.399999999999999</v>
      </c>
      <c r="F7" s="126">
        <v>20.7</v>
      </c>
      <c r="G7" s="63">
        <v>-14</v>
      </c>
      <c r="H7" s="90"/>
      <c r="I7" s="155"/>
    </row>
    <row r="8" spans="2:9" ht="15" customHeight="1" x14ac:dyDescent="0.2">
      <c r="B8" s="158" t="s">
        <v>343</v>
      </c>
      <c r="C8" s="10">
        <v>2223</v>
      </c>
      <c r="D8" s="126">
        <v>-2.6</v>
      </c>
      <c r="E8" s="126">
        <v>-6.6</v>
      </c>
      <c r="F8" s="126">
        <v>-7.1</v>
      </c>
      <c r="G8" s="63">
        <v>-14</v>
      </c>
      <c r="H8" s="90"/>
      <c r="I8" s="155"/>
    </row>
    <row r="9" spans="2:9" ht="15" customHeight="1" x14ac:dyDescent="0.2">
      <c r="B9" s="158" t="s">
        <v>351</v>
      </c>
      <c r="C9" s="10">
        <v>1814</v>
      </c>
      <c r="D9" s="126">
        <v>-2.8</v>
      </c>
      <c r="E9" s="126">
        <v>-7.2</v>
      </c>
      <c r="F9" s="126">
        <v>-8.6999999999999993</v>
      </c>
      <c r="G9" s="63">
        <v>-24</v>
      </c>
      <c r="H9" s="90"/>
      <c r="I9" s="155"/>
    </row>
    <row r="10" spans="2:9" ht="15" customHeight="1" x14ac:dyDescent="0.2">
      <c r="B10" s="158" t="s">
        <v>344</v>
      </c>
      <c r="C10" s="10">
        <v>1400</v>
      </c>
      <c r="D10" s="126">
        <v>-2.9</v>
      </c>
      <c r="E10" s="126">
        <v>-7.2</v>
      </c>
      <c r="F10" s="126">
        <v>-7.6</v>
      </c>
      <c r="G10" s="63">
        <v>-9</v>
      </c>
      <c r="H10" s="90"/>
      <c r="I10" s="155"/>
    </row>
    <row r="11" spans="2:9" ht="15" customHeight="1" x14ac:dyDescent="0.2">
      <c r="B11" s="158" t="s">
        <v>255</v>
      </c>
      <c r="C11" s="10">
        <v>34</v>
      </c>
      <c r="D11" s="126">
        <v>3.5</v>
      </c>
      <c r="E11" s="126">
        <v>-0.8</v>
      </c>
      <c r="F11" s="126">
        <v>0.6</v>
      </c>
      <c r="G11" s="63">
        <v>-8</v>
      </c>
      <c r="H11" s="90"/>
      <c r="I11" s="155"/>
    </row>
    <row r="12" spans="2:9" ht="15" customHeight="1" x14ac:dyDescent="0.2">
      <c r="B12" s="158" t="s">
        <v>20</v>
      </c>
      <c r="C12" s="10">
        <v>2036</v>
      </c>
      <c r="D12" s="126">
        <v>-2</v>
      </c>
      <c r="E12" s="126">
        <v>-2.2999999999999998</v>
      </c>
      <c r="F12" s="159"/>
      <c r="G12" s="63">
        <v>-25</v>
      </c>
      <c r="H12" s="90"/>
      <c r="I12" s="155"/>
    </row>
    <row r="13" spans="2:9" ht="15" customHeight="1" x14ac:dyDescent="0.2">
      <c r="B13" s="158" t="s">
        <v>28</v>
      </c>
      <c r="C13" s="10">
        <v>140</v>
      </c>
      <c r="D13" s="126">
        <v>0.1</v>
      </c>
      <c r="E13" s="126">
        <v>1.9</v>
      </c>
      <c r="F13" s="126">
        <v>10.5</v>
      </c>
      <c r="G13" s="63">
        <v>-38</v>
      </c>
      <c r="H13" s="90"/>
      <c r="I13" s="155"/>
    </row>
    <row r="14" spans="2:9" ht="15" customHeight="1" x14ac:dyDescent="0.2">
      <c r="B14" s="158" t="s">
        <v>15</v>
      </c>
      <c r="C14" s="10">
        <v>415</v>
      </c>
      <c r="D14" s="126">
        <v>-2.4</v>
      </c>
      <c r="E14" s="126">
        <v>-4.0999999999999996</v>
      </c>
      <c r="F14" s="126">
        <v>-4.5999999999999996</v>
      </c>
      <c r="G14" s="63">
        <v>-28</v>
      </c>
      <c r="H14" s="90"/>
      <c r="I14" s="155"/>
    </row>
    <row r="15" spans="2:9" ht="15" customHeight="1" x14ac:dyDescent="0.2">
      <c r="B15" s="158" t="s">
        <v>21</v>
      </c>
      <c r="C15" s="10">
        <v>132</v>
      </c>
      <c r="D15" s="126">
        <v>-2.8</v>
      </c>
      <c r="E15" s="126">
        <v>37.200000000000003</v>
      </c>
      <c r="F15" s="126"/>
      <c r="G15" s="63">
        <v>-60</v>
      </c>
      <c r="H15" s="90"/>
      <c r="I15" s="155"/>
    </row>
    <row r="16" spans="2:9" ht="15" customHeight="1" x14ac:dyDescent="0.2">
      <c r="B16" s="158" t="s">
        <v>352</v>
      </c>
      <c r="C16" s="10">
        <v>143</v>
      </c>
      <c r="D16" s="126">
        <v>1</v>
      </c>
      <c r="E16" s="126">
        <v>-7.7</v>
      </c>
      <c r="F16" s="126">
        <v>-8.1999999999999993</v>
      </c>
      <c r="G16" s="63">
        <v>-49</v>
      </c>
      <c r="H16" s="90"/>
      <c r="I16" s="155"/>
    </row>
    <row r="17" spans="2:9" ht="15" customHeight="1" x14ac:dyDescent="0.2">
      <c r="B17" s="158" t="s">
        <v>17</v>
      </c>
      <c r="C17" s="10">
        <v>3068</v>
      </c>
      <c r="D17" s="126">
        <v>3</v>
      </c>
      <c r="E17" s="126">
        <v>1.1000000000000001</v>
      </c>
      <c r="F17" s="126">
        <v>4.3</v>
      </c>
      <c r="G17" s="63">
        <v>-25</v>
      </c>
      <c r="H17" s="90"/>
      <c r="I17" s="155"/>
    </row>
    <row r="18" spans="2:9" ht="15" customHeight="1" x14ac:dyDescent="0.2">
      <c r="B18" s="158" t="s">
        <v>18</v>
      </c>
      <c r="C18" s="10">
        <v>2278</v>
      </c>
      <c r="D18" s="126">
        <v>-0.1</v>
      </c>
      <c r="E18" s="126">
        <v>-2.6</v>
      </c>
      <c r="F18" s="126">
        <v>-1.1000000000000001</v>
      </c>
      <c r="G18" s="63">
        <v>-13</v>
      </c>
      <c r="H18" s="90"/>
      <c r="I18" s="155"/>
    </row>
    <row r="19" spans="2:9" ht="15" customHeight="1" x14ac:dyDescent="0.2">
      <c r="B19" s="158" t="s">
        <v>19</v>
      </c>
      <c r="C19" s="10">
        <v>2666</v>
      </c>
      <c r="D19" s="126">
        <v>-2</v>
      </c>
      <c r="E19" s="126">
        <v>-2.7</v>
      </c>
      <c r="F19" s="126">
        <v>0.9</v>
      </c>
      <c r="G19" s="63">
        <v>-11</v>
      </c>
      <c r="H19" s="90"/>
      <c r="I19" s="155"/>
    </row>
    <row r="20" spans="2:9" ht="15" customHeight="1" x14ac:dyDescent="0.2">
      <c r="B20" s="158" t="s">
        <v>6</v>
      </c>
      <c r="C20" s="10">
        <v>989</v>
      </c>
      <c r="D20" s="126">
        <v>-2</v>
      </c>
      <c r="E20" s="126">
        <v>-9.6999999999999993</v>
      </c>
      <c r="F20" s="126">
        <v>-12.4</v>
      </c>
      <c r="G20" s="63">
        <v>-28</v>
      </c>
      <c r="H20" s="90"/>
      <c r="I20" s="155"/>
    </row>
    <row r="21" spans="2:9" ht="15" customHeight="1" x14ac:dyDescent="0.2">
      <c r="B21" s="158" t="s">
        <v>227</v>
      </c>
      <c r="C21" s="10">
        <v>2744</v>
      </c>
      <c r="D21" s="126">
        <v>-2.6</v>
      </c>
      <c r="E21" s="126">
        <v>-7.4</v>
      </c>
      <c r="F21" s="126" t="s">
        <v>7</v>
      </c>
      <c r="G21" s="63">
        <v>-19</v>
      </c>
      <c r="H21" s="90"/>
      <c r="I21" s="155"/>
    </row>
    <row r="22" spans="2:9" ht="15" customHeight="1" x14ac:dyDescent="0.2">
      <c r="B22" s="158" t="s">
        <v>245</v>
      </c>
      <c r="C22" s="10">
        <v>921</v>
      </c>
      <c r="D22" s="126">
        <v>-3.7</v>
      </c>
      <c r="E22" s="126" t="s">
        <v>7</v>
      </c>
      <c r="F22" s="126" t="s">
        <v>7</v>
      </c>
      <c r="G22" s="63">
        <v>-55</v>
      </c>
      <c r="H22" s="90"/>
      <c r="I22" s="155"/>
    </row>
    <row r="23" spans="2:9" ht="15" customHeight="1" x14ac:dyDescent="0.2">
      <c r="B23" s="158" t="s">
        <v>244</v>
      </c>
      <c r="C23" s="10">
        <v>607</v>
      </c>
      <c r="D23" s="126">
        <v>-2.5</v>
      </c>
      <c r="E23" s="126" t="s">
        <v>7</v>
      </c>
      <c r="F23" s="126" t="s">
        <v>7</v>
      </c>
      <c r="G23" s="63">
        <v>-8</v>
      </c>
      <c r="H23" s="90"/>
      <c r="I23" s="155"/>
    </row>
    <row r="24" spans="2:9" ht="23.25" customHeight="1" x14ac:dyDescent="0.2">
      <c r="B24" s="160" t="s">
        <v>353</v>
      </c>
      <c r="C24" s="161">
        <v>1563</v>
      </c>
      <c r="D24" s="84">
        <v>-1</v>
      </c>
      <c r="E24" s="84">
        <v>-2</v>
      </c>
      <c r="F24" s="84">
        <v>0.9</v>
      </c>
      <c r="G24" s="162">
        <v>-35</v>
      </c>
      <c r="H24" s="133"/>
      <c r="I24" s="163"/>
    </row>
    <row r="25" spans="2:9" ht="12.95" customHeight="1" x14ac:dyDescent="0.2">
      <c r="B25" s="164"/>
      <c r="C25" s="165"/>
      <c r="D25" s="166"/>
      <c r="E25" s="166"/>
      <c r="F25" s="166"/>
      <c r="G25" s="167"/>
      <c r="H25" s="168"/>
    </row>
    <row r="26" spans="2:9" s="168" customFormat="1" ht="161.25" customHeight="1" x14ac:dyDescent="0.2">
      <c r="B26" s="403" t="s">
        <v>354</v>
      </c>
      <c r="C26" s="404"/>
      <c r="D26" s="404"/>
      <c r="E26" s="404"/>
      <c r="F26" s="404"/>
      <c r="G26" s="404"/>
      <c r="H26" s="128"/>
    </row>
    <row r="28" spans="2:9" x14ac:dyDescent="0.2">
      <c r="B28" s="21"/>
      <c r="C28" s="67"/>
      <c r="D28" s="67"/>
    </row>
    <row r="41" spans="6:6" x14ac:dyDescent="0.2">
      <c r="F41" s="169"/>
    </row>
    <row r="43" spans="6:6" x14ac:dyDescent="0.2">
      <c r="F43" s="18"/>
    </row>
  </sheetData>
  <mergeCells count="5">
    <mergeCell ref="B26:G26"/>
    <mergeCell ref="B2:G2"/>
    <mergeCell ref="C3:C4"/>
    <mergeCell ref="D3:F3"/>
    <mergeCell ref="G3:G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vt:i4>
      </vt:variant>
    </vt:vector>
  </HeadingPairs>
  <TitlesOfParts>
    <vt:vector size="17" baseType="lpstr">
      <vt:lpstr>F05_Tableau 1</vt:lpstr>
      <vt:lpstr>F05_Tableau 1 compl</vt:lpstr>
      <vt:lpstr>F05_Tableau 1 compl_bis</vt:lpstr>
      <vt:lpstr>F05_Graphique 1</vt:lpstr>
      <vt:lpstr>F05_Graphique 1 compl</vt:lpstr>
      <vt:lpstr>F05_Graphique1_Précision méthod</vt:lpstr>
      <vt:lpstr>F01_Graphique 2 </vt:lpstr>
      <vt:lpstr>F05_Tableau 2</vt:lpstr>
      <vt:lpstr>F05_Tableau 2 compl</vt:lpstr>
      <vt:lpstr>F05_Tableau 3</vt:lpstr>
      <vt:lpstr>F05-Tableau 3 compl</vt:lpstr>
      <vt:lpstr>F05_Tableau 4</vt:lpstr>
      <vt:lpstr>F05-Tableau 4 compl</vt:lpstr>
      <vt:lpstr>F05_Graphique 3</vt:lpstr>
      <vt:lpstr>F05_Carte 1</vt:lpstr>
      <vt:lpstr>F05_Graphique 4</vt:lpstr>
      <vt:lpstr>'F05-Tableau 4 compl'!Zone_d_impression</vt:lpstr>
    </vt:vector>
  </TitlesOfParts>
  <Company>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ROUX, Celine (DREES/DIRECTION/BPCC)</cp:lastModifiedBy>
  <cp:lastPrinted>2020-03-06T10:32:45Z</cp:lastPrinted>
  <dcterms:created xsi:type="dcterms:W3CDTF">2014-03-21T16:28:33Z</dcterms:created>
  <dcterms:modified xsi:type="dcterms:W3CDTF">2025-07-18T10:16:49Z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2025-07-17T10:01:14Z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49b37ea2-2409-447c-a392-ba4b797cf109</vt:lpwstr>
  </property>
  <property fmtid="{D5CDD505-2E9C-101B-9397-08002B2CF9AE}" pid="8" name="MSIP_Label_3094c1fb-3db8-4cce-b079-9b022302847f_ContentBits">
    <vt:lpwstr>0</vt:lpwstr>
  </property>
</Properties>
</file>