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BPC\03_PUBLICATIONS\01-Publications\• Panoramas\Les retraités et les retraites\RR_2025\6-Mise en ligne\Excel\"/>
    </mc:Choice>
  </mc:AlternateContent>
  <xr:revisionPtr revIDLastSave="0" documentId="13_ncr:1_{B25A4B4B-B766-4E28-B0D7-78F7ECF0E936}" xr6:coauthVersionLast="47" xr6:coauthVersionMax="47" xr10:uidLastSave="{00000000-0000-0000-0000-000000000000}"/>
  <bookViews>
    <workbookView xWindow="-120" yWindow="-120" windowWidth="25440" windowHeight="15270" xr2:uid="{00000000-000D-0000-FFFF-FFFF00000000}"/>
  </bookViews>
  <sheets>
    <sheet name="F04_Tableau1" sheetId="1" r:id="rId1"/>
    <sheet name="F04_Tableau1 compl." sheetId="9" r:id="rId2"/>
    <sheet name="F04_Graphique1" sheetId="2" r:id="rId3"/>
    <sheet name="F04_Graphique1_Précision_méthod" sheetId="10" r:id="rId4"/>
    <sheet name="F04_Graphique2" sheetId="8" r:id="rId5"/>
    <sheet name="F04_Graphique3" sheetId="7" r:id="rId6"/>
    <sheet name="F04_Graphique 4" sheetId="5" r:id="rId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0" i="10" l="1"/>
  <c r="D31" i="10"/>
  <c r="D34" i="10"/>
  <c r="D33" i="10"/>
  <c r="N38" i="10"/>
  <c r="N39" i="10"/>
  <c r="N34" i="10"/>
  <c r="N33" i="10"/>
  <c r="N36" i="10"/>
  <c r="N28" i="10"/>
  <c r="N29" i="10"/>
  <c r="M38" i="10"/>
  <c r="M39" i="10"/>
  <c r="L38" i="10"/>
  <c r="L39" i="10"/>
  <c r="K38" i="10"/>
  <c r="K39" i="10"/>
  <c r="M36" i="10"/>
  <c r="L36" i="10"/>
  <c r="K36" i="10"/>
  <c r="J36" i="10"/>
  <c r="J39" i="10"/>
  <c r="I36" i="10"/>
  <c r="I39" i="10"/>
  <c r="H36" i="10"/>
  <c r="H39" i="10"/>
  <c r="G36" i="10"/>
  <c r="G39" i="10"/>
  <c r="F36" i="10"/>
  <c r="F39" i="10"/>
  <c r="E36" i="10"/>
  <c r="E39" i="10"/>
  <c r="D36" i="10"/>
  <c r="D39" i="10"/>
  <c r="M34" i="10"/>
  <c r="L34" i="10"/>
  <c r="K34" i="10"/>
  <c r="J34" i="10"/>
  <c r="I34" i="10"/>
  <c r="H34" i="10"/>
  <c r="G34" i="10"/>
  <c r="F34" i="10"/>
  <c r="E34" i="10"/>
  <c r="M33" i="10"/>
  <c r="L33" i="10"/>
  <c r="K33" i="10"/>
  <c r="J33" i="10"/>
  <c r="I33" i="10"/>
  <c r="H33" i="10"/>
  <c r="G33" i="10"/>
  <c r="F33" i="10"/>
  <c r="E33" i="10"/>
  <c r="N30" i="10"/>
  <c r="N31" i="10"/>
  <c r="M30" i="10"/>
  <c r="M31" i="10"/>
  <c r="L30" i="10"/>
  <c r="L31" i="10"/>
  <c r="L32" i="10"/>
  <c r="K30" i="10"/>
  <c r="K31" i="10"/>
  <c r="J30" i="10"/>
  <c r="J31" i="10"/>
  <c r="I30" i="10"/>
  <c r="I31" i="10"/>
  <c r="I32" i="10"/>
  <c r="H30" i="10"/>
  <c r="H31" i="10"/>
  <c r="H32" i="10"/>
  <c r="G30" i="10"/>
  <c r="G31" i="10"/>
  <c r="F30" i="10"/>
  <c r="F31" i="10"/>
  <c r="E30" i="10"/>
  <c r="E31" i="10"/>
  <c r="M29" i="10"/>
  <c r="L29" i="10"/>
  <c r="K29" i="10"/>
  <c r="J29" i="10"/>
  <c r="I29" i="10"/>
  <c r="H29" i="10"/>
  <c r="G29" i="10"/>
  <c r="F29" i="10"/>
  <c r="E29" i="10"/>
  <c r="D29" i="10"/>
  <c r="M28" i="10"/>
  <c r="L28" i="10"/>
  <c r="K28" i="10"/>
  <c r="J28" i="10"/>
  <c r="I28" i="10"/>
  <c r="H28" i="10"/>
  <c r="G28" i="10"/>
  <c r="F28" i="10"/>
  <c r="E28" i="10"/>
  <c r="D28" i="10"/>
  <c r="J32" i="10"/>
  <c r="K32" i="10"/>
  <c r="N32" i="10"/>
  <c r="D32" i="10"/>
  <c r="M32" i="10"/>
  <c r="F32" i="10"/>
  <c r="G32" i="10"/>
  <c r="E32" i="10"/>
  <c r="D40" i="10"/>
  <c r="N40" i="10"/>
  <c r="M40" i="10"/>
  <c r="F40" i="10"/>
  <c r="I40" i="10"/>
  <c r="H40" i="10"/>
  <c r="G40" i="10"/>
  <c r="J40" i="10"/>
  <c r="K40" i="10"/>
  <c r="L40" i="10"/>
  <c r="E40" i="10"/>
</calcChain>
</file>

<file path=xl/sharedStrings.xml><?xml version="1.0" encoding="utf-8"?>
<sst xmlns="http://schemas.openxmlformats.org/spreadsheetml/2006/main" count="175" uniqueCount="120">
  <si>
    <t>Revalorisation (en euros courants)</t>
  </si>
  <si>
    <t>Évolution (en euros constants)</t>
  </si>
  <si>
    <t>RAFP</t>
  </si>
  <si>
    <t>Tous régimes</t>
  </si>
  <si>
    <t>Érosion des pensions (relativement au SMPT)</t>
  </si>
  <si>
    <t>Érosion des pensions (relativement au prix)</t>
  </si>
  <si>
    <t>Revalorisations par régime</t>
  </si>
  <si>
    <t>Revenu moyen d'activité</t>
  </si>
  <si>
    <t>Pension ou revenu bruts</t>
  </si>
  <si>
    <t>Pension ou revenu nets des prélèvements sociaux</t>
  </si>
  <si>
    <t>-</t>
  </si>
  <si>
    <t>Ircantec</t>
  </si>
  <si>
    <t>Glisssements annuels, en %</t>
  </si>
  <si>
    <t>Glissements annuels, en %</t>
  </si>
  <si>
    <t>Fonctionnaires territoriaux et hospitaliers</t>
  </si>
  <si>
    <t>Fonctionnaires d'État</t>
  </si>
  <si>
    <t>2021-2022</t>
  </si>
  <si>
    <t>Régimes de base</t>
  </si>
  <si>
    <t xml:space="preserve">Pension moyenne des retraités </t>
  </si>
  <si>
    <t/>
  </si>
  <si>
    <t>2022-2023</t>
  </si>
  <si>
    <t>2008-2009</t>
  </si>
  <si>
    <t>2009-2010</t>
  </si>
  <si>
    <t>2010-2011</t>
  </si>
  <si>
    <t>2011-2012</t>
  </si>
  <si>
    <t>2012-2013</t>
  </si>
  <si>
    <t>2013-2014</t>
  </si>
  <si>
    <t>2014-2015</t>
  </si>
  <si>
    <t>2015-2016</t>
  </si>
  <si>
    <t>2016-2017</t>
  </si>
  <si>
    <t>2017-2018</t>
  </si>
  <si>
    <t>2018-2019</t>
  </si>
  <si>
    <t>2019-2020</t>
  </si>
  <si>
    <t>2020-2021</t>
  </si>
  <si>
    <t>Revalorisation (en euros constants)</t>
  </si>
  <si>
    <t>Ancien salarié cadre</t>
  </si>
  <si>
    <t>a. Pour un ancien salarié non-cadre</t>
  </si>
  <si>
    <t xml:space="preserve"> Ancien salarié non cadre</t>
  </si>
  <si>
    <t>Ancien salarié 
non-cadre</t>
  </si>
  <si>
    <t>Graphique 2. Évolution du taux de prélèvements sociaux sur les pensions de retraite au 31 décembre de chaque année</t>
  </si>
  <si>
    <t>1. En 2020 un taux de 1 % est appliqué pour les pensions tous régimes inférieures à 2000 euros brut par mois, et de 0,3 % pour celles supérieures à ce seuil. En moyenne, la revalorisation est de 0,7 %.</t>
  </si>
  <si>
    <t>Tableau 1 complémentaire. Revalorisation annuelle des pensions brutes depuis 2008, selon le régime</t>
  </si>
  <si>
    <t>Indice des prix à la consommation (y compris tabac)</t>
  </si>
  <si>
    <t>Érosion au cours des cinq premières années de retraite</t>
  </si>
  <si>
    <t>Érosion au cours des dix premières années de retraite</t>
  </si>
  <si>
    <t>Érosion au cours des quinze premières années de retraite</t>
  </si>
  <si>
    <t>Érosion au cours des vingt premières années de retraite</t>
  </si>
  <si>
    <t>2023-2024</t>
  </si>
  <si>
    <t>SSI (complémentaire)</t>
  </si>
  <si>
    <t>b. Pour un ancien salarié cadre</t>
  </si>
  <si>
    <t>En %</t>
  </si>
  <si>
    <t>1999</t>
  </si>
  <si>
    <t>2004</t>
  </si>
  <si>
    <t>2009</t>
  </si>
  <si>
    <t>2014</t>
  </si>
  <si>
    <t>2019</t>
  </si>
  <si>
    <t>2024</t>
  </si>
  <si>
    <t>Pension nette
(en euros constants)</t>
  </si>
  <si>
    <t>Pension brute 
(en euros constants)</t>
  </si>
  <si>
    <t>Tableau 1. Revalorisation annuelle des pensions brutes depuis 2013</t>
  </si>
  <si>
    <t>Graphique 1. Évolution des pensions de retraite déjà liquidées au 31 décembre 2013, des pensions de retraite moyennes depuis 2013 et du revenu d’activité moyen depuis 2013</t>
  </si>
  <si>
    <t>Pensions déjà liquidées au 31 décembre 2013</t>
  </si>
  <si>
    <t>Pensions déjà liquidées au 31 décembre 2013</t>
  </si>
  <si>
    <t>Graphique 3. Évolution du pouvoir d’achat de la pension tous régimes des assurés ayant liquidé en 1999 en base 100 de l’année 1999</t>
  </si>
  <si>
    <t>Précision méthodologique</t>
  </si>
  <si>
    <t>6.208 - Emploi intérieur total par branche en nombre de personnes (38 postes)</t>
  </si>
  <si>
    <t>Montant total des branches</t>
  </si>
  <si>
    <t>6.210 - Emploi intérieur salarié par branche en nombre de personnes (38 postes)</t>
  </si>
  <si>
    <t>7.401 - Compte des ménages (S14)</t>
  </si>
  <si>
    <t>B3G</t>
  </si>
  <si>
    <t xml:space="preserve">Revenu mixte brut </t>
  </si>
  <si>
    <t>D1</t>
  </si>
  <si>
    <t xml:space="preserve">Rémunération des salariés </t>
  </si>
  <si>
    <t>D11</t>
  </si>
  <si>
    <t>Salaires et traitements bruts</t>
  </si>
  <si>
    <t>D613</t>
  </si>
  <si>
    <t>Cotisations sociales effectives à la charge des ménages</t>
  </si>
  <si>
    <t>Calcul du revenu</t>
  </si>
  <si>
    <t>Revenu d'activité superbrut</t>
  </si>
  <si>
    <t>Salaire superbrut</t>
  </si>
  <si>
    <t>Revenu d'activité brut</t>
  </si>
  <si>
    <t>Salaire brut</t>
  </si>
  <si>
    <t>Taux de CSG et CRDS moyen pondéré appliqué</t>
  </si>
  <si>
    <t>Revenu d'activité net</t>
  </si>
  <si>
    <t>Activité partielle+ IJ dérogatoires</t>
  </si>
  <si>
    <t>Revenu d'activité net (yc actv part)</t>
  </si>
  <si>
    <t>Série 001759970</t>
  </si>
  <si>
    <t>Indice des prix à la consommation</t>
  </si>
  <si>
    <t>Revenu d'activité net (yc actv part) en euros constants</t>
  </si>
  <si>
    <t>Revenu d'activité brut en euros constants</t>
  </si>
  <si>
    <t>Revenu d'activité net (yc actv part) en euros constants, en base 100 en 2013</t>
  </si>
  <si>
    <t>Revenu d'activité brut (yc actv part) en euros constants, en base 100 en 2013</t>
  </si>
  <si>
    <r>
      <t>Agirc</t>
    </r>
    <r>
      <rPr>
        <vertAlign val="superscript"/>
        <sz val="8"/>
        <color theme="1"/>
        <rFont val="Arial"/>
        <family val="2"/>
      </rPr>
      <t>1</t>
    </r>
  </si>
  <si>
    <r>
      <t>Arrco</t>
    </r>
    <r>
      <rPr>
        <vertAlign val="superscript"/>
        <sz val="8"/>
        <color theme="1"/>
        <rFont val="Arial"/>
        <family val="2"/>
      </rPr>
      <t>1</t>
    </r>
  </si>
  <si>
    <r>
      <t>Revalorisation moyenne selon le régime principal d'affiliation</t>
    </r>
    <r>
      <rPr>
        <b/>
        <vertAlign val="superscript"/>
        <sz val="8"/>
        <color theme="1"/>
        <rFont val="Arial"/>
        <family val="2"/>
      </rPr>
      <t>2</t>
    </r>
  </si>
  <si>
    <t>Moyenne
 2018-2023</t>
  </si>
  <si>
    <t>Moyenne
 2013-2023</t>
  </si>
  <si>
    <t>Moyenne 
2013-2023</t>
  </si>
  <si>
    <r>
      <t xml:space="preserve">1. Voir annexe 4, note sur la fusion de l’Agirc et de l’Arrco.
2. Les lignes par statut principal sont obtenues en tenant compte des revalorisations des différents régimes et de la part qu’ils représentent en moyenne en 2020 selon le régime principal de l’assuré (déterminé comme étant celui dans lequel il a validé le plus de trimestres). Pour les fonctionnaires et le « Tous régimes », le taux moyen de chaque caisse de base est appliqué.
</t>
    </r>
    <r>
      <rPr>
        <b/>
        <sz val="8"/>
        <color theme="1"/>
        <rFont val="Arial"/>
        <family val="2"/>
      </rPr>
      <t>Note &gt;</t>
    </r>
    <r>
      <rPr>
        <sz val="8"/>
        <color theme="1"/>
        <rFont val="Arial"/>
        <family val="2"/>
      </rPr>
      <t xml:space="preserve"> Des données complémentaires sont disponibles dans le fichier Excel associé à cette fiche sur le site de la DREES : https://drees.solidarites-sante.gouv.fr.
</t>
    </r>
    <r>
      <rPr>
        <b/>
        <sz val="8"/>
        <color theme="1"/>
        <rFont val="Arial"/>
        <family val="2"/>
      </rPr>
      <t xml:space="preserve">Lecture &gt; </t>
    </r>
    <r>
      <rPr>
        <sz val="8"/>
        <color theme="1"/>
        <rFont val="Arial"/>
        <family val="2"/>
      </rPr>
      <t xml:space="preserve">Entre fin 2018 et fin 2023, les pensions de retraite des régimes de base ont augmenté de 1,5 % par an en moyenne en euros courants.
</t>
    </r>
    <r>
      <rPr>
        <b/>
        <sz val="8"/>
        <color theme="1"/>
        <rFont val="Arial"/>
        <family val="2"/>
      </rPr>
      <t>Sources &gt;</t>
    </r>
    <r>
      <rPr>
        <sz val="8"/>
        <color theme="1"/>
        <rFont val="Arial"/>
        <family val="2"/>
      </rPr>
      <t xml:space="preserve"> CNAV, MSA, RSI, SRE, CNRACL, Agirc-Arrco, Ircantec, RAFP ; Insee, indice des prix à la consommation ; DREES, EIR 2020, modèle ANCETRE.</t>
    </r>
  </si>
  <si>
    <r>
      <t>Régimes de base</t>
    </r>
    <r>
      <rPr>
        <vertAlign val="superscript"/>
        <sz val="8"/>
        <rFont val="Arial"/>
        <family val="2"/>
      </rPr>
      <t>1</t>
    </r>
  </si>
  <si>
    <r>
      <t>Agirc</t>
    </r>
    <r>
      <rPr>
        <vertAlign val="superscript"/>
        <sz val="8"/>
        <rFont val="Arial"/>
        <family val="2"/>
      </rPr>
      <t>2</t>
    </r>
  </si>
  <si>
    <r>
      <t>Arrco</t>
    </r>
    <r>
      <rPr>
        <vertAlign val="superscript"/>
        <sz val="8"/>
        <rFont val="Arial"/>
        <family val="2"/>
      </rPr>
      <t>2</t>
    </r>
  </si>
  <si>
    <r>
      <t>RSI commerçants (complémentaire)</t>
    </r>
    <r>
      <rPr>
        <vertAlign val="superscript"/>
        <sz val="8"/>
        <rFont val="Arial"/>
        <family val="2"/>
      </rPr>
      <t>3</t>
    </r>
  </si>
  <si>
    <r>
      <t>RSI artisans (complémentaire)</t>
    </r>
    <r>
      <rPr>
        <vertAlign val="superscript"/>
        <sz val="8"/>
        <rFont val="Arial"/>
        <family val="2"/>
      </rPr>
      <t>3</t>
    </r>
  </si>
  <si>
    <r>
      <rPr>
        <sz val="8"/>
        <rFont val="Arial"/>
        <family val="2"/>
      </rPr>
      <t>2. À compter du 1</t>
    </r>
    <r>
      <rPr>
        <vertAlign val="superscript"/>
        <sz val="8"/>
        <rFont val="Arial"/>
        <family val="2"/>
      </rPr>
      <t>er</t>
    </r>
    <r>
      <rPr>
        <sz val="8"/>
        <rFont val="Arial"/>
        <family val="2"/>
      </rPr>
      <t xml:space="preserve"> janvier 2019, les régimes Agirc et Arrco fusionnent.</t>
    </r>
  </si>
  <si>
    <r>
      <rPr>
        <sz val="8"/>
        <rFont val="Arial"/>
        <family val="2"/>
      </rPr>
      <t>3. À compter du 1</t>
    </r>
    <r>
      <rPr>
        <vertAlign val="superscript"/>
        <sz val="8"/>
        <rFont val="Arial"/>
        <family val="2"/>
      </rPr>
      <t>er</t>
    </r>
    <r>
      <rPr>
        <sz val="8"/>
        <rFont val="Arial"/>
        <family val="2"/>
      </rPr>
      <t xml:space="preserve"> janvier 2013, les deux régimes complémentaires du RSI fusionnent.</t>
    </r>
  </si>
  <si>
    <r>
      <rPr>
        <b/>
        <sz val="8"/>
        <rFont val="Arial"/>
        <family val="2"/>
      </rPr>
      <t xml:space="preserve">Lecture &gt; </t>
    </r>
    <r>
      <rPr>
        <sz val="8"/>
        <rFont val="Arial"/>
        <family val="2"/>
      </rPr>
      <t>Entre fin 2023 et 2024, les pensions de retraite des régimes de base ont été revalorisées de 5,3 % en euros courants.</t>
    </r>
  </si>
  <si>
    <r>
      <rPr>
        <b/>
        <sz val="8"/>
        <rFont val="Arial"/>
        <family val="2"/>
      </rPr>
      <t>Sources &gt;</t>
    </r>
    <r>
      <rPr>
        <sz val="8"/>
        <rFont val="Arial"/>
        <family val="2"/>
      </rPr>
      <t xml:space="preserve"> CNAV, MSA, RSI, SRE, CNRACL, Agirc,-Arrco, Ircantec, RAFP.</t>
    </r>
  </si>
  <si>
    <r>
      <t>2018</t>
    </r>
    <r>
      <rPr>
        <vertAlign val="superscript"/>
        <sz val="8"/>
        <rFont val="Arial"/>
        <family val="2"/>
      </rPr>
      <t>1</t>
    </r>
  </si>
  <si>
    <r>
      <t>2019</t>
    </r>
    <r>
      <rPr>
        <vertAlign val="superscript"/>
        <sz val="8"/>
        <rFont val="Arial"/>
        <family val="2"/>
      </rPr>
      <t>1</t>
    </r>
  </si>
  <si>
    <r>
      <t xml:space="preserve">Casa : contribution additionnelle de solidarité pour l’autonomie ; CSG : contribution sociale généralisée.
</t>
    </r>
    <r>
      <rPr>
        <b/>
        <sz val="8"/>
        <rFont val="Arial"/>
        <family val="2"/>
      </rPr>
      <t>Note &gt;</t>
    </r>
    <r>
      <rPr>
        <sz val="8"/>
        <rFont val="Arial"/>
        <family val="2"/>
      </rPr>
      <t xml:space="preserve"> Ces graphiques correspondent aux cas types 1 (ancien salarié cadre) et 2 (ancien salarié non-cadre) du Conseil d’orientation des retraites. Le taux de prélèvement sur les pensions dépend de la part des régimes de base et complémentaires dans la pension (la partie complémentaire étant plus importante pour un ancien salarié cadre). À partir de 2019, l’ancien salarié non-cadre bénéficie du taux dit « médian » de CSG (6,6 %), tandis que l’ancien salarié cadre demeure au taux plein (8,3 % depuis 2018).
</t>
    </r>
    <r>
      <rPr>
        <b/>
        <sz val="8"/>
        <rFont val="Arial"/>
        <family val="2"/>
      </rPr>
      <t xml:space="preserve">Sources &gt; </t>
    </r>
    <r>
      <rPr>
        <sz val="8"/>
        <rFont val="Arial"/>
        <family val="2"/>
      </rPr>
      <t>CNAV, Agirc et Arrco ; DREES.</t>
    </r>
  </si>
  <si>
    <r>
      <rPr>
        <b/>
        <sz val="8"/>
        <rFont val="Arial"/>
        <family val="2"/>
      </rPr>
      <t>Note &gt;</t>
    </r>
    <r>
      <rPr>
        <sz val="8"/>
        <rFont val="Arial"/>
        <family val="2"/>
      </rPr>
      <t xml:space="preserve"> Ces graphiques correspondent aux cas types 1 (ancien salarié cadre) et 2 (ancien salarié non-cadre) du Conseil d’orientation des retraites (COR). Pour chaque année, la valeur est estimée au mois de décembre, l’évolution de la pension en euros constants est déflatée de l’indice des prix (y compris tabac). On suppose ces deux cas types soumis au taux plein de CSG jusqu’en 2018. À partir de 2019, l’ancien salarié non-cadre bénéficie du taux dit médian de CSG (6,6 %), tandis que l’ancien salarié cadre demeure au taux plein (8,3 % depuis 2018).
</t>
    </r>
    <r>
      <rPr>
        <b/>
        <sz val="8"/>
        <rFont val="Arial"/>
        <family val="2"/>
      </rPr>
      <t>Lecture &gt;</t>
    </r>
    <r>
      <rPr>
        <sz val="8"/>
        <rFont val="Arial"/>
        <family val="2"/>
      </rPr>
      <t xml:space="preserve"> Un ancien salarié non-cadre du secteur privé à carrière continue (correspondant au cas type 2 du COR) qui a liquidé sa pension de retraite à taux plein à 60 ans en 1999 a vu le pouvoir d’achat de sa pension de retraite brute diminuer de 5,8 % au total entre fin 1999 et fin 2024, et le pouvoir d’achat de sa pension nette diminuer de 6,5 % pendant la même période, en raison de l’augmentation des prélèvements sociaux.
</t>
    </r>
    <r>
      <rPr>
        <b/>
        <sz val="8"/>
        <rFont val="Arial"/>
        <family val="2"/>
      </rPr>
      <t>Sources &gt;</t>
    </r>
    <r>
      <rPr>
        <sz val="8"/>
        <rFont val="Arial"/>
        <family val="2"/>
      </rPr>
      <t xml:space="preserve"> CNAV, Agirc et Arrco ; DREES ; Insee, indice des prix à la consommation.</t>
    </r>
  </si>
  <si>
    <t>Graphique 4. Érosion des pensions brutes par rapport au revenu d’activité moyen et à l’indice des prix, selon l’année de naissance des retraités</t>
  </si>
  <si>
    <r>
      <t xml:space="preserve">SMPT : salaire moyen par tête.
</t>
    </r>
    <r>
      <rPr>
        <b/>
        <sz val="8"/>
        <rFont val="Arial"/>
        <family val="2"/>
      </rPr>
      <t>Note &gt;</t>
    </r>
    <r>
      <rPr>
        <sz val="8"/>
        <rFont val="Arial"/>
        <family val="2"/>
      </rPr>
      <t xml:space="preserve"> Ces graphiques correspondent aux cas types 1 (ancien salarié cadre) et 2 (ancien salarié non-cadre) du Conseil d’orientation des retraites. Le coefficient d’érosion à cinq ans est calculé comme le ratio entre, d’un côté, la pension brute moyenne relative au SMPT et à l’indice des prix versée au cas type pendant les cinq premières années de sa retraite et, de l’autre, la pension brute moyenne relative au SMPT et à l’indice des prix versée au cas type au cours de sa première année de retraite.
</t>
    </r>
    <r>
      <rPr>
        <b/>
        <sz val="8"/>
        <rFont val="Arial"/>
        <family val="2"/>
      </rPr>
      <t xml:space="preserve">Lecture &gt; </t>
    </r>
    <r>
      <rPr>
        <sz val="8"/>
        <rFont val="Arial"/>
        <family val="2"/>
      </rPr>
      <t xml:space="preserve">La pension brute moyenne d’un ancien salarié non-cadre né en 1938, relative au revenu moyen d’activité et perçue au cours des dix premières années de sa retraite, se situe 6,8 % en dessous de la pension brute relative perçue l’année de la liquidation de ses droits. La pension brute moyenne d’un ancien salarié cadre, relative au revenu moyen d’activité et perçue au cours des dix premières années de sa retraite, se situe 7,4 % en dessous de la pension brute relative perçue l’année de la liquidation de ses droits.
</t>
    </r>
    <r>
      <rPr>
        <b/>
        <sz val="8"/>
        <rFont val="Arial"/>
        <family val="2"/>
      </rPr>
      <t xml:space="preserve">Source &gt; </t>
    </r>
    <r>
      <rPr>
        <sz val="8"/>
        <rFont val="Arial"/>
        <family val="2"/>
      </rPr>
      <t>DREES, modèle Trajectoire, calculs DREES.</t>
    </r>
  </si>
  <si>
    <r>
      <t xml:space="preserve">1. Les valeurs pour 2018 et 2019 des pensions moyennes des retraités, obtenues à l’aide du modèle ANCETRE, présentent des fragilités.
</t>
    </r>
    <r>
      <rPr>
        <b/>
        <sz val="8"/>
        <rFont val="Arial"/>
        <family val="2"/>
      </rPr>
      <t>Note &gt;</t>
    </r>
    <r>
      <rPr>
        <sz val="8"/>
        <rFont val="Arial"/>
        <family val="2"/>
      </rPr>
      <t xml:space="preserve"> L’évolution des pensions est obtenue en tenant compte chaque année de la revalorisation accordée par les différents régimes et de la part de chacun de ces régimes dans la pension moyenne d’un retraité en 2013. 
Cette structure est déterminée à l’aide du modèle ANCETRE. Cette méthode revient à pondérer chaque retraité par son montant de pension, si bien que les résultats présentés correspondent aux revalorisations des masses de pensions, non directement à la revalorisation moyenne par retraité. À titre illustratif, la pension brute moyenne se décompose de la manière suivante en 2013 : 39,1 % pour la CNAV, 17,7 % pour le SRE, 1,7 % pour la MSA salariés, 2,7 % pour la MSA non salariés, 6,0 % pour la CNRACL, 0,6 % pour le RSI complémentaire, 0,9 % pour l’Ircantec, 23,7 % pour l’Agirc-Arrco et 7,6 % pour les autres régimes pour lesquels nous faisons l’hypothèse que les pensions évoluent au même rythme que les pensions du régime général. Pour la pension moyenne des retraités, les valeurs de 2018 et 2019 présentent des fragilités.
</t>
    </r>
    <r>
      <rPr>
        <b/>
        <sz val="8"/>
        <rFont val="Arial"/>
        <family val="2"/>
      </rPr>
      <t>Lecture &gt;</t>
    </r>
    <r>
      <rPr>
        <sz val="8"/>
        <rFont val="Arial"/>
        <family val="2"/>
      </rPr>
      <t xml:space="preserve"> Fin 2023, la pension brute moyenne des retraités qui percevaient déjà une pension fin 2013 a diminué de 7,6 % en euros constants depuis cette date (ce que traduit un indice égal à 92,4 pour une base 100 en 2013). 
La pension brute moyenne de l’ensemble des retraités (tenant compte du renouvellement de cette population) a, elle, baissé de 1,4 % en euros constant depuis 2013.
</t>
    </r>
    <r>
      <rPr>
        <b/>
        <sz val="8"/>
        <rFont val="Arial"/>
        <family val="2"/>
      </rPr>
      <t>Sources &gt;</t>
    </r>
    <r>
      <rPr>
        <sz val="8"/>
        <rFont val="Arial"/>
        <family val="2"/>
      </rPr>
      <t xml:space="preserve"> Régimes de retraite, EIR, EACR et modèle ANCETRE ; Insee, indice des prix à la consommation, comptes nationaux.</t>
    </r>
  </si>
  <si>
    <t>Cadres du secteur privé</t>
  </si>
  <si>
    <t>Non-cadres du secteur privé</t>
  </si>
  <si>
    <t>Les comptes nationaux</t>
  </si>
  <si>
    <r>
      <rPr>
        <b/>
        <sz val="8"/>
        <color theme="1"/>
        <rFont val="Arial"/>
        <family val="2"/>
      </rPr>
      <t xml:space="preserve">Sources &gt; </t>
    </r>
    <r>
      <rPr>
        <sz val="8"/>
        <color theme="1"/>
        <rFont val="Arial"/>
        <family val="2"/>
      </rPr>
      <t>Comptes nationaux</t>
    </r>
    <r>
      <rPr>
        <sz val="8"/>
        <rFont val="Arial"/>
        <family val="2"/>
      </rPr>
      <t xml:space="preserve"> 2023, In</t>
    </r>
    <r>
      <rPr>
        <sz val="8"/>
        <color theme="1"/>
        <rFont val="Arial"/>
        <family val="2"/>
      </rPr>
      <t xml:space="preserve">see ; Dares pour l'activité partielle (https://dares.travail-emploi.gouv.fr/donnees/le-chomage-partiel). 
</t>
    </r>
  </si>
  <si>
    <t>Revenu d'activité net des cotisations sociales (hors CSG…)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</si>
</sst>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quot;  &quot;"/>
    <numFmt numFmtId="165" formatCode="0.0%"/>
    <numFmt numFmtId="166" formatCode="0.00&quot;  &quot;"/>
    <numFmt numFmtId="167" formatCode="0.0"/>
    <numFmt numFmtId="168" formatCode="_-* #,##0.0_-;\-* #,##0.0_-;_-* &quot;-&quot;??_-;_-@_-"/>
    <numFmt numFmtId="169" formatCode="#,##0.0"/>
  </numFmts>
  <fonts count="16" x14ac:knownFonts="1">
    <font>
      <sz val="11"/>
      <color theme="1"/>
      <name val="Calibri"/>
      <family val="2"/>
      <scheme val="minor"/>
    </font>
    <font>
      <sz val="11"/>
      <color theme="1"/>
      <name val="Calibri"/>
      <family val="2"/>
      <scheme val="minor"/>
    </font>
    <font>
      <sz val="8"/>
      <name val="Calibri"/>
      <family val="2"/>
      <scheme val="minor"/>
    </font>
    <font>
      <b/>
      <sz val="8"/>
      <color theme="1"/>
      <name val="Arial"/>
      <family val="2"/>
    </font>
    <font>
      <sz val="8"/>
      <color theme="1"/>
      <name val="Arial"/>
      <family val="2"/>
    </font>
    <font>
      <vertAlign val="superscript"/>
      <sz val="8"/>
      <color theme="1"/>
      <name val="Arial"/>
      <family val="2"/>
    </font>
    <font>
      <b/>
      <vertAlign val="superscript"/>
      <sz val="8"/>
      <color theme="1"/>
      <name val="Arial"/>
      <family val="2"/>
    </font>
    <font>
      <b/>
      <sz val="8"/>
      <name val="Arial"/>
      <family val="2"/>
    </font>
    <font>
      <sz val="8"/>
      <color rgb="FFFF0000"/>
      <name val="Arial"/>
      <family val="2"/>
    </font>
    <font>
      <sz val="8"/>
      <name val="Arial"/>
      <family val="2"/>
    </font>
    <font>
      <vertAlign val="superscript"/>
      <sz val="8"/>
      <name val="Arial"/>
      <family val="2"/>
    </font>
    <font>
      <b/>
      <sz val="8"/>
      <color rgb="FFFF0000"/>
      <name val="Arial"/>
      <family val="2"/>
    </font>
    <font>
      <sz val="8"/>
      <color rgb="FF00B050"/>
      <name val="Arial"/>
      <family val="2"/>
    </font>
    <font>
      <sz val="8"/>
      <color rgb="FF0F417A"/>
      <name val="Arial"/>
      <family val="2"/>
    </font>
    <font>
      <b/>
      <sz val="8"/>
      <color rgb="FF0F417A"/>
      <name val="Arial"/>
      <family val="2"/>
    </font>
    <font>
      <b/>
      <u/>
      <sz val="8"/>
      <color theme="1"/>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auto="1"/>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style="hair">
        <color auto="1"/>
      </right>
      <top style="hair">
        <color auto="1"/>
      </top>
      <bottom/>
      <diagonal/>
    </border>
    <border>
      <left/>
      <right/>
      <top/>
      <bottom style="hair">
        <color auto="1"/>
      </bottom>
      <diagonal/>
    </border>
    <border>
      <left/>
      <right style="thin">
        <color auto="1"/>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3" fillId="0" borderId="0" xfId="0" applyFont="1"/>
    <xf numFmtId="0" fontId="4" fillId="0" borderId="0" xfId="0" applyFont="1"/>
    <xf numFmtId="0" fontId="4"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 fillId="0" borderId="6" xfId="0" applyFont="1" applyBorder="1" applyAlignment="1">
      <alignment horizontal="center" vertical="center" wrapText="1"/>
    </xf>
    <xf numFmtId="3" fontId="3" fillId="0" borderId="6" xfId="0" applyNumberFormat="1" applyFont="1" applyBorder="1" applyAlignment="1">
      <alignment horizontal="center" vertical="center" wrapText="1"/>
    </xf>
    <xf numFmtId="0" fontId="4" fillId="0" borderId="2" xfId="0" applyFont="1" applyBorder="1" applyAlignment="1">
      <alignment vertical="center" wrapText="1"/>
    </xf>
    <xf numFmtId="164" fontId="4" fillId="0" borderId="7" xfId="1" applyNumberFormat="1" applyFont="1" applyFill="1" applyBorder="1" applyAlignment="1">
      <alignment horizontal="center" vertical="center"/>
    </xf>
    <xf numFmtId="0" fontId="4" fillId="0" borderId="7" xfId="0" applyFont="1" applyBorder="1"/>
    <xf numFmtId="166" fontId="4" fillId="0" borderId="7" xfId="1" applyNumberFormat="1" applyFont="1" applyFill="1" applyBorder="1" applyAlignment="1">
      <alignment horizontal="center" vertical="center"/>
    </xf>
    <xf numFmtId="0" fontId="3" fillId="0" borderId="11" xfId="0" applyFont="1" applyBorder="1" applyAlignment="1">
      <alignment vertical="center" wrapText="1"/>
    </xf>
    <xf numFmtId="166" fontId="4" fillId="0" borderId="7" xfId="0" applyNumberFormat="1" applyFont="1" applyBorder="1"/>
    <xf numFmtId="0" fontId="4" fillId="0" borderId="11" xfId="0" applyFont="1" applyBorder="1" applyAlignment="1">
      <alignment vertical="center" wrapText="1"/>
    </xf>
    <xf numFmtId="164" fontId="4" fillId="0" borderId="0" xfId="0" applyNumberFormat="1" applyFont="1"/>
    <xf numFmtId="0" fontId="4" fillId="0" borderId="11" xfId="0" applyFont="1" applyBorder="1" applyAlignment="1">
      <alignment vertical="center"/>
    </xf>
    <xf numFmtId="0" fontId="3" fillId="0" borderId="1" xfId="0" applyFont="1" applyBorder="1" applyAlignment="1">
      <alignment vertical="center" wrapText="1"/>
    </xf>
    <xf numFmtId="164" fontId="4" fillId="0" borderId="7" xfId="0" applyNumberFormat="1" applyFont="1" applyBorder="1" applyAlignment="1">
      <alignment horizontal="center" vertical="center" wrapText="1"/>
    </xf>
    <xf numFmtId="0" fontId="4" fillId="0" borderId="0" xfId="0" applyFont="1" applyAlignment="1">
      <alignment horizontal="left" vertical="top" wrapText="1"/>
    </xf>
    <xf numFmtId="167" fontId="4" fillId="0" borderId="7" xfId="0" applyNumberFormat="1" applyFont="1" applyBorder="1" applyAlignment="1">
      <alignment horizontal="center" vertical="center" wrapText="1"/>
    </xf>
    <xf numFmtId="0" fontId="4" fillId="0" borderId="11" xfId="0" applyFont="1" applyBorder="1"/>
    <xf numFmtId="0" fontId="4" fillId="0" borderId="12" xfId="0" applyFont="1" applyBorder="1" applyAlignment="1">
      <alignment vertical="center" wrapText="1"/>
    </xf>
    <xf numFmtId="165" fontId="4" fillId="0" borderId="0" xfId="1" applyNumberFormat="1" applyFont="1" applyFill="1"/>
    <xf numFmtId="165" fontId="4" fillId="0" borderId="0" xfId="0" applyNumberFormat="1" applyFont="1"/>
    <xf numFmtId="0" fontId="7" fillId="0" borderId="0" xfId="0" applyFont="1"/>
    <xf numFmtId="0" fontId="8" fillId="0" borderId="0" xfId="0" applyFont="1"/>
    <xf numFmtId="0" fontId="9" fillId="0" borderId="0" xfId="0" applyFont="1" applyAlignment="1">
      <alignment vertical="center"/>
    </xf>
    <xf numFmtId="0" fontId="4" fillId="0" borderId="0" xfId="0" applyFont="1" applyAlignment="1">
      <alignment horizontal="right" vertical="center"/>
    </xf>
    <xf numFmtId="0" fontId="9" fillId="0" borderId="8" xfId="0" applyFont="1" applyBorder="1" applyAlignment="1">
      <alignment vertical="center"/>
    </xf>
    <xf numFmtId="0" fontId="9" fillId="0" borderId="9" xfId="0" applyFont="1" applyBorder="1" applyAlignment="1">
      <alignment vertical="center"/>
    </xf>
    <xf numFmtId="0" fontId="4" fillId="0" borderId="12" xfId="0" applyFont="1" applyBorder="1" applyAlignment="1">
      <alignment horizontal="center"/>
    </xf>
    <xf numFmtId="0" fontId="4" fillId="0" borderId="14" xfId="0" applyFont="1" applyBorder="1" applyAlignment="1">
      <alignment horizontal="center"/>
    </xf>
    <xf numFmtId="0" fontId="4" fillId="0" borderId="9" xfId="0" applyFont="1" applyBorder="1" applyAlignment="1">
      <alignment horizontal="center"/>
    </xf>
    <xf numFmtId="0" fontId="9" fillId="0" borderId="6" xfId="0" applyFont="1" applyBorder="1" applyAlignment="1">
      <alignment vertical="center" wrapText="1"/>
    </xf>
    <xf numFmtId="164" fontId="9" fillId="0" borderId="11"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8" xfId="1" applyNumberFormat="1" applyFont="1" applyFill="1" applyBorder="1" applyAlignment="1">
      <alignment horizontal="center" vertical="center"/>
    </xf>
    <xf numFmtId="167" fontId="9" fillId="0" borderId="8" xfId="0" applyNumberFormat="1" applyFont="1" applyBorder="1" applyAlignment="1">
      <alignment horizontal="center" vertical="center"/>
    </xf>
    <xf numFmtId="0" fontId="9" fillId="0" borderId="6" xfId="0" applyFont="1" applyBorder="1" applyAlignment="1">
      <alignment vertical="center"/>
    </xf>
    <xf numFmtId="0" fontId="9" fillId="0" borderId="5" xfId="0" applyFont="1" applyBorder="1" applyAlignment="1">
      <alignment vertical="center" wrapText="1"/>
    </xf>
    <xf numFmtId="164" fontId="9" fillId="0" borderId="12" xfId="1" applyNumberFormat="1" applyFont="1" applyFill="1" applyBorder="1" applyAlignment="1">
      <alignment horizontal="center" vertical="center"/>
    </xf>
    <xf numFmtId="164" fontId="9" fillId="0" borderId="5" xfId="1" applyNumberFormat="1" applyFont="1" applyFill="1" applyBorder="1" applyAlignment="1">
      <alignment horizontal="center" vertical="center"/>
    </xf>
    <xf numFmtId="164" fontId="9" fillId="0" borderId="14"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167" fontId="9" fillId="0" borderId="5" xfId="0" applyNumberFormat="1" applyFont="1" applyBorder="1" applyAlignment="1">
      <alignment horizontal="center" vertical="center"/>
    </xf>
    <xf numFmtId="0" fontId="9" fillId="0" borderId="0" xfId="0" applyFont="1"/>
    <xf numFmtId="0" fontId="10" fillId="0" borderId="0" xfId="0" applyFont="1"/>
    <xf numFmtId="164" fontId="9" fillId="0" borderId="0" xfId="0" applyNumberFormat="1" applyFont="1"/>
    <xf numFmtId="0" fontId="7" fillId="0" borderId="0" xfId="0" applyFont="1" applyAlignment="1">
      <alignment horizontal="left" vertical="center"/>
    </xf>
    <xf numFmtId="0" fontId="9" fillId="0" borderId="1" xfId="0" applyFont="1" applyBorder="1" applyAlignment="1">
      <alignment vertical="center"/>
    </xf>
    <xf numFmtId="2" fontId="7" fillId="0" borderId="13" xfId="0" applyNumberFormat="1" applyFont="1" applyBorder="1" applyAlignment="1">
      <alignment horizontal="center" vertical="center" wrapText="1"/>
    </xf>
    <xf numFmtId="0" fontId="11" fillId="2" borderId="0" xfId="0" applyFont="1" applyFill="1" applyAlignment="1">
      <alignment vertical="top"/>
    </xf>
    <xf numFmtId="0" fontId="11" fillId="0" borderId="0" xfId="0" applyFont="1"/>
    <xf numFmtId="0" fontId="9" fillId="0" borderId="13" xfId="0" applyFont="1" applyBorder="1" applyAlignment="1">
      <alignment horizontal="center" vertical="center"/>
    </xf>
    <xf numFmtId="2" fontId="4" fillId="0" borderId="13" xfId="0" applyNumberFormat="1" applyFont="1" applyBorder="1" applyAlignment="1">
      <alignment horizontal="right" vertical="center" indent="4"/>
    </xf>
    <xf numFmtId="0" fontId="9" fillId="0" borderId="6" xfId="0" applyFont="1" applyBorder="1" applyAlignment="1">
      <alignment horizontal="center" vertical="center"/>
    </xf>
    <xf numFmtId="2" fontId="4" fillId="0" borderId="6" xfId="0" applyNumberFormat="1" applyFont="1" applyBorder="1" applyAlignment="1">
      <alignment horizontal="right" vertical="center" indent="4"/>
    </xf>
    <xf numFmtId="168" fontId="4" fillId="0" borderId="0" xfId="2" applyNumberFormat="1" applyFont="1"/>
    <xf numFmtId="49" fontId="9" fillId="0" borderId="6" xfId="0" applyNumberFormat="1" applyFont="1" applyBorder="1" applyAlignment="1">
      <alignment horizontal="center" vertical="center"/>
    </xf>
    <xf numFmtId="0" fontId="9" fillId="0" borderId="5" xfId="0" applyFont="1" applyBorder="1" applyAlignment="1">
      <alignment horizontal="center" vertical="center"/>
    </xf>
    <xf numFmtId="2" fontId="4" fillId="0" borderId="5" xfId="0" applyNumberFormat="1" applyFont="1" applyBorder="1" applyAlignment="1">
      <alignment horizontal="right" vertical="center" indent="4"/>
    </xf>
    <xf numFmtId="2" fontId="4" fillId="0" borderId="0" xfId="0" applyNumberFormat="1" applyFont="1"/>
    <xf numFmtId="0" fontId="4" fillId="0" borderId="0" xfId="0" quotePrefix="1" applyFont="1"/>
    <xf numFmtId="165" fontId="4" fillId="0" borderId="0" xfId="1" applyNumberFormat="1" applyFont="1"/>
    <xf numFmtId="167" fontId="4" fillId="0" borderId="5" xfId="0" applyNumberFormat="1" applyFont="1" applyBorder="1" applyAlignment="1">
      <alignment horizontal="right" vertical="center" indent="4"/>
    </xf>
    <xf numFmtId="0" fontId="12" fillId="0" borderId="0" xfId="0" applyFont="1"/>
    <xf numFmtId="0" fontId="4" fillId="0" borderId="0" xfId="0" applyFont="1" applyAlignment="1">
      <alignment horizontal="left" vertical="top"/>
    </xf>
    <xf numFmtId="0" fontId="7" fillId="2" borderId="0" xfId="0" applyFont="1" applyFill="1" applyAlignment="1">
      <alignment horizontal="left" vertical="center" wrapText="1"/>
    </xf>
    <xf numFmtId="0" fontId="4" fillId="2" borderId="0" xfId="0" applyFont="1" applyFill="1" applyAlignment="1">
      <alignment vertical="center"/>
    </xf>
    <xf numFmtId="0" fontId="13" fillId="2" borderId="0" xfId="0" applyFont="1" applyFill="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9" fillId="2" borderId="0" xfId="0" applyFont="1" applyFill="1" applyAlignment="1">
      <alignment horizontal="right" vertical="center"/>
    </xf>
    <xf numFmtId="0" fontId="7" fillId="0" borderId="7" xfId="0" applyFont="1" applyBorder="1" applyAlignment="1">
      <alignment vertical="center"/>
    </xf>
    <xf numFmtId="0" fontId="14" fillId="0" borderId="0" xfId="0" applyFont="1" applyAlignment="1">
      <alignment vertical="center"/>
    </xf>
    <xf numFmtId="0" fontId="4" fillId="0" borderId="15" xfId="0" applyFont="1" applyBorder="1" applyAlignment="1">
      <alignment vertical="center"/>
    </xf>
    <xf numFmtId="0" fontId="9" fillId="0" borderId="7" xfId="0" applyFont="1" applyBorder="1" applyAlignment="1">
      <alignment vertical="center"/>
    </xf>
    <xf numFmtId="169" fontId="9" fillId="0" borderId="7" xfId="0" applyNumberFormat="1" applyFont="1" applyBorder="1" applyAlignment="1">
      <alignment horizontal="center" vertical="center"/>
    </xf>
    <xf numFmtId="0" fontId="7" fillId="0" borderId="0" xfId="0" applyFont="1" applyAlignment="1">
      <alignment vertical="center"/>
    </xf>
    <xf numFmtId="169" fontId="9" fillId="0" borderId="2" xfId="0" applyNumberFormat="1" applyFont="1" applyBorder="1" applyAlignment="1">
      <alignment horizontal="center" vertical="center"/>
    </xf>
    <xf numFmtId="0" fontId="9" fillId="2" borderId="13" xfId="0" applyFont="1" applyFill="1" applyBorder="1" applyAlignment="1">
      <alignment horizontal="right" vertical="center"/>
    </xf>
    <xf numFmtId="0" fontId="9" fillId="0" borderId="10" xfId="0" applyFont="1" applyBorder="1" applyAlignment="1">
      <alignment vertical="center"/>
    </xf>
    <xf numFmtId="169" fontId="9" fillId="0" borderId="13" xfId="0" applyNumberFormat="1" applyFont="1" applyBorder="1" applyAlignment="1">
      <alignment horizontal="center" vertical="center"/>
    </xf>
    <xf numFmtId="169" fontId="9" fillId="0" borderId="1" xfId="0" applyNumberFormat="1" applyFont="1" applyBorder="1" applyAlignment="1">
      <alignment horizontal="center" vertical="center"/>
    </xf>
    <xf numFmtId="0" fontId="9" fillId="2" borderId="6" xfId="0" applyFont="1" applyFill="1" applyBorder="1" applyAlignment="1">
      <alignment horizontal="right" vertical="center"/>
    </xf>
    <xf numFmtId="169" fontId="9" fillId="0" borderId="6" xfId="0" applyNumberFormat="1" applyFont="1" applyBorder="1" applyAlignment="1">
      <alignment horizontal="center" vertical="center"/>
    </xf>
    <xf numFmtId="169" fontId="9" fillId="0" borderId="11" xfId="0" applyNumberFormat="1" applyFont="1" applyBorder="1" applyAlignment="1">
      <alignment horizontal="center" vertical="center"/>
    </xf>
    <xf numFmtId="0" fontId="9" fillId="2" borderId="5" xfId="0" applyFont="1" applyFill="1" applyBorder="1" applyAlignment="1">
      <alignment horizontal="right" vertical="center"/>
    </xf>
    <xf numFmtId="0" fontId="9" fillId="0" borderId="14" xfId="0" applyFont="1" applyBorder="1" applyAlignment="1">
      <alignment vertical="center"/>
    </xf>
    <xf numFmtId="169" fontId="9" fillId="0" borderId="5" xfId="0" applyNumberFormat="1" applyFont="1" applyBorder="1" applyAlignment="1">
      <alignment horizontal="center" vertical="center"/>
    </xf>
    <xf numFmtId="169" fontId="9" fillId="0" borderId="12" xfId="0" applyNumberFormat="1" applyFont="1" applyBorder="1" applyAlignment="1">
      <alignment horizontal="center" vertical="center"/>
    </xf>
    <xf numFmtId="169" fontId="4" fillId="0" borderId="0" xfId="0" applyNumberFormat="1" applyFont="1" applyAlignment="1">
      <alignment vertical="center"/>
    </xf>
    <xf numFmtId="0" fontId="15" fillId="0" borderId="0" xfId="0" applyFont="1" applyAlignment="1">
      <alignment horizontal="left" vertical="center"/>
    </xf>
    <xf numFmtId="0" fontId="4" fillId="0" borderId="13" xfId="0" applyFont="1" applyBorder="1" applyAlignment="1">
      <alignment horizontal="center" vertical="center"/>
    </xf>
    <xf numFmtId="0" fontId="4" fillId="0" borderId="1" xfId="0" applyFont="1" applyBorder="1" applyAlignment="1">
      <alignment vertical="center"/>
    </xf>
    <xf numFmtId="3" fontId="4" fillId="0" borderId="13" xfId="0" applyNumberFormat="1" applyFont="1" applyBorder="1" applyAlignment="1">
      <alignment horizontal="center" vertical="center"/>
    </xf>
    <xf numFmtId="0" fontId="4" fillId="2" borderId="11" xfId="0" applyFont="1" applyFill="1" applyBorder="1" applyAlignment="1">
      <alignment vertical="center"/>
    </xf>
    <xf numFmtId="3" fontId="4" fillId="0" borderId="6" xfId="0" applyNumberFormat="1" applyFont="1" applyBorder="1" applyAlignment="1">
      <alignment horizontal="center" vertical="center"/>
    </xf>
    <xf numFmtId="2" fontId="4" fillId="0" borderId="6" xfId="2" applyNumberFormat="1" applyFont="1" applyFill="1" applyBorder="1" applyAlignment="1">
      <alignment horizontal="center" vertical="center"/>
    </xf>
    <xf numFmtId="165" fontId="4" fillId="0" borderId="6" xfId="1" applyNumberFormat="1" applyFont="1" applyFill="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xf>
    <xf numFmtId="169" fontId="4" fillId="0" borderId="6" xfId="0" applyNumberFormat="1" applyFont="1" applyBorder="1" applyAlignment="1">
      <alignment horizontal="center" vertical="center"/>
    </xf>
    <xf numFmtId="0" fontId="9" fillId="2" borderId="14" xfId="0" applyFont="1" applyFill="1" applyBorder="1" applyAlignment="1">
      <alignment vertical="center"/>
    </xf>
    <xf numFmtId="0" fontId="9" fillId="0" borderId="0" xfId="0" applyFont="1" applyAlignment="1">
      <alignment horizontal="right"/>
    </xf>
    <xf numFmtId="0" fontId="4" fillId="0" borderId="8" xfId="0" applyFont="1" applyBorder="1"/>
    <xf numFmtId="0" fontId="7" fillId="0" borderId="13" xfId="0" applyFont="1" applyBorder="1" applyAlignment="1">
      <alignment horizontal="center" vertical="center" wrapText="1"/>
    </xf>
    <xf numFmtId="0" fontId="4" fillId="0" borderId="13" xfId="0" applyFont="1" applyBorder="1" applyAlignment="1">
      <alignment horizontal="center"/>
    </xf>
    <xf numFmtId="0" fontId="4" fillId="0" borderId="13" xfId="1" applyNumberFormat="1" applyFont="1" applyFill="1" applyBorder="1" applyAlignment="1">
      <alignment horizontal="right" vertical="center" indent="4"/>
    </xf>
    <xf numFmtId="49" fontId="4" fillId="0" borderId="0" xfId="1" applyNumberFormat="1" applyFont="1" applyBorder="1" applyAlignment="1">
      <alignment horizontal="left" vertical="center" indent="4"/>
    </xf>
    <xf numFmtId="165" fontId="4" fillId="0" borderId="0" xfId="1" applyNumberFormat="1" applyFont="1" applyBorder="1" applyAlignment="1">
      <alignment horizontal="left" vertical="center" indent="4"/>
    </xf>
    <xf numFmtId="0" fontId="4" fillId="0" borderId="6" xfId="0" applyFont="1" applyBorder="1" applyAlignment="1">
      <alignment horizontal="center"/>
    </xf>
    <xf numFmtId="0" fontId="4" fillId="0" borderId="6" xfId="1" applyNumberFormat="1" applyFont="1" applyFill="1" applyBorder="1" applyAlignment="1">
      <alignment horizontal="right" vertical="center" indent="4"/>
    </xf>
    <xf numFmtId="0" fontId="4" fillId="0" borderId="5" xfId="0" applyFont="1" applyBorder="1" applyAlignment="1">
      <alignment horizontal="center"/>
    </xf>
    <xf numFmtId="0" fontId="4" fillId="0" borderId="5" xfId="1" applyNumberFormat="1" applyFont="1" applyFill="1" applyBorder="1" applyAlignment="1">
      <alignment horizontal="right" vertical="center" indent="4"/>
    </xf>
    <xf numFmtId="165"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9" fillId="0" borderId="7" xfId="0" quotePrefix="1" applyFont="1" applyBorder="1" applyAlignment="1">
      <alignment horizontal="center"/>
    </xf>
    <xf numFmtId="2" fontId="9" fillId="0" borderId="7" xfId="1" applyNumberFormat="1" applyFont="1" applyFill="1" applyBorder="1" applyAlignment="1">
      <alignment horizontal="right" vertical="center" indent="9"/>
    </xf>
    <xf numFmtId="2" fontId="9" fillId="0" borderId="7" xfId="1" applyNumberFormat="1" applyFont="1" applyFill="1" applyBorder="1" applyAlignment="1">
      <alignment horizontal="right" vertical="center" indent="7"/>
    </xf>
    <xf numFmtId="2" fontId="9" fillId="0" borderId="0" xfId="0" applyNumberFormat="1" applyFont="1"/>
    <xf numFmtId="0" fontId="7" fillId="0" borderId="0" xfId="0" applyFont="1" applyAlignment="1">
      <alignment horizontal="center" vertical="center"/>
    </xf>
    <xf numFmtId="0" fontId="9" fillId="0" borderId="0" xfId="0" applyFont="1" applyAlignment="1">
      <alignment horizontal="center"/>
    </xf>
    <xf numFmtId="2" fontId="9" fillId="0" borderId="0" xfId="1" applyNumberFormat="1" applyFont="1" applyFill="1" applyBorder="1" applyAlignment="1">
      <alignment horizontal="right" vertical="center" indent="9"/>
    </xf>
    <xf numFmtId="2" fontId="9" fillId="0" borderId="0" xfId="1" applyNumberFormat="1" applyFont="1" applyFill="1" applyBorder="1" applyAlignment="1">
      <alignment horizontal="right" vertical="center" indent="7"/>
    </xf>
    <xf numFmtId="167" fontId="9" fillId="0" borderId="7" xfId="1" applyNumberFormat="1" applyFont="1" applyFill="1" applyBorder="1" applyAlignment="1">
      <alignment horizontal="right" vertical="center" indent="9"/>
    </xf>
    <xf numFmtId="167" fontId="9" fillId="0" borderId="7" xfId="1" applyNumberFormat="1" applyFont="1" applyFill="1" applyBorder="1" applyAlignment="1">
      <alignment horizontal="right" vertical="center" indent="7"/>
    </xf>
    <xf numFmtId="10" fontId="9" fillId="0" borderId="0" xfId="0" applyNumberFormat="1" applyFont="1"/>
    <xf numFmtId="10" fontId="4" fillId="0" borderId="0" xfId="0" applyNumberFormat="1" applyFont="1"/>
    <xf numFmtId="0" fontId="4" fillId="0" borderId="0" xfId="0" applyFont="1" applyAlignment="1">
      <alignment wrapText="1"/>
    </xf>
    <xf numFmtId="10" fontId="7" fillId="0" borderId="7" xfId="0" applyNumberFormat="1" applyFont="1" applyBorder="1" applyAlignment="1">
      <alignment horizontal="center" vertical="center" wrapText="1"/>
    </xf>
    <xf numFmtId="0" fontId="4" fillId="0" borderId="7" xfId="0" applyFont="1" applyBorder="1" applyAlignment="1">
      <alignment horizontal="center"/>
    </xf>
    <xf numFmtId="2" fontId="4" fillId="0" borderId="4" xfId="0" applyNumberFormat="1" applyFont="1" applyBorder="1" applyAlignment="1">
      <alignment horizontal="right" indent="9"/>
    </xf>
    <xf numFmtId="2" fontId="4" fillId="0" borderId="7" xfId="0" applyNumberFormat="1" applyFont="1" applyBorder="1" applyAlignment="1">
      <alignment horizontal="right" indent="9"/>
    </xf>
    <xf numFmtId="0" fontId="4" fillId="2" borderId="0" xfId="0" applyFont="1" applyFill="1"/>
    <xf numFmtId="0" fontId="8" fillId="2" borderId="0" xfId="0" applyFont="1" applyFill="1"/>
    <xf numFmtId="10" fontId="4" fillId="0" borderId="0" xfId="0" applyNumberFormat="1" applyFont="1" applyAlignment="1">
      <alignment horizontal="right" indent="9"/>
    </xf>
    <xf numFmtId="0" fontId="3" fillId="0" borderId="0" xfId="0" applyFont="1" applyAlignment="1">
      <alignment horizontal="center" vertical="center" wrapText="1"/>
    </xf>
    <xf numFmtId="0" fontId="4" fillId="0" borderId="10" xfId="0" applyFont="1" applyBorder="1"/>
    <xf numFmtId="2" fontId="4" fillId="0" borderId="10" xfId="0" applyNumberFormat="1" applyFont="1" applyBorder="1" applyAlignment="1">
      <alignment horizontal="right" indent="9"/>
    </xf>
    <xf numFmtId="2" fontId="4" fillId="0" borderId="0" xfId="0" applyNumberFormat="1" applyFont="1" applyAlignment="1">
      <alignment horizontal="right" indent="9"/>
    </xf>
    <xf numFmtId="2" fontId="4" fillId="0" borderId="7" xfId="0" applyNumberFormat="1" applyFont="1" applyBorder="1" applyAlignment="1">
      <alignment horizontal="center"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xf numFmtId="10" fontId="4" fillId="0" borderId="0" xfId="0" applyNumberFormat="1" applyFont="1" applyAlignment="1">
      <alignment horizontal="right"/>
    </xf>
    <xf numFmtId="0" fontId="4" fillId="0" borderId="0" xfId="0" applyFont="1" applyAlignment="1">
      <alignment horizontal="left" vertical="top" wrapText="1"/>
    </xf>
    <xf numFmtId="0" fontId="4" fillId="0" borderId="14" xfId="0" applyFont="1" applyBorder="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wrapText="1"/>
    </xf>
    <xf numFmtId="0" fontId="4" fillId="0" borderId="0" xfId="0" applyFont="1"/>
    <xf numFmtId="0" fontId="4" fillId="0" borderId="10" xfId="0" applyFont="1" applyBorder="1" applyAlignment="1">
      <alignment horizontal="left" vertical="center" wrapText="1"/>
    </xf>
    <xf numFmtId="0" fontId="4" fillId="0" borderId="0" xfId="0" applyFont="1" applyAlignment="1">
      <alignment horizontal="left" vertical="center"/>
    </xf>
    <xf numFmtId="164" fontId="4" fillId="0" borderId="0" xfId="0" applyNumberFormat="1" applyFont="1" applyAlignment="1">
      <alignment horizontal="left" wrapText="1"/>
    </xf>
    <xf numFmtId="0" fontId="4" fillId="0" borderId="0" xfId="0" applyFont="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4"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horizontal="left" vertical="top"/>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0" xfId="0" applyFont="1" applyFill="1" applyAlignment="1">
      <alignment horizontal="left" vertical="center" wrapText="1"/>
    </xf>
    <xf numFmtId="0" fontId="7" fillId="2" borderId="0" xfId="0" applyFont="1" applyFill="1" applyAlignment="1">
      <alignment horizontal="left" vertical="center" wrapText="1"/>
    </xf>
    <xf numFmtId="0" fontId="3" fillId="2" borderId="0" xfId="0" applyFont="1" applyFill="1" applyAlignment="1">
      <alignment horizontal="left" vertical="center"/>
    </xf>
    <xf numFmtId="0" fontId="3" fillId="0" borderId="0" xfId="0" applyFont="1" applyAlignment="1">
      <alignment horizontal="left" vertical="center"/>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0" borderId="0" xfId="0" applyFont="1" applyAlignment="1">
      <alignment horizontal="left"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left" vertical="top"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6"/>
  <sheetViews>
    <sheetView showGridLines="0" tabSelected="1" workbookViewId="0"/>
  </sheetViews>
  <sheetFormatPr baseColWidth="10" defaultColWidth="10.85546875" defaultRowHeight="11.25" x14ac:dyDescent="0.2"/>
  <cols>
    <col min="1" max="1" width="2.140625" style="2" customWidth="1"/>
    <col min="2" max="2" width="39.140625" style="2" customWidth="1"/>
    <col min="3" max="3" width="13.42578125" style="2" customWidth="1"/>
    <col min="4" max="4" width="12.42578125" style="2" customWidth="1"/>
    <col min="5" max="5" width="10.7109375" style="2" customWidth="1"/>
    <col min="6" max="6" width="11.140625" style="2" customWidth="1"/>
    <col min="7" max="7" width="10.85546875" style="2"/>
    <col min="8" max="8" width="10.42578125" style="2" customWidth="1"/>
    <col min="9" max="10" width="10.28515625" style="2" customWidth="1"/>
    <col min="11" max="16384" width="10.85546875" style="2"/>
  </cols>
  <sheetData>
    <row r="2" spans="2:19" ht="12.75" customHeight="1" x14ac:dyDescent="0.2">
      <c r="B2" s="1" t="s">
        <v>59</v>
      </c>
      <c r="C2" s="1"/>
    </row>
    <row r="3" spans="2:19" s="3" customFormat="1" ht="14.1" customHeight="1" x14ac:dyDescent="0.25">
      <c r="H3" s="150" t="s">
        <v>12</v>
      </c>
      <c r="I3" s="150"/>
      <c r="J3" s="150"/>
    </row>
    <row r="4" spans="2:19" ht="15" customHeight="1" x14ac:dyDescent="0.2">
      <c r="B4" s="4"/>
      <c r="C4" s="151" t="s">
        <v>0</v>
      </c>
      <c r="D4" s="152"/>
      <c r="E4" s="152"/>
      <c r="F4" s="152"/>
      <c r="G4" s="151" t="s">
        <v>1</v>
      </c>
      <c r="H4" s="152"/>
      <c r="I4" s="152"/>
      <c r="J4" s="153"/>
    </row>
    <row r="5" spans="2:19" ht="24" customHeight="1" x14ac:dyDescent="0.2">
      <c r="B5" s="5"/>
      <c r="C5" s="6" t="s">
        <v>97</v>
      </c>
      <c r="D5" s="6" t="s">
        <v>95</v>
      </c>
      <c r="E5" s="6" t="s">
        <v>20</v>
      </c>
      <c r="F5" s="7" t="s">
        <v>47</v>
      </c>
      <c r="G5" s="6" t="s">
        <v>96</v>
      </c>
      <c r="H5" s="6" t="s">
        <v>95</v>
      </c>
      <c r="I5" s="6" t="s">
        <v>20</v>
      </c>
      <c r="J5" s="7" t="s">
        <v>47</v>
      </c>
    </row>
    <row r="6" spans="2:19" x14ac:dyDescent="0.2">
      <c r="B6" s="8" t="s">
        <v>42</v>
      </c>
      <c r="C6" s="9">
        <v>1.7</v>
      </c>
      <c r="D6" s="9">
        <v>2.7</v>
      </c>
      <c r="E6" s="9">
        <v>3.7</v>
      </c>
      <c r="F6" s="9">
        <v>1.3</v>
      </c>
      <c r="G6" s="10"/>
      <c r="H6" s="11" t="s">
        <v>10</v>
      </c>
      <c r="I6" s="11" t="s">
        <v>10</v>
      </c>
      <c r="J6" s="11" t="s">
        <v>10</v>
      </c>
    </row>
    <row r="7" spans="2:19" x14ac:dyDescent="0.2">
      <c r="B7" s="12" t="s">
        <v>6</v>
      </c>
      <c r="C7" s="13"/>
      <c r="D7" s="11"/>
      <c r="E7" s="11"/>
      <c r="F7" s="11"/>
      <c r="G7" s="10"/>
      <c r="H7" s="11"/>
      <c r="I7" s="11"/>
      <c r="J7" s="11"/>
    </row>
    <row r="8" spans="2:19" x14ac:dyDescent="0.2">
      <c r="B8" s="14" t="s">
        <v>17</v>
      </c>
      <c r="C8" s="9">
        <v>0.8</v>
      </c>
      <c r="D8" s="9">
        <v>1.5</v>
      </c>
      <c r="E8" s="9">
        <v>0.8</v>
      </c>
      <c r="F8" s="9">
        <v>5.3</v>
      </c>
      <c r="G8" s="9">
        <v>-0.9</v>
      </c>
      <c r="H8" s="9">
        <v>-1.2</v>
      </c>
      <c r="I8" s="9">
        <v>-2.8</v>
      </c>
      <c r="J8" s="9">
        <v>3.9</v>
      </c>
      <c r="L8" s="15"/>
      <c r="M8" s="15"/>
      <c r="N8" s="15"/>
      <c r="O8" s="15"/>
      <c r="P8" s="15"/>
      <c r="Q8" s="15"/>
      <c r="R8" s="15"/>
      <c r="S8" s="15"/>
    </row>
    <row r="9" spans="2:19" x14ac:dyDescent="0.2">
      <c r="B9" s="16" t="s">
        <v>92</v>
      </c>
      <c r="C9" s="9">
        <v>1.2</v>
      </c>
      <c r="D9" s="9">
        <v>2.4</v>
      </c>
      <c r="E9" s="9">
        <v>4.9000000000000004</v>
      </c>
      <c r="F9" s="9">
        <v>1.6</v>
      </c>
      <c r="G9" s="9">
        <v>-0.5</v>
      </c>
      <c r="H9" s="9">
        <v>-0.3</v>
      </c>
      <c r="I9" s="9">
        <v>1.1000000000000001</v>
      </c>
      <c r="J9" s="9">
        <v>0.3</v>
      </c>
      <c r="L9" s="15"/>
      <c r="M9" s="15"/>
      <c r="N9" s="15"/>
      <c r="O9" s="15"/>
      <c r="P9" s="15"/>
      <c r="Q9" s="15"/>
      <c r="R9" s="15"/>
      <c r="S9" s="15"/>
    </row>
    <row r="10" spans="2:19" x14ac:dyDescent="0.2">
      <c r="B10" s="16" t="s">
        <v>93</v>
      </c>
      <c r="C10" s="9">
        <v>1.2</v>
      </c>
      <c r="D10" s="9">
        <v>2.4</v>
      </c>
      <c r="E10" s="9">
        <v>4.9000000000000004</v>
      </c>
      <c r="F10" s="9">
        <v>1.6</v>
      </c>
      <c r="G10" s="9">
        <v>-0.5</v>
      </c>
      <c r="H10" s="9">
        <v>-0.3</v>
      </c>
      <c r="I10" s="9">
        <v>1.1000000000000001</v>
      </c>
      <c r="J10" s="9">
        <v>0.3</v>
      </c>
      <c r="L10" s="15"/>
      <c r="M10" s="15"/>
      <c r="N10" s="15"/>
      <c r="O10" s="15"/>
      <c r="P10" s="15"/>
      <c r="Q10" s="15"/>
      <c r="R10" s="15"/>
      <c r="S10" s="15"/>
    </row>
    <row r="11" spans="2:19" x14ac:dyDescent="0.2">
      <c r="B11" s="16" t="s">
        <v>48</v>
      </c>
      <c r="C11" s="9">
        <v>0.8</v>
      </c>
      <c r="D11" s="9">
        <v>1.5</v>
      </c>
      <c r="E11" s="9">
        <v>0.8</v>
      </c>
      <c r="F11" s="9">
        <v>5.3</v>
      </c>
      <c r="G11" s="9">
        <v>-0.9</v>
      </c>
      <c r="H11" s="9">
        <v>-1.2</v>
      </c>
      <c r="I11" s="9">
        <v>-2.8</v>
      </c>
      <c r="J11" s="9">
        <v>3.9</v>
      </c>
      <c r="L11" s="158"/>
      <c r="M11" s="158"/>
      <c r="N11" s="158"/>
      <c r="O11" s="158"/>
      <c r="P11" s="158"/>
      <c r="Q11" s="158"/>
      <c r="R11" s="15"/>
      <c r="S11" s="15"/>
    </row>
    <row r="12" spans="2:19" x14ac:dyDescent="0.2">
      <c r="B12" s="14" t="s">
        <v>11</v>
      </c>
      <c r="C12" s="9">
        <v>0.8</v>
      </c>
      <c r="D12" s="9">
        <v>1.5</v>
      </c>
      <c r="E12" s="9">
        <v>0.8</v>
      </c>
      <c r="F12" s="9">
        <v>5.3</v>
      </c>
      <c r="G12" s="9">
        <v>-0.9</v>
      </c>
      <c r="H12" s="9">
        <v>-1.2</v>
      </c>
      <c r="I12" s="9">
        <v>-2.8</v>
      </c>
      <c r="J12" s="9">
        <v>3.9</v>
      </c>
      <c r="L12" s="158"/>
      <c r="M12" s="158"/>
      <c r="N12" s="158"/>
      <c r="O12" s="158"/>
      <c r="P12" s="158"/>
      <c r="Q12" s="158"/>
      <c r="R12" s="15"/>
      <c r="S12" s="15"/>
    </row>
    <row r="13" spans="2:19" x14ac:dyDescent="0.2">
      <c r="B13" s="14" t="s">
        <v>2</v>
      </c>
      <c r="C13" s="9">
        <v>1.3</v>
      </c>
      <c r="D13" s="9">
        <v>2.1</v>
      </c>
      <c r="E13" s="9">
        <v>5.7</v>
      </c>
      <c r="F13" s="9">
        <v>6.8</v>
      </c>
      <c r="G13" s="9">
        <v>-0.4</v>
      </c>
      <c r="H13" s="9">
        <v>-0.6</v>
      </c>
      <c r="I13" s="9">
        <v>1.9</v>
      </c>
      <c r="J13" s="9">
        <v>5.4</v>
      </c>
      <c r="L13" s="158"/>
      <c r="M13" s="158"/>
      <c r="N13" s="158"/>
      <c r="O13" s="158"/>
      <c r="P13" s="158"/>
      <c r="Q13" s="158"/>
      <c r="R13" s="15"/>
      <c r="S13" s="15"/>
    </row>
    <row r="14" spans="2:19" ht="24" customHeight="1" x14ac:dyDescent="0.2">
      <c r="B14" s="17" t="s">
        <v>94</v>
      </c>
      <c r="C14" s="9"/>
      <c r="D14" s="9"/>
      <c r="E14" s="18"/>
      <c r="F14" s="18"/>
      <c r="G14" s="10"/>
      <c r="H14" s="9"/>
      <c r="I14" s="9"/>
      <c r="J14" s="9"/>
      <c r="K14" s="149"/>
      <c r="L14" s="149"/>
      <c r="M14" s="149"/>
      <c r="N14" s="149"/>
      <c r="O14" s="149"/>
    </row>
    <row r="15" spans="2:19" ht="11.25" customHeight="1" x14ac:dyDescent="0.2">
      <c r="B15" s="14" t="s">
        <v>115</v>
      </c>
      <c r="C15" s="20">
        <v>1</v>
      </c>
      <c r="D15" s="20">
        <v>1.9</v>
      </c>
      <c r="E15" s="20">
        <v>2.8</v>
      </c>
      <c r="F15" s="20">
        <v>3.5</v>
      </c>
      <c r="G15" s="20">
        <v>-0.7</v>
      </c>
      <c r="H15" s="20">
        <v>-0.8</v>
      </c>
      <c r="I15" s="20">
        <v>-0.9</v>
      </c>
      <c r="J15" s="20">
        <v>2.1</v>
      </c>
      <c r="L15" s="15"/>
      <c r="M15" s="15"/>
      <c r="N15" s="15"/>
      <c r="O15" s="15"/>
      <c r="P15" s="15"/>
      <c r="Q15" s="15"/>
      <c r="R15" s="15"/>
      <c r="S15" s="15"/>
    </row>
    <row r="16" spans="2:19" x14ac:dyDescent="0.2">
      <c r="B16" s="14" t="s">
        <v>116</v>
      </c>
      <c r="C16" s="20">
        <v>0.9</v>
      </c>
      <c r="D16" s="20">
        <v>1.7</v>
      </c>
      <c r="E16" s="20">
        <v>1.8</v>
      </c>
      <c r="F16" s="20">
        <v>4.4000000000000004</v>
      </c>
      <c r="G16" s="20">
        <v>-0.8</v>
      </c>
      <c r="H16" s="20">
        <v>-1</v>
      </c>
      <c r="I16" s="20">
        <v>-1.8</v>
      </c>
      <c r="J16" s="20">
        <v>3</v>
      </c>
      <c r="L16" s="15"/>
      <c r="M16" s="15"/>
      <c r="N16" s="15"/>
      <c r="O16" s="15"/>
      <c r="P16" s="15"/>
      <c r="Q16" s="15"/>
      <c r="R16" s="15"/>
      <c r="S16" s="15"/>
    </row>
    <row r="17" spans="2:19" x14ac:dyDescent="0.2">
      <c r="B17" s="14" t="s">
        <v>15</v>
      </c>
      <c r="C17" s="20">
        <v>0.8</v>
      </c>
      <c r="D17" s="20">
        <v>1.4</v>
      </c>
      <c r="E17" s="20">
        <v>0.8</v>
      </c>
      <c r="F17" s="20">
        <v>5.3</v>
      </c>
      <c r="G17" s="20">
        <v>-0.9</v>
      </c>
      <c r="H17" s="20">
        <v>-1.3</v>
      </c>
      <c r="I17" s="20">
        <v>-2.8</v>
      </c>
      <c r="J17" s="20">
        <v>3.9</v>
      </c>
      <c r="L17" s="15"/>
      <c r="M17" s="15"/>
      <c r="N17" s="15"/>
      <c r="O17" s="15"/>
      <c r="P17" s="15"/>
      <c r="Q17" s="15"/>
      <c r="R17" s="15"/>
      <c r="S17" s="15"/>
    </row>
    <row r="18" spans="2:19" x14ac:dyDescent="0.2">
      <c r="B18" s="21" t="s">
        <v>14</v>
      </c>
      <c r="C18" s="20">
        <v>0.8</v>
      </c>
      <c r="D18" s="20">
        <v>1.5</v>
      </c>
      <c r="E18" s="20">
        <v>0.9</v>
      </c>
      <c r="F18" s="20">
        <v>5.2</v>
      </c>
      <c r="G18" s="20">
        <v>-0.9</v>
      </c>
      <c r="H18" s="20">
        <v>-1.2</v>
      </c>
      <c r="I18" s="20">
        <v>-2.7</v>
      </c>
      <c r="J18" s="20">
        <v>3.9</v>
      </c>
      <c r="L18" s="15"/>
      <c r="M18" s="15"/>
      <c r="N18" s="15"/>
      <c r="O18" s="15"/>
      <c r="P18" s="15"/>
      <c r="Q18" s="15"/>
      <c r="R18" s="15"/>
      <c r="S18" s="15"/>
    </row>
    <row r="19" spans="2:19" x14ac:dyDescent="0.2">
      <c r="B19" s="22" t="s">
        <v>3</v>
      </c>
      <c r="C19" s="20">
        <v>0.9</v>
      </c>
      <c r="D19" s="20">
        <v>1.7</v>
      </c>
      <c r="E19" s="20">
        <v>1.8</v>
      </c>
      <c r="F19" s="20">
        <v>4.4000000000000004</v>
      </c>
      <c r="G19" s="20">
        <v>-0.8</v>
      </c>
      <c r="H19" s="20">
        <v>-1</v>
      </c>
      <c r="I19" s="20">
        <v>-1.8</v>
      </c>
      <c r="J19" s="20">
        <v>3</v>
      </c>
      <c r="L19" s="15"/>
      <c r="M19" s="15"/>
      <c r="N19" s="15"/>
      <c r="O19" s="15"/>
      <c r="P19" s="15"/>
      <c r="Q19" s="15"/>
      <c r="R19" s="15"/>
      <c r="S19" s="15"/>
    </row>
    <row r="20" spans="2:19" ht="111" customHeight="1" x14ac:dyDescent="0.2">
      <c r="B20" s="156" t="s">
        <v>98</v>
      </c>
      <c r="C20" s="157"/>
      <c r="D20" s="157"/>
      <c r="E20" s="157"/>
      <c r="F20" s="157"/>
      <c r="G20" s="157"/>
      <c r="H20" s="157"/>
      <c r="I20" s="157"/>
      <c r="J20" s="157"/>
    </row>
    <row r="21" spans="2:19" ht="15" customHeight="1" x14ac:dyDescent="0.2">
      <c r="B21" s="154"/>
      <c r="C21" s="155"/>
      <c r="D21" s="155"/>
      <c r="E21" s="155"/>
      <c r="F21" s="155"/>
      <c r="G21" s="155"/>
      <c r="H21" s="155"/>
      <c r="I21" s="155"/>
      <c r="J21" s="155"/>
    </row>
    <row r="24" spans="2:19" x14ac:dyDescent="0.2">
      <c r="G24" s="23"/>
    </row>
    <row r="25" spans="2:19" x14ac:dyDescent="0.2">
      <c r="G25" s="23"/>
      <c r="H25" s="24"/>
    </row>
    <row r="26" spans="2:19" x14ac:dyDescent="0.2">
      <c r="G26" s="23"/>
      <c r="H26" s="24"/>
    </row>
  </sheetData>
  <mergeCells count="7">
    <mergeCell ref="K14:O14"/>
    <mergeCell ref="H3:J3"/>
    <mergeCell ref="C4:F4"/>
    <mergeCell ref="G4:J4"/>
    <mergeCell ref="B21:J21"/>
    <mergeCell ref="B20:J20"/>
    <mergeCell ref="L11:Q13"/>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30"/>
  <sheetViews>
    <sheetView showGridLines="0" workbookViewId="0"/>
  </sheetViews>
  <sheetFormatPr baseColWidth="10" defaultColWidth="10.85546875" defaultRowHeight="11.25" x14ac:dyDescent="0.2"/>
  <cols>
    <col min="1" max="1" width="2.140625" style="2" customWidth="1"/>
    <col min="2" max="2" width="27.42578125" style="2" bestFit="1" customWidth="1"/>
    <col min="3" max="3" width="12.42578125" style="2" customWidth="1"/>
    <col min="4" max="4" width="10.85546875" style="2"/>
    <col min="5" max="5" width="13" style="2" customWidth="1"/>
    <col min="6" max="16384" width="10.85546875" style="2"/>
  </cols>
  <sheetData>
    <row r="2" spans="2:18" ht="12.75" customHeight="1" x14ac:dyDescent="0.2">
      <c r="B2" s="25" t="s">
        <v>41</v>
      </c>
      <c r="G2" s="26"/>
      <c r="H2" s="26"/>
    </row>
    <row r="3" spans="2:18" s="3" customFormat="1" ht="28.5" customHeight="1" x14ac:dyDescent="0.25">
      <c r="F3" s="27"/>
      <c r="M3" s="159" t="s">
        <v>13</v>
      </c>
      <c r="N3" s="159"/>
      <c r="O3" s="159"/>
      <c r="P3" s="159"/>
      <c r="Q3" s="159"/>
    </row>
    <row r="4" spans="2:18" ht="15" customHeight="1" x14ac:dyDescent="0.2">
      <c r="B4" s="29"/>
      <c r="C4" s="160" t="s">
        <v>0</v>
      </c>
      <c r="D4" s="161"/>
      <c r="E4" s="161"/>
      <c r="F4" s="161"/>
      <c r="G4" s="161"/>
      <c r="H4" s="161"/>
      <c r="I4" s="161"/>
      <c r="J4" s="161"/>
      <c r="K4" s="161"/>
      <c r="L4" s="161"/>
      <c r="M4" s="161"/>
      <c r="N4" s="161"/>
      <c r="O4" s="161"/>
      <c r="P4" s="161"/>
      <c r="Q4" s="161"/>
      <c r="R4" s="162"/>
    </row>
    <row r="5" spans="2:18" x14ac:dyDescent="0.2">
      <c r="B5" s="30"/>
      <c r="C5" s="31" t="s">
        <v>21</v>
      </c>
      <c r="D5" s="32" t="s">
        <v>22</v>
      </c>
      <c r="E5" s="32" t="s">
        <v>23</v>
      </c>
      <c r="F5" s="32" t="s">
        <v>24</v>
      </c>
      <c r="G5" s="32" t="s">
        <v>25</v>
      </c>
      <c r="H5" s="32" t="s">
        <v>26</v>
      </c>
      <c r="I5" s="32" t="s">
        <v>27</v>
      </c>
      <c r="J5" s="32" t="s">
        <v>28</v>
      </c>
      <c r="K5" s="32" t="s">
        <v>29</v>
      </c>
      <c r="L5" s="32" t="s">
        <v>30</v>
      </c>
      <c r="M5" s="32" t="s">
        <v>31</v>
      </c>
      <c r="N5" s="32" t="s">
        <v>32</v>
      </c>
      <c r="O5" s="32" t="s">
        <v>33</v>
      </c>
      <c r="P5" s="32" t="s">
        <v>16</v>
      </c>
      <c r="Q5" s="32" t="s">
        <v>20</v>
      </c>
      <c r="R5" s="33" t="s">
        <v>47</v>
      </c>
    </row>
    <row r="6" spans="2:18" x14ac:dyDescent="0.2">
      <c r="B6" s="34" t="s">
        <v>99</v>
      </c>
      <c r="C6" s="35">
        <v>1</v>
      </c>
      <c r="D6" s="36">
        <v>0.9</v>
      </c>
      <c r="E6" s="37">
        <v>2.1</v>
      </c>
      <c r="F6" s="36">
        <v>2.1</v>
      </c>
      <c r="G6" s="37">
        <v>1.3</v>
      </c>
      <c r="H6" s="36">
        <v>0</v>
      </c>
      <c r="I6" s="37">
        <v>0.1</v>
      </c>
      <c r="J6" s="36">
        <v>0</v>
      </c>
      <c r="K6" s="37">
        <v>0.8</v>
      </c>
      <c r="L6" s="36">
        <v>0</v>
      </c>
      <c r="M6" s="36">
        <v>0.3</v>
      </c>
      <c r="N6" s="35">
        <v>0.7</v>
      </c>
      <c r="O6" s="36">
        <v>0.4</v>
      </c>
      <c r="P6" s="38">
        <v>5.0999999999999996</v>
      </c>
      <c r="Q6" s="38">
        <v>0.8</v>
      </c>
      <c r="R6" s="39">
        <v>5.3</v>
      </c>
    </row>
    <row r="7" spans="2:18" x14ac:dyDescent="0.2">
      <c r="B7" s="40" t="s">
        <v>100</v>
      </c>
      <c r="C7" s="35">
        <v>1.3</v>
      </c>
      <c r="D7" s="36">
        <v>0.7</v>
      </c>
      <c r="E7" s="37">
        <v>0.4</v>
      </c>
      <c r="F7" s="36">
        <v>2.2999999999999998</v>
      </c>
      <c r="G7" s="37">
        <v>0.5</v>
      </c>
      <c r="H7" s="36">
        <v>0</v>
      </c>
      <c r="I7" s="37">
        <v>0</v>
      </c>
      <c r="J7" s="36">
        <v>0</v>
      </c>
      <c r="K7" s="37">
        <v>0</v>
      </c>
      <c r="L7" s="36">
        <v>0.6</v>
      </c>
      <c r="M7" s="36">
        <v>1</v>
      </c>
      <c r="N7" s="35">
        <v>0</v>
      </c>
      <c r="O7" s="36">
        <v>1</v>
      </c>
      <c r="P7" s="38">
        <v>5.0999999999999996</v>
      </c>
      <c r="Q7" s="38">
        <v>4.9000000000000004</v>
      </c>
      <c r="R7" s="39">
        <v>1.6</v>
      </c>
    </row>
    <row r="8" spans="2:18" x14ac:dyDescent="0.2">
      <c r="B8" s="40" t="s">
        <v>101</v>
      </c>
      <c r="C8" s="35">
        <v>1.3</v>
      </c>
      <c r="D8" s="36">
        <v>0.7</v>
      </c>
      <c r="E8" s="37">
        <v>2.1</v>
      </c>
      <c r="F8" s="36">
        <v>2.2999999999999998</v>
      </c>
      <c r="G8" s="37">
        <v>0.8</v>
      </c>
      <c r="H8" s="36">
        <v>0</v>
      </c>
      <c r="I8" s="37">
        <v>0</v>
      </c>
      <c r="J8" s="36">
        <v>0</v>
      </c>
      <c r="K8" s="37">
        <v>0</v>
      </c>
      <c r="L8" s="36">
        <v>0.6</v>
      </c>
      <c r="M8" s="36">
        <v>1</v>
      </c>
      <c r="N8" s="35">
        <v>0</v>
      </c>
      <c r="O8" s="36">
        <v>1</v>
      </c>
      <c r="P8" s="38">
        <v>5.0999999999999996</v>
      </c>
      <c r="Q8" s="38">
        <v>4.9000000000000004</v>
      </c>
      <c r="R8" s="39">
        <v>1.6</v>
      </c>
    </row>
    <row r="9" spans="2:18" x14ac:dyDescent="0.2">
      <c r="B9" s="40" t="s">
        <v>102</v>
      </c>
      <c r="C9" s="35">
        <v>3.3</v>
      </c>
      <c r="D9" s="36">
        <v>0.7</v>
      </c>
      <c r="E9" s="37">
        <v>2.5</v>
      </c>
      <c r="F9" s="36">
        <v>2.1</v>
      </c>
      <c r="G9" s="37">
        <v>1.3</v>
      </c>
      <c r="H9" s="36">
        <v>0</v>
      </c>
      <c r="I9" s="37">
        <v>0.1</v>
      </c>
      <c r="J9" s="36">
        <v>0</v>
      </c>
      <c r="K9" s="37">
        <v>0.8</v>
      </c>
      <c r="L9" s="36">
        <v>0</v>
      </c>
      <c r="M9" s="36">
        <v>0.3</v>
      </c>
      <c r="N9" s="35">
        <v>1</v>
      </c>
      <c r="O9" s="36">
        <v>0.4</v>
      </c>
      <c r="P9" s="38">
        <v>5.0999999999999996</v>
      </c>
      <c r="Q9" s="38">
        <v>0.8</v>
      </c>
      <c r="R9" s="39">
        <v>5.3</v>
      </c>
    </row>
    <row r="10" spans="2:18" x14ac:dyDescent="0.2">
      <c r="B10" s="40" t="s">
        <v>103</v>
      </c>
      <c r="C10" s="35">
        <v>2.8</v>
      </c>
      <c r="D10" s="36">
        <v>1.2</v>
      </c>
      <c r="E10" s="37">
        <v>2.1</v>
      </c>
      <c r="F10" s="36">
        <v>2.1</v>
      </c>
      <c r="G10" s="37">
        <v>1.3</v>
      </c>
      <c r="H10" s="36">
        <v>0</v>
      </c>
      <c r="I10" s="37">
        <v>0.1</v>
      </c>
      <c r="J10" s="36">
        <v>0</v>
      </c>
      <c r="K10" s="37">
        <v>0.8</v>
      </c>
      <c r="L10" s="36">
        <v>0</v>
      </c>
      <c r="M10" s="36">
        <v>0.3</v>
      </c>
      <c r="N10" s="35">
        <v>1</v>
      </c>
      <c r="O10" s="36">
        <v>0.4</v>
      </c>
      <c r="P10" s="38">
        <v>5.0999999999999996</v>
      </c>
      <c r="Q10" s="38">
        <v>0.8</v>
      </c>
      <c r="R10" s="39">
        <v>5.3</v>
      </c>
    </row>
    <row r="11" spans="2:18" x14ac:dyDescent="0.2">
      <c r="B11" s="34" t="s">
        <v>11</v>
      </c>
      <c r="C11" s="35">
        <v>1</v>
      </c>
      <c r="D11" s="36">
        <v>0.9</v>
      </c>
      <c r="E11" s="37">
        <v>2.1</v>
      </c>
      <c r="F11" s="36">
        <v>2.1</v>
      </c>
      <c r="G11" s="37">
        <v>1.3</v>
      </c>
      <c r="H11" s="36">
        <v>0</v>
      </c>
      <c r="I11" s="37">
        <v>0.1</v>
      </c>
      <c r="J11" s="36">
        <v>0</v>
      </c>
      <c r="K11" s="37">
        <v>0.8</v>
      </c>
      <c r="L11" s="36">
        <v>0</v>
      </c>
      <c r="M11" s="36">
        <v>0.3</v>
      </c>
      <c r="N11" s="35">
        <v>1</v>
      </c>
      <c r="O11" s="36">
        <v>0.4</v>
      </c>
      <c r="P11" s="38">
        <v>5.0999999999999996</v>
      </c>
      <c r="Q11" s="38">
        <v>0.8</v>
      </c>
      <c r="R11" s="39">
        <v>5.3</v>
      </c>
    </row>
    <row r="12" spans="2:18" x14ac:dyDescent="0.2">
      <c r="B12" s="41" t="s">
        <v>2</v>
      </c>
      <c r="C12" s="42">
        <v>1</v>
      </c>
      <c r="D12" s="43">
        <v>0.5</v>
      </c>
      <c r="E12" s="44">
        <v>0.5</v>
      </c>
      <c r="F12" s="43">
        <v>1.7</v>
      </c>
      <c r="G12" s="44">
        <v>1</v>
      </c>
      <c r="H12" s="43">
        <v>1</v>
      </c>
      <c r="I12" s="44">
        <v>0</v>
      </c>
      <c r="J12" s="43">
        <v>0.2</v>
      </c>
      <c r="K12" s="44">
        <v>0.3</v>
      </c>
      <c r="L12" s="43">
        <v>1.1000000000000001</v>
      </c>
      <c r="M12" s="43">
        <v>1.6</v>
      </c>
      <c r="N12" s="42">
        <v>1.1000000000000001</v>
      </c>
      <c r="O12" s="43">
        <v>0.4</v>
      </c>
      <c r="P12" s="45">
        <v>1.9</v>
      </c>
      <c r="Q12" s="45">
        <v>5.7</v>
      </c>
      <c r="R12" s="46">
        <v>6.8</v>
      </c>
    </row>
    <row r="13" spans="2:18" x14ac:dyDescent="0.2">
      <c r="C13" s="47"/>
      <c r="D13" s="47"/>
      <c r="E13" s="47"/>
      <c r="F13" s="47"/>
      <c r="G13" s="47"/>
      <c r="H13" s="47"/>
    </row>
    <row r="14" spans="2:18" x14ac:dyDescent="0.2">
      <c r="C14" s="47"/>
      <c r="D14" s="47"/>
      <c r="E14" s="47"/>
      <c r="F14" s="47"/>
      <c r="G14" s="47"/>
      <c r="H14" s="47"/>
    </row>
    <row r="15" spans="2:18" ht="12.75" customHeight="1" x14ac:dyDescent="0.2">
      <c r="B15" s="29"/>
      <c r="C15" s="160" t="s">
        <v>34</v>
      </c>
      <c r="D15" s="161"/>
      <c r="E15" s="161"/>
      <c r="F15" s="161"/>
      <c r="G15" s="161"/>
      <c r="H15" s="161"/>
      <c r="I15" s="161"/>
      <c r="J15" s="161"/>
      <c r="K15" s="161"/>
      <c r="L15" s="161"/>
      <c r="M15" s="161"/>
      <c r="N15" s="161"/>
      <c r="O15" s="161"/>
      <c r="P15" s="161"/>
      <c r="Q15" s="161"/>
      <c r="R15" s="162"/>
    </row>
    <row r="16" spans="2:18" x14ac:dyDescent="0.2">
      <c r="B16" s="30"/>
      <c r="C16" s="31" t="s">
        <v>21</v>
      </c>
      <c r="D16" s="32" t="s">
        <v>22</v>
      </c>
      <c r="E16" s="32" t="s">
        <v>23</v>
      </c>
      <c r="F16" s="32" t="s">
        <v>24</v>
      </c>
      <c r="G16" s="32" t="s">
        <v>25</v>
      </c>
      <c r="H16" s="32" t="s">
        <v>26</v>
      </c>
      <c r="I16" s="32" t="s">
        <v>27</v>
      </c>
      <c r="J16" s="32" t="s">
        <v>28</v>
      </c>
      <c r="K16" s="32" t="s">
        <v>29</v>
      </c>
      <c r="L16" s="32" t="s">
        <v>30</v>
      </c>
      <c r="M16" s="32" t="s">
        <v>31</v>
      </c>
      <c r="N16" s="32" t="s">
        <v>32</v>
      </c>
      <c r="O16" s="32" t="s">
        <v>33</v>
      </c>
      <c r="P16" s="32" t="s">
        <v>16</v>
      </c>
      <c r="Q16" s="32" t="s">
        <v>20</v>
      </c>
      <c r="R16" s="33" t="s">
        <v>47</v>
      </c>
    </row>
    <row r="17" spans="2:18" x14ac:dyDescent="0.2">
      <c r="B17" s="34" t="s">
        <v>99</v>
      </c>
      <c r="C17" s="35">
        <v>9.9999999999999978E-2</v>
      </c>
      <c r="D17" s="36">
        <v>-0.9</v>
      </c>
      <c r="E17" s="37">
        <v>-0.39999999999999991</v>
      </c>
      <c r="F17" s="36">
        <v>0.8</v>
      </c>
      <c r="G17" s="37">
        <v>0.60000000000000009</v>
      </c>
      <c r="H17" s="36">
        <v>0</v>
      </c>
      <c r="I17" s="37">
        <v>-0.1</v>
      </c>
      <c r="J17" s="36">
        <v>-0.6</v>
      </c>
      <c r="K17" s="37">
        <v>-0.4</v>
      </c>
      <c r="L17" s="36">
        <v>-1.6</v>
      </c>
      <c r="M17" s="36">
        <v>-1.2</v>
      </c>
      <c r="N17" s="35">
        <v>0.7</v>
      </c>
      <c r="O17" s="36">
        <v>-2.2999999999999998</v>
      </c>
      <c r="P17" s="38">
        <v>-0.7</v>
      </c>
      <c r="Q17" s="39">
        <v>-2.8</v>
      </c>
      <c r="R17" s="39">
        <v>3.9</v>
      </c>
    </row>
    <row r="18" spans="2:18" x14ac:dyDescent="0.2">
      <c r="B18" s="40" t="s">
        <v>100</v>
      </c>
      <c r="C18" s="35">
        <v>0.4</v>
      </c>
      <c r="D18" s="36">
        <v>-1.1000000000000001</v>
      </c>
      <c r="E18" s="37">
        <v>-2.1</v>
      </c>
      <c r="F18" s="36">
        <v>0.99999999999999978</v>
      </c>
      <c r="G18" s="37">
        <v>-0.19999999999999996</v>
      </c>
      <c r="H18" s="36">
        <v>0</v>
      </c>
      <c r="I18" s="37">
        <v>-0.2</v>
      </c>
      <c r="J18" s="36">
        <v>-0.6</v>
      </c>
      <c r="K18" s="37">
        <v>-1.2</v>
      </c>
      <c r="L18" s="36">
        <v>-1</v>
      </c>
      <c r="M18" s="36">
        <v>-0.5</v>
      </c>
      <c r="N18" s="35">
        <v>0</v>
      </c>
      <c r="O18" s="36">
        <v>-1.7</v>
      </c>
      <c r="P18" s="38">
        <v>-0.7</v>
      </c>
      <c r="Q18" s="39">
        <v>1.1000000000000001</v>
      </c>
      <c r="R18" s="39">
        <v>0.3</v>
      </c>
    </row>
    <row r="19" spans="2:18" x14ac:dyDescent="0.2">
      <c r="B19" s="40" t="s">
        <v>101</v>
      </c>
      <c r="C19" s="35">
        <v>0.4</v>
      </c>
      <c r="D19" s="36">
        <v>-1.1000000000000001</v>
      </c>
      <c r="E19" s="37">
        <v>-0.39999999999999991</v>
      </c>
      <c r="F19" s="36">
        <v>0.99999999999999978</v>
      </c>
      <c r="G19" s="37">
        <v>0.10000000000000009</v>
      </c>
      <c r="H19" s="36">
        <v>0</v>
      </c>
      <c r="I19" s="37">
        <v>-0.2</v>
      </c>
      <c r="J19" s="36">
        <v>-0.6</v>
      </c>
      <c r="K19" s="37">
        <v>-1.2</v>
      </c>
      <c r="L19" s="36">
        <v>-1</v>
      </c>
      <c r="M19" s="36">
        <v>-0.5</v>
      </c>
      <c r="N19" s="35">
        <v>0</v>
      </c>
      <c r="O19" s="36">
        <v>-1.7</v>
      </c>
      <c r="P19" s="38">
        <v>-0.7</v>
      </c>
      <c r="Q19" s="39">
        <v>1.1000000000000001</v>
      </c>
      <c r="R19" s="39">
        <v>0.3</v>
      </c>
    </row>
    <row r="20" spans="2:18" x14ac:dyDescent="0.2">
      <c r="B20" s="40" t="s">
        <v>102</v>
      </c>
      <c r="C20" s="35">
        <v>2.4</v>
      </c>
      <c r="D20" s="36">
        <v>-1.1000000000000001</v>
      </c>
      <c r="E20" s="37">
        <v>0</v>
      </c>
      <c r="F20" s="36">
        <v>0.8</v>
      </c>
      <c r="G20" s="37">
        <v>0.60000000000000009</v>
      </c>
      <c r="H20" s="36">
        <v>0</v>
      </c>
      <c r="I20" s="37">
        <v>-0.1</v>
      </c>
      <c r="J20" s="36">
        <v>-0.6</v>
      </c>
      <c r="K20" s="37">
        <v>-0.4</v>
      </c>
      <c r="L20" s="36">
        <v>-1.6</v>
      </c>
      <c r="M20" s="36">
        <v>-1.2</v>
      </c>
      <c r="N20" s="35">
        <v>1</v>
      </c>
      <c r="O20" s="36">
        <v>-2.2999999999999998</v>
      </c>
      <c r="P20" s="38">
        <v>-0.7</v>
      </c>
      <c r="Q20" s="39">
        <v>-2.8</v>
      </c>
      <c r="R20" s="39">
        <v>3.9</v>
      </c>
    </row>
    <row r="21" spans="2:18" x14ac:dyDescent="0.2">
      <c r="B21" s="40" t="s">
        <v>103</v>
      </c>
      <c r="C21" s="35">
        <v>1.9</v>
      </c>
      <c r="D21" s="36">
        <v>-0.60000000000000009</v>
      </c>
      <c r="E21" s="37">
        <v>-0.39999999999999991</v>
      </c>
      <c r="F21" s="36">
        <v>0.8</v>
      </c>
      <c r="G21" s="37">
        <v>0.60000000000000009</v>
      </c>
      <c r="H21" s="36">
        <v>0</v>
      </c>
      <c r="I21" s="37">
        <v>-0.1</v>
      </c>
      <c r="J21" s="36">
        <v>-0.6</v>
      </c>
      <c r="K21" s="37">
        <v>-0.4</v>
      </c>
      <c r="L21" s="36">
        <v>-1.6</v>
      </c>
      <c r="M21" s="36">
        <v>-1.2</v>
      </c>
      <c r="N21" s="35">
        <v>1</v>
      </c>
      <c r="O21" s="36">
        <v>-2.2999999999999998</v>
      </c>
      <c r="P21" s="38">
        <v>-0.7</v>
      </c>
      <c r="Q21" s="39">
        <v>-2.8</v>
      </c>
      <c r="R21" s="39">
        <v>3.9</v>
      </c>
    </row>
    <row r="22" spans="2:18" x14ac:dyDescent="0.2">
      <c r="B22" s="34" t="s">
        <v>11</v>
      </c>
      <c r="C22" s="35">
        <v>9.9999999999999978E-2</v>
      </c>
      <c r="D22" s="36">
        <v>-0.9</v>
      </c>
      <c r="E22" s="37">
        <v>-0.39999999999999991</v>
      </c>
      <c r="F22" s="36">
        <v>0.8</v>
      </c>
      <c r="G22" s="37">
        <v>0.60000000000000009</v>
      </c>
      <c r="H22" s="36">
        <v>0</v>
      </c>
      <c r="I22" s="37">
        <v>-0.1</v>
      </c>
      <c r="J22" s="36">
        <v>-0.6</v>
      </c>
      <c r="K22" s="37">
        <v>-0.4</v>
      </c>
      <c r="L22" s="36">
        <v>-1.6</v>
      </c>
      <c r="M22" s="36">
        <v>-1.2</v>
      </c>
      <c r="N22" s="35">
        <v>1</v>
      </c>
      <c r="O22" s="36">
        <v>-2.2999999999999998</v>
      </c>
      <c r="P22" s="38">
        <v>-0.7</v>
      </c>
      <c r="Q22" s="39">
        <v>-2.8</v>
      </c>
      <c r="R22" s="39">
        <v>3.9</v>
      </c>
    </row>
    <row r="23" spans="2:18" x14ac:dyDescent="0.2">
      <c r="B23" s="41" t="s">
        <v>2</v>
      </c>
      <c r="C23" s="42">
        <v>9.9999999999999978E-2</v>
      </c>
      <c r="D23" s="43">
        <v>-1.3</v>
      </c>
      <c r="E23" s="44">
        <v>-2</v>
      </c>
      <c r="F23" s="43">
        <v>0.39999999999999991</v>
      </c>
      <c r="G23" s="44">
        <v>0.30000000000000004</v>
      </c>
      <c r="H23" s="43">
        <v>1</v>
      </c>
      <c r="I23" s="44">
        <v>-0.2</v>
      </c>
      <c r="J23" s="43">
        <v>-0.39999999999999997</v>
      </c>
      <c r="K23" s="44">
        <v>-0.9</v>
      </c>
      <c r="L23" s="43">
        <v>-0.5</v>
      </c>
      <c r="M23" s="43">
        <v>0.10000000000000009</v>
      </c>
      <c r="N23" s="42">
        <v>1.1000000000000001</v>
      </c>
      <c r="O23" s="43">
        <v>-2.2999999999999998</v>
      </c>
      <c r="P23" s="45">
        <v>-3.7</v>
      </c>
      <c r="Q23" s="46">
        <v>1.9</v>
      </c>
      <c r="R23" s="46">
        <v>5.4</v>
      </c>
    </row>
    <row r="24" spans="2:18" x14ac:dyDescent="0.2">
      <c r="C24" s="15"/>
      <c r="D24" s="15"/>
      <c r="E24" s="15"/>
      <c r="F24" s="15"/>
      <c r="G24" s="15"/>
      <c r="H24" s="15"/>
      <c r="I24" s="15"/>
      <c r="J24" s="15"/>
      <c r="K24" s="15"/>
      <c r="L24" s="15"/>
      <c r="M24" s="15"/>
      <c r="N24" s="15"/>
      <c r="O24" s="15"/>
      <c r="P24" s="15"/>
      <c r="Q24" s="15"/>
    </row>
    <row r="25" spans="2:18" x14ac:dyDescent="0.2">
      <c r="B25" s="47" t="s">
        <v>40</v>
      </c>
      <c r="C25" s="15"/>
      <c r="D25" s="15"/>
      <c r="E25" s="15"/>
      <c r="F25" s="15"/>
      <c r="G25" s="15"/>
      <c r="H25" s="15"/>
      <c r="I25" s="15"/>
      <c r="J25" s="15"/>
      <c r="K25" s="15"/>
      <c r="L25" s="15"/>
      <c r="M25" s="15"/>
      <c r="N25" s="15"/>
      <c r="O25" s="15"/>
      <c r="P25" s="15"/>
      <c r="Q25" s="15"/>
    </row>
    <row r="26" spans="2:18" x14ac:dyDescent="0.2">
      <c r="B26" s="48" t="s">
        <v>104</v>
      </c>
      <c r="C26" s="15"/>
      <c r="D26" s="15"/>
      <c r="E26" s="15"/>
      <c r="F26" s="15"/>
      <c r="G26" s="15"/>
      <c r="H26" s="15"/>
      <c r="I26" s="15"/>
      <c r="J26" s="15"/>
      <c r="K26" s="15"/>
      <c r="L26" s="15"/>
      <c r="M26" s="15"/>
      <c r="N26" s="15"/>
      <c r="O26" s="15"/>
      <c r="P26" s="15"/>
      <c r="Q26" s="15"/>
    </row>
    <row r="27" spans="2:18" x14ac:dyDescent="0.2">
      <c r="B27" s="48" t="s">
        <v>105</v>
      </c>
      <c r="C27" s="15"/>
      <c r="D27" s="15"/>
      <c r="E27" s="15"/>
      <c r="F27" s="15"/>
      <c r="G27" s="15"/>
      <c r="H27" s="15"/>
      <c r="I27" s="15"/>
      <c r="J27" s="15"/>
      <c r="K27" s="15"/>
      <c r="L27" s="15"/>
      <c r="M27" s="15"/>
      <c r="N27" s="15"/>
      <c r="O27" s="15"/>
      <c r="P27" s="15"/>
      <c r="Q27" s="15"/>
    </row>
    <row r="28" spans="2:18" s="47" customFormat="1" x14ac:dyDescent="0.2">
      <c r="B28" s="47" t="s">
        <v>106</v>
      </c>
      <c r="C28" s="49"/>
    </row>
    <row r="29" spans="2:18" x14ac:dyDescent="0.2">
      <c r="B29" s="47" t="s">
        <v>107</v>
      </c>
      <c r="C29" s="15"/>
    </row>
    <row r="30" spans="2:18" x14ac:dyDescent="0.2">
      <c r="C30" s="15"/>
    </row>
  </sheetData>
  <mergeCells count="3">
    <mergeCell ref="M3:Q3"/>
    <mergeCell ref="C4:R4"/>
    <mergeCell ref="C15:R15"/>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200"/>
  <sheetViews>
    <sheetView showGridLines="0" workbookViewId="0"/>
  </sheetViews>
  <sheetFormatPr baseColWidth="10" defaultColWidth="10.85546875" defaultRowHeight="11.25" x14ac:dyDescent="0.2"/>
  <cols>
    <col min="1" max="1" width="2.140625" style="2" customWidth="1"/>
    <col min="2" max="2" width="39.42578125" style="2" customWidth="1"/>
    <col min="3" max="3" width="10.85546875" style="2"/>
    <col min="4" max="4" width="12.28515625" style="63" customWidth="1"/>
    <col min="5" max="5" width="14.42578125" style="2" customWidth="1"/>
    <col min="6" max="6" width="14" style="2" customWidth="1"/>
    <col min="7" max="7" width="12.42578125" style="2" customWidth="1"/>
    <col min="8" max="8" width="15.42578125" style="2" customWidth="1"/>
    <col min="9" max="9" width="14.42578125" style="2" customWidth="1"/>
    <col min="10" max="16384" width="10.85546875" style="2"/>
  </cols>
  <sheetData>
    <row r="2" spans="2:14" x14ac:dyDescent="0.2">
      <c r="B2" s="50" t="s">
        <v>60</v>
      </c>
      <c r="C2" s="50"/>
      <c r="D2" s="50"/>
      <c r="E2" s="50"/>
      <c r="F2" s="50"/>
      <c r="G2" s="50"/>
      <c r="H2" s="50"/>
      <c r="I2" s="50"/>
      <c r="J2" s="50"/>
      <c r="K2" s="50"/>
      <c r="L2" s="50"/>
    </row>
    <row r="4" spans="2:14" ht="45" x14ac:dyDescent="0.2">
      <c r="C4" s="51"/>
      <c r="D4" s="52" t="s">
        <v>61</v>
      </c>
      <c r="E4" s="52" t="s">
        <v>62</v>
      </c>
      <c r="F4" s="52" t="s">
        <v>7</v>
      </c>
      <c r="G4" s="52" t="s">
        <v>7</v>
      </c>
      <c r="H4" s="52" t="s">
        <v>18</v>
      </c>
      <c r="I4" s="52" t="s">
        <v>18</v>
      </c>
      <c r="K4" s="53"/>
      <c r="L4" s="54"/>
      <c r="M4" s="54"/>
      <c r="N4" s="54"/>
    </row>
    <row r="5" spans="2:14" x14ac:dyDescent="0.2">
      <c r="B5" s="166" t="s">
        <v>8</v>
      </c>
      <c r="C5" s="55">
        <v>2013</v>
      </c>
      <c r="D5" s="56">
        <v>100</v>
      </c>
      <c r="E5" s="56"/>
      <c r="F5" s="56">
        <v>100</v>
      </c>
      <c r="G5" s="56"/>
      <c r="H5" s="56">
        <v>100</v>
      </c>
      <c r="I5" s="56"/>
    </row>
    <row r="6" spans="2:14" x14ac:dyDescent="0.2">
      <c r="B6" s="167"/>
      <c r="C6" s="57">
        <v>2014</v>
      </c>
      <c r="D6" s="58">
        <v>99.94</v>
      </c>
      <c r="E6" s="58"/>
      <c r="F6" s="58">
        <v>100.58</v>
      </c>
      <c r="G6" s="58"/>
      <c r="H6" s="58">
        <v>100.99</v>
      </c>
      <c r="I6" s="58"/>
      <c r="J6" s="59"/>
    </row>
    <row r="7" spans="2:14" x14ac:dyDescent="0.2">
      <c r="B7" s="167"/>
      <c r="C7" s="57">
        <v>2015</v>
      </c>
      <c r="D7" s="58">
        <v>99.84</v>
      </c>
      <c r="E7" s="58"/>
      <c r="F7" s="58">
        <v>101.38</v>
      </c>
      <c r="G7" s="58"/>
      <c r="H7" s="58">
        <v>101.54</v>
      </c>
      <c r="I7" s="58"/>
      <c r="J7" s="59"/>
    </row>
    <row r="8" spans="2:14" x14ac:dyDescent="0.2">
      <c r="B8" s="167"/>
      <c r="C8" s="57">
        <v>2016</v>
      </c>
      <c r="D8" s="58">
        <v>99.23</v>
      </c>
      <c r="E8" s="58"/>
      <c r="F8" s="58">
        <v>101.87</v>
      </c>
      <c r="G8" s="58"/>
      <c r="H8" s="58">
        <v>102.23</v>
      </c>
      <c r="I8" s="58"/>
      <c r="J8" s="59"/>
    </row>
    <row r="9" spans="2:14" x14ac:dyDescent="0.2">
      <c r="B9" s="167"/>
      <c r="C9" s="57">
        <v>2017</v>
      </c>
      <c r="D9" s="58">
        <v>98.66</v>
      </c>
      <c r="E9" s="58"/>
      <c r="F9" s="58">
        <v>102.6</v>
      </c>
      <c r="G9" s="58"/>
      <c r="H9" s="58">
        <v>102.51</v>
      </c>
      <c r="I9" s="58"/>
      <c r="J9" s="59"/>
    </row>
    <row r="10" spans="2:14" x14ac:dyDescent="0.2">
      <c r="B10" s="167"/>
      <c r="C10" s="60" t="s">
        <v>108</v>
      </c>
      <c r="D10" s="58">
        <v>97.25</v>
      </c>
      <c r="E10" s="58"/>
      <c r="F10" s="58">
        <v>102.39</v>
      </c>
      <c r="G10" s="58"/>
      <c r="H10" s="58"/>
      <c r="I10" s="58"/>
      <c r="J10" s="59"/>
    </row>
    <row r="11" spans="2:14" x14ac:dyDescent="0.2">
      <c r="B11" s="167"/>
      <c r="C11" s="60" t="s">
        <v>109</v>
      </c>
      <c r="D11" s="58">
        <v>96.3</v>
      </c>
      <c r="E11" s="58"/>
      <c r="F11" s="58">
        <v>102.79</v>
      </c>
      <c r="G11" s="58"/>
      <c r="H11" s="58"/>
      <c r="I11" s="58"/>
      <c r="J11" s="59"/>
    </row>
    <row r="12" spans="2:14" x14ac:dyDescent="0.2">
      <c r="B12" s="167"/>
      <c r="C12" s="57">
        <v>2020</v>
      </c>
      <c r="D12" s="58">
        <v>96.85</v>
      </c>
      <c r="E12" s="58"/>
      <c r="F12" s="58">
        <v>102.09</v>
      </c>
      <c r="G12" s="58"/>
      <c r="H12" s="58">
        <v>102.28</v>
      </c>
      <c r="I12" s="58"/>
      <c r="J12" s="59"/>
    </row>
    <row r="13" spans="2:14" x14ac:dyDescent="0.2">
      <c r="B13" s="167"/>
      <c r="C13" s="57">
        <v>2021</v>
      </c>
      <c r="D13" s="58">
        <v>94.76</v>
      </c>
      <c r="E13" s="58"/>
      <c r="F13" s="58">
        <v>102.43</v>
      </c>
      <c r="G13" s="58"/>
      <c r="H13" s="58">
        <v>100.25</v>
      </c>
      <c r="I13" s="58"/>
      <c r="J13" s="59"/>
    </row>
    <row r="14" spans="2:14" x14ac:dyDescent="0.2">
      <c r="B14" s="167"/>
      <c r="C14" s="57">
        <v>2022</v>
      </c>
      <c r="D14" s="58">
        <v>94.13</v>
      </c>
      <c r="E14" s="58"/>
      <c r="F14" s="58">
        <v>100.66</v>
      </c>
      <c r="G14" s="58"/>
      <c r="H14" s="58">
        <v>99.86</v>
      </c>
      <c r="I14" s="58"/>
      <c r="J14" s="59"/>
    </row>
    <row r="15" spans="2:14" x14ac:dyDescent="0.2">
      <c r="B15" s="168"/>
      <c r="C15" s="61">
        <v>2023</v>
      </c>
      <c r="D15" s="62">
        <v>92.37</v>
      </c>
      <c r="E15" s="62"/>
      <c r="F15" s="62">
        <v>100.99</v>
      </c>
      <c r="G15" s="62"/>
      <c r="H15" s="62">
        <v>98.61</v>
      </c>
      <c r="I15" s="62"/>
      <c r="J15" s="59"/>
    </row>
    <row r="16" spans="2:14" x14ac:dyDescent="0.2">
      <c r="B16" s="26"/>
      <c r="E16" s="63"/>
      <c r="F16" s="63"/>
      <c r="G16" s="63"/>
      <c r="H16" s="63"/>
      <c r="I16" s="63"/>
      <c r="J16" s="24"/>
      <c r="M16" s="64" t="s">
        <v>19</v>
      </c>
    </row>
    <row r="17" spans="2:10" x14ac:dyDescent="0.2">
      <c r="B17" s="169" t="s">
        <v>9</v>
      </c>
      <c r="C17" s="55">
        <v>2013</v>
      </c>
      <c r="D17" s="56"/>
      <c r="E17" s="56">
        <v>100</v>
      </c>
      <c r="F17" s="56"/>
      <c r="G17" s="56">
        <v>100</v>
      </c>
      <c r="H17" s="56"/>
      <c r="I17" s="56">
        <v>100</v>
      </c>
      <c r="J17" s="24"/>
    </row>
    <row r="18" spans="2:10" x14ac:dyDescent="0.2">
      <c r="B18" s="170"/>
      <c r="C18" s="57">
        <v>2014</v>
      </c>
      <c r="D18" s="58"/>
      <c r="E18" s="58">
        <v>99.88</v>
      </c>
      <c r="F18" s="58"/>
      <c r="G18" s="58">
        <v>100.4</v>
      </c>
      <c r="H18" s="58"/>
      <c r="I18" s="58">
        <v>100.94</v>
      </c>
      <c r="J18" s="59"/>
    </row>
    <row r="19" spans="2:10" x14ac:dyDescent="0.2">
      <c r="B19" s="170"/>
      <c r="C19" s="57">
        <v>2015</v>
      </c>
      <c r="D19" s="58"/>
      <c r="E19" s="58">
        <v>99.74</v>
      </c>
      <c r="F19" s="58"/>
      <c r="G19" s="58">
        <v>101.5</v>
      </c>
      <c r="H19" s="58"/>
      <c r="I19" s="58">
        <v>101.45</v>
      </c>
      <c r="J19" s="65"/>
    </row>
    <row r="20" spans="2:10" x14ac:dyDescent="0.2">
      <c r="B20" s="170"/>
      <c r="C20" s="57">
        <v>2016</v>
      </c>
      <c r="D20" s="58"/>
      <c r="E20" s="58">
        <v>99.25</v>
      </c>
      <c r="F20" s="58"/>
      <c r="G20" s="58">
        <v>102.05</v>
      </c>
      <c r="H20" s="58"/>
      <c r="I20" s="58">
        <v>102.25</v>
      </c>
      <c r="J20" s="65"/>
    </row>
    <row r="21" spans="2:10" x14ac:dyDescent="0.2">
      <c r="B21" s="170"/>
      <c r="C21" s="57">
        <v>2017</v>
      </c>
      <c r="D21" s="58"/>
      <c r="E21" s="58">
        <v>98.81</v>
      </c>
      <c r="F21" s="58"/>
      <c r="G21" s="58">
        <v>102.81</v>
      </c>
      <c r="H21" s="58"/>
      <c r="I21" s="58">
        <v>102.67</v>
      </c>
      <c r="J21" s="65"/>
    </row>
    <row r="22" spans="2:10" x14ac:dyDescent="0.2">
      <c r="B22" s="170"/>
      <c r="C22" s="60" t="s">
        <v>108</v>
      </c>
      <c r="D22" s="58"/>
      <c r="E22" s="58">
        <v>96.06</v>
      </c>
      <c r="F22" s="58"/>
      <c r="G22" s="58">
        <v>102.74</v>
      </c>
      <c r="H22" s="58"/>
      <c r="I22" s="58"/>
      <c r="J22" s="65"/>
    </row>
    <row r="23" spans="2:10" x14ac:dyDescent="0.2">
      <c r="B23" s="170"/>
      <c r="C23" s="60" t="s">
        <v>109</v>
      </c>
      <c r="D23" s="58"/>
      <c r="E23" s="58">
        <v>95.55</v>
      </c>
      <c r="F23" s="58"/>
      <c r="G23" s="58">
        <v>103.46</v>
      </c>
      <c r="H23" s="58"/>
      <c r="I23" s="58"/>
      <c r="J23" s="65"/>
    </row>
    <row r="24" spans="2:10" x14ac:dyDescent="0.2">
      <c r="B24" s="170"/>
      <c r="C24" s="57">
        <v>2020</v>
      </c>
      <c r="D24" s="58"/>
      <c r="E24" s="58">
        <v>96.47</v>
      </c>
      <c r="F24" s="58"/>
      <c r="G24" s="58">
        <v>103.31</v>
      </c>
      <c r="H24" s="58"/>
      <c r="I24" s="58">
        <v>101.89</v>
      </c>
      <c r="J24" s="65"/>
    </row>
    <row r="25" spans="2:10" x14ac:dyDescent="0.2">
      <c r="B25" s="170"/>
      <c r="C25" s="57">
        <v>2021</v>
      </c>
      <c r="D25" s="58"/>
      <c r="E25" s="58">
        <v>94.35</v>
      </c>
      <c r="F25" s="58"/>
      <c r="G25" s="58">
        <v>103.32</v>
      </c>
      <c r="H25" s="58"/>
      <c r="I25" s="58">
        <v>99.81</v>
      </c>
      <c r="J25" s="65"/>
    </row>
    <row r="26" spans="2:10" x14ac:dyDescent="0.2">
      <c r="B26" s="170"/>
      <c r="C26" s="57">
        <v>2022</v>
      </c>
      <c r="D26" s="58"/>
      <c r="E26" s="58">
        <v>93.7</v>
      </c>
      <c r="F26" s="58"/>
      <c r="G26" s="58">
        <v>101.21</v>
      </c>
      <c r="H26" s="58"/>
      <c r="I26" s="58">
        <v>99.41</v>
      </c>
      <c r="J26" s="65"/>
    </row>
    <row r="27" spans="2:10" x14ac:dyDescent="0.2">
      <c r="B27" s="171"/>
      <c r="C27" s="61">
        <v>2023</v>
      </c>
      <c r="D27" s="62"/>
      <c r="E27" s="62">
        <v>91.88</v>
      </c>
      <c r="F27" s="62"/>
      <c r="G27" s="66">
        <v>101.41</v>
      </c>
      <c r="H27" s="62"/>
      <c r="I27" s="62">
        <v>98.09</v>
      </c>
      <c r="J27" s="65"/>
    </row>
    <row r="29" spans="2:10" x14ac:dyDescent="0.2">
      <c r="B29" s="164" t="s">
        <v>114</v>
      </c>
      <c r="C29" s="165"/>
      <c r="D29" s="165"/>
      <c r="E29" s="165"/>
      <c r="F29" s="165"/>
      <c r="G29" s="165"/>
      <c r="H29" s="165"/>
      <c r="I29" s="165"/>
    </row>
    <row r="30" spans="2:10" x14ac:dyDescent="0.2">
      <c r="B30" s="165"/>
      <c r="C30" s="165"/>
      <c r="D30" s="165"/>
      <c r="E30" s="165"/>
      <c r="F30" s="165"/>
      <c r="G30" s="165"/>
      <c r="H30" s="165"/>
      <c r="I30" s="165"/>
    </row>
    <row r="31" spans="2:10" x14ac:dyDescent="0.2">
      <c r="B31" s="165"/>
      <c r="C31" s="165"/>
      <c r="D31" s="165"/>
      <c r="E31" s="165"/>
      <c r="F31" s="165"/>
      <c r="G31" s="165"/>
      <c r="H31" s="165"/>
      <c r="I31" s="165"/>
    </row>
    <row r="32" spans="2:10" x14ac:dyDescent="0.2">
      <c r="B32" s="165"/>
      <c r="C32" s="165"/>
      <c r="D32" s="165"/>
      <c r="E32" s="165"/>
      <c r="F32" s="165"/>
      <c r="G32" s="165"/>
      <c r="H32" s="165"/>
      <c r="I32" s="165"/>
    </row>
    <row r="33" spans="2:19" x14ac:dyDescent="0.2">
      <c r="B33" s="165"/>
      <c r="C33" s="165"/>
      <c r="D33" s="165"/>
      <c r="E33" s="165"/>
      <c r="F33" s="165"/>
      <c r="G33" s="165"/>
      <c r="H33" s="165"/>
      <c r="I33" s="165"/>
      <c r="J33" s="47"/>
    </row>
    <row r="34" spans="2:19" x14ac:dyDescent="0.2">
      <c r="B34" s="165"/>
      <c r="C34" s="165"/>
      <c r="D34" s="165"/>
      <c r="E34" s="165"/>
      <c r="F34" s="165"/>
      <c r="G34" s="165"/>
      <c r="H34" s="165"/>
      <c r="I34" s="165"/>
    </row>
    <row r="35" spans="2:19" ht="15" customHeight="1" x14ac:dyDescent="0.2">
      <c r="B35" s="165"/>
      <c r="C35" s="165"/>
      <c r="D35" s="165"/>
      <c r="E35" s="165"/>
      <c r="F35" s="165"/>
      <c r="G35" s="165"/>
      <c r="H35" s="165"/>
      <c r="I35" s="165"/>
      <c r="J35" s="26"/>
    </row>
    <row r="36" spans="2:19" x14ac:dyDescent="0.2">
      <c r="B36" s="165"/>
      <c r="C36" s="165"/>
      <c r="D36" s="165"/>
      <c r="E36" s="165"/>
      <c r="F36" s="165"/>
      <c r="G36" s="165"/>
      <c r="H36" s="165"/>
      <c r="I36" s="165"/>
      <c r="J36" s="26"/>
    </row>
    <row r="37" spans="2:19" x14ac:dyDescent="0.2">
      <c r="B37" s="165"/>
      <c r="C37" s="165"/>
      <c r="D37" s="165"/>
      <c r="E37" s="165"/>
      <c r="F37" s="165"/>
      <c r="G37" s="165"/>
      <c r="H37" s="165"/>
      <c r="I37" s="165"/>
      <c r="J37" s="47"/>
    </row>
    <row r="38" spans="2:19" x14ac:dyDescent="0.2">
      <c r="B38" s="165"/>
      <c r="C38" s="165"/>
      <c r="D38" s="165"/>
      <c r="E38" s="165"/>
      <c r="F38" s="165"/>
      <c r="G38" s="165"/>
      <c r="H38" s="165"/>
      <c r="I38" s="165"/>
      <c r="J38" s="67"/>
    </row>
    <row r="39" spans="2:19" x14ac:dyDescent="0.2">
      <c r="B39" s="165"/>
      <c r="C39" s="165"/>
      <c r="D39" s="165"/>
      <c r="E39" s="165"/>
      <c r="F39" s="165"/>
      <c r="G39" s="165"/>
      <c r="H39" s="165"/>
      <c r="I39" s="165"/>
      <c r="J39" s="67"/>
      <c r="L39" s="63"/>
      <c r="M39" s="63"/>
      <c r="N39" s="63"/>
      <c r="O39" s="63"/>
      <c r="P39" s="63"/>
      <c r="Q39" s="63"/>
      <c r="R39" s="63"/>
      <c r="S39" s="63"/>
    </row>
    <row r="40" spans="2:19" ht="27" customHeight="1" x14ac:dyDescent="0.2">
      <c r="B40" s="165"/>
      <c r="C40" s="165"/>
      <c r="D40" s="165"/>
      <c r="E40" s="165"/>
      <c r="F40" s="165"/>
      <c r="G40" s="165"/>
      <c r="H40" s="165"/>
      <c r="I40" s="165"/>
      <c r="L40" s="63"/>
      <c r="M40" s="63"/>
      <c r="N40" s="63"/>
      <c r="O40" s="63"/>
      <c r="P40" s="63"/>
      <c r="Q40" s="63"/>
      <c r="R40" s="63"/>
      <c r="S40" s="63"/>
    </row>
    <row r="41" spans="2:19" x14ac:dyDescent="0.2">
      <c r="B41" s="163"/>
      <c r="C41" s="163"/>
      <c r="D41" s="163"/>
      <c r="E41" s="163"/>
      <c r="F41" s="163"/>
      <c r="G41" s="163"/>
      <c r="H41" s="163"/>
      <c r="I41" s="163"/>
      <c r="L41" s="63"/>
      <c r="M41" s="63"/>
      <c r="N41" s="63"/>
      <c r="O41" s="63"/>
      <c r="P41" s="63"/>
      <c r="Q41" s="63"/>
      <c r="R41" s="63"/>
      <c r="S41" s="63"/>
    </row>
    <row r="42" spans="2:19" x14ac:dyDescent="0.2">
      <c r="B42" s="163"/>
      <c r="C42" s="163"/>
      <c r="D42" s="163"/>
      <c r="E42" s="163"/>
      <c r="F42" s="163"/>
      <c r="G42" s="163"/>
      <c r="H42" s="163"/>
      <c r="I42" s="163"/>
      <c r="L42" s="63"/>
      <c r="M42" s="63"/>
      <c r="N42" s="63"/>
      <c r="O42" s="63"/>
      <c r="P42" s="63"/>
      <c r="Q42" s="63"/>
      <c r="R42" s="63"/>
      <c r="S42" s="63"/>
    </row>
    <row r="43" spans="2:19" x14ac:dyDescent="0.2">
      <c r="B43" s="163"/>
      <c r="C43" s="163"/>
      <c r="D43" s="163"/>
      <c r="E43" s="163"/>
      <c r="F43" s="163"/>
      <c r="G43" s="163"/>
      <c r="H43" s="163"/>
      <c r="I43" s="163"/>
      <c r="L43" s="63"/>
      <c r="M43" s="63"/>
      <c r="N43" s="63"/>
      <c r="O43" s="63"/>
      <c r="P43" s="63"/>
      <c r="Q43" s="63"/>
      <c r="R43" s="63"/>
      <c r="S43" s="63"/>
    </row>
    <row r="44" spans="2:19" x14ac:dyDescent="0.2">
      <c r="L44" s="63"/>
      <c r="M44" s="63"/>
      <c r="N44" s="63"/>
      <c r="O44" s="63"/>
      <c r="P44" s="63"/>
      <c r="Q44" s="63"/>
      <c r="R44" s="63"/>
      <c r="S44" s="63"/>
    </row>
    <row r="45" spans="2:19" x14ac:dyDescent="0.2">
      <c r="L45" s="63"/>
      <c r="M45" s="63"/>
      <c r="N45" s="63"/>
      <c r="O45" s="63"/>
      <c r="P45" s="63"/>
      <c r="Q45" s="63"/>
      <c r="R45" s="63"/>
      <c r="S45" s="63"/>
    </row>
    <row r="46" spans="2:19" x14ac:dyDescent="0.2">
      <c r="L46" s="63"/>
      <c r="M46" s="63"/>
      <c r="N46" s="63"/>
      <c r="O46" s="63"/>
      <c r="P46" s="63"/>
      <c r="Q46" s="63"/>
      <c r="R46" s="63"/>
      <c r="S46" s="63"/>
    </row>
    <row r="47" spans="2:19" x14ac:dyDescent="0.2">
      <c r="L47" s="63"/>
      <c r="M47" s="63"/>
      <c r="N47" s="63"/>
      <c r="O47" s="63"/>
      <c r="P47" s="63"/>
      <c r="Q47" s="63"/>
      <c r="R47" s="63"/>
      <c r="S47" s="63"/>
    </row>
    <row r="48" spans="2:19" x14ac:dyDescent="0.2">
      <c r="L48" s="63"/>
      <c r="M48" s="63"/>
      <c r="N48" s="63"/>
      <c r="O48" s="63"/>
      <c r="P48" s="63"/>
      <c r="Q48" s="63"/>
      <c r="R48" s="63"/>
      <c r="S48" s="63"/>
    </row>
    <row r="49" spans="12:19" x14ac:dyDescent="0.2">
      <c r="L49" s="63"/>
      <c r="M49" s="63"/>
      <c r="N49" s="63"/>
      <c r="O49" s="63"/>
      <c r="P49" s="63"/>
      <c r="Q49" s="63"/>
      <c r="R49" s="63"/>
      <c r="S49" s="63"/>
    </row>
    <row r="50" spans="12:19" x14ac:dyDescent="0.2">
      <c r="L50" s="63"/>
      <c r="M50" s="63"/>
      <c r="N50" s="63"/>
      <c r="O50" s="63"/>
      <c r="P50" s="63"/>
      <c r="Q50" s="63"/>
      <c r="R50" s="63"/>
      <c r="S50" s="63"/>
    </row>
    <row r="51" spans="12:19" x14ac:dyDescent="0.2">
      <c r="L51" s="63"/>
      <c r="M51" s="63"/>
      <c r="N51" s="63"/>
      <c r="O51" s="63"/>
      <c r="P51" s="63"/>
      <c r="Q51" s="63"/>
      <c r="R51" s="63"/>
      <c r="S51" s="63"/>
    </row>
    <row r="52" spans="12:19" x14ac:dyDescent="0.2">
      <c r="L52" s="63"/>
      <c r="M52" s="63"/>
      <c r="N52" s="63"/>
      <c r="O52" s="63"/>
      <c r="P52" s="63"/>
      <c r="Q52" s="63"/>
      <c r="R52" s="63"/>
      <c r="S52" s="63"/>
    </row>
    <row r="53" spans="12:19" x14ac:dyDescent="0.2">
      <c r="L53" s="63"/>
      <c r="M53" s="63"/>
      <c r="N53" s="63"/>
      <c r="O53" s="63"/>
      <c r="P53" s="63"/>
      <c r="Q53" s="63"/>
      <c r="R53" s="63"/>
      <c r="S53" s="63"/>
    </row>
    <row r="54" spans="12:19" x14ac:dyDescent="0.2">
      <c r="L54" s="63"/>
      <c r="M54" s="63"/>
      <c r="N54" s="63"/>
      <c r="O54" s="63"/>
      <c r="P54" s="63"/>
      <c r="Q54" s="63"/>
      <c r="R54" s="63"/>
      <c r="S54" s="63"/>
    </row>
    <row r="55" spans="12:19" x14ac:dyDescent="0.2">
      <c r="L55" s="63"/>
      <c r="M55" s="63"/>
      <c r="N55" s="63"/>
      <c r="O55" s="63"/>
      <c r="P55" s="63"/>
      <c r="Q55" s="63"/>
      <c r="R55" s="63"/>
      <c r="S55" s="63"/>
    </row>
    <row r="56" spans="12:19" x14ac:dyDescent="0.2">
      <c r="L56" s="63"/>
      <c r="M56" s="63"/>
      <c r="N56" s="63"/>
      <c r="O56" s="63"/>
      <c r="P56" s="63"/>
      <c r="Q56" s="63"/>
      <c r="R56" s="63"/>
      <c r="S56" s="63"/>
    </row>
    <row r="57" spans="12:19" x14ac:dyDescent="0.2">
      <c r="L57" s="63"/>
      <c r="M57" s="63"/>
      <c r="N57" s="63"/>
      <c r="O57" s="63"/>
      <c r="P57" s="63"/>
      <c r="Q57" s="63"/>
      <c r="R57" s="63"/>
      <c r="S57" s="63"/>
    </row>
    <row r="58" spans="12:19" x14ac:dyDescent="0.2">
      <c r="L58" s="63"/>
      <c r="M58" s="63"/>
      <c r="N58" s="63"/>
      <c r="O58" s="63"/>
      <c r="P58" s="63"/>
      <c r="Q58" s="63"/>
      <c r="R58" s="63"/>
      <c r="S58" s="63"/>
    </row>
    <row r="59" spans="12:19" x14ac:dyDescent="0.2">
      <c r="L59" s="63"/>
      <c r="M59" s="63"/>
      <c r="N59" s="63"/>
      <c r="O59" s="63"/>
      <c r="P59" s="63"/>
      <c r="Q59" s="63"/>
      <c r="R59" s="63"/>
      <c r="S59" s="63"/>
    </row>
    <row r="60" spans="12:19" x14ac:dyDescent="0.2">
      <c r="L60" s="63"/>
      <c r="M60" s="63"/>
      <c r="N60" s="63"/>
      <c r="O60" s="63"/>
      <c r="P60" s="63"/>
      <c r="Q60" s="63"/>
      <c r="R60" s="63"/>
      <c r="S60" s="63"/>
    </row>
    <row r="61" spans="12:19" x14ac:dyDescent="0.2">
      <c r="L61" s="63"/>
      <c r="M61" s="63"/>
      <c r="N61" s="63"/>
      <c r="O61" s="63"/>
      <c r="P61" s="63"/>
      <c r="Q61" s="63"/>
      <c r="R61" s="63"/>
      <c r="S61" s="63"/>
    </row>
    <row r="62" spans="12:19" x14ac:dyDescent="0.2">
      <c r="L62" s="63"/>
      <c r="M62" s="63"/>
      <c r="N62" s="63"/>
      <c r="O62" s="63"/>
      <c r="P62" s="63"/>
      <c r="Q62" s="63"/>
      <c r="R62" s="63"/>
      <c r="S62" s="63"/>
    </row>
    <row r="63" spans="12:19" x14ac:dyDescent="0.2">
      <c r="L63" s="63"/>
      <c r="M63" s="63"/>
      <c r="N63" s="63"/>
      <c r="O63" s="63"/>
      <c r="P63" s="63"/>
      <c r="Q63" s="63"/>
      <c r="R63" s="63"/>
      <c r="S63" s="63"/>
    </row>
    <row r="64" spans="12:19" x14ac:dyDescent="0.2">
      <c r="L64" s="63"/>
      <c r="M64" s="63"/>
      <c r="N64" s="63"/>
      <c r="O64" s="63"/>
      <c r="P64" s="63"/>
      <c r="Q64" s="63"/>
      <c r="R64" s="63"/>
      <c r="S64" s="63"/>
    </row>
    <row r="65" spans="12:19" x14ac:dyDescent="0.2">
      <c r="L65" s="63"/>
      <c r="M65" s="63"/>
      <c r="N65" s="63"/>
      <c r="O65" s="63"/>
      <c r="P65" s="63"/>
      <c r="Q65" s="63"/>
      <c r="R65" s="63"/>
      <c r="S65" s="63"/>
    </row>
    <row r="66" spans="12:19" x14ac:dyDescent="0.2">
      <c r="L66" s="63"/>
      <c r="M66" s="63"/>
      <c r="N66" s="63"/>
      <c r="O66" s="63"/>
      <c r="P66" s="63"/>
      <c r="Q66" s="63"/>
      <c r="R66" s="63"/>
      <c r="S66" s="63"/>
    </row>
    <row r="67" spans="12:19" x14ac:dyDescent="0.2">
      <c r="L67" s="63"/>
      <c r="M67" s="63"/>
      <c r="N67" s="63"/>
      <c r="O67" s="63"/>
      <c r="P67" s="63"/>
      <c r="Q67" s="63"/>
      <c r="R67" s="63"/>
      <c r="S67" s="63"/>
    </row>
    <row r="68" spans="12:19" x14ac:dyDescent="0.2">
      <c r="L68" s="63"/>
      <c r="M68" s="63"/>
      <c r="N68" s="63"/>
      <c r="O68" s="63"/>
      <c r="P68" s="63"/>
      <c r="Q68" s="63"/>
      <c r="R68" s="63"/>
      <c r="S68" s="63"/>
    </row>
    <row r="69" spans="12:19" x14ac:dyDescent="0.2">
      <c r="L69" s="63"/>
      <c r="M69" s="63"/>
      <c r="N69" s="63"/>
      <c r="O69" s="63"/>
      <c r="P69" s="63"/>
      <c r="Q69" s="63"/>
      <c r="R69" s="63"/>
      <c r="S69" s="63"/>
    </row>
    <row r="70" spans="12:19" x14ac:dyDescent="0.2">
      <c r="L70" s="63"/>
      <c r="M70" s="63"/>
      <c r="N70" s="63"/>
      <c r="O70" s="63"/>
      <c r="P70" s="63"/>
      <c r="Q70" s="63"/>
      <c r="R70" s="63"/>
      <c r="S70" s="63"/>
    </row>
    <row r="71" spans="12:19" x14ac:dyDescent="0.2">
      <c r="L71" s="63"/>
      <c r="M71" s="63"/>
      <c r="N71" s="63"/>
      <c r="O71" s="63"/>
      <c r="P71" s="63"/>
      <c r="Q71" s="63"/>
      <c r="R71" s="63"/>
      <c r="S71" s="63"/>
    </row>
    <row r="72" spans="12:19" x14ac:dyDescent="0.2">
      <c r="L72" s="63"/>
      <c r="M72" s="63"/>
      <c r="N72" s="63"/>
      <c r="O72" s="63"/>
      <c r="P72" s="63"/>
      <c r="Q72" s="63"/>
      <c r="R72" s="63"/>
      <c r="S72" s="63"/>
    </row>
    <row r="73" spans="12:19" x14ac:dyDescent="0.2">
      <c r="L73" s="63"/>
      <c r="M73" s="63"/>
      <c r="N73" s="63"/>
      <c r="O73" s="63"/>
      <c r="P73" s="63"/>
      <c r="Q73" s="63"/>
      <c r="R73" s="63"/>
      <c r="S73" s="63"/>
    </row>
    <row r="74" spans="12:19" x14ac:dyDescent="0.2">
      <c r="L74" s="63"/>
      <c r="M74" s="63"/>
      <c r="N74" s="63"/>
      <c r="O74" s="63"/>
      <c r="P74" s="63"/>
      <c r="Q74" s="63"/>
      <c r="R74" s="63"/>
      <c r="S74" s="63"/>
    </row>
    <row r="75" spans="12:19" x14ac:dyDescent="0.2">
      <c r="L75" s="63"/>
      <c r="M75" s="63"/>
      <c r="N75" s="63"/>
      <c r="O75" s="63"/>
      <c r="P75" s="63"/>
      <c r="Q75" s="63"/>
      <c r="R75" s="63"/>
      <c r="S75" s="63"/>
    </row>
    <row r="76" spans="12:19" x14ac:dyDescent="0.2">
      <c r="L76" s="63"/>
      <c r="M76" s="63"/>
      <c r="N76" s="63"/>
      <c r="O76" s="63"/>
      <c r="P76" s="63"/>
      <c r="Q76" s="63"/>
      <c r="R76" s="63"/>
      <c r="S76" s="63"/>
    </row>
    <row r="77" spans="12:19" x14ac:dyDescent="0.2">
      <c r="L77" s="63"/>
      <c r="M77" s="63"/>
      <c r="N77" s="63"/>
      <c r="O77" s="63"/>
      <c r="P77" s="63"/>
      <c r="Q77" s="63"/>
      <c r="R77" s="63"/>
      <c r="S77" s="63"/>
    </row>
    <row r="78" spans="12:19" x14ac:dyDescent="0.2">
      <c r="L78" s="63"/>
      <c r="M78" s="63"/>
      <c r="N78" s="63"/>
      <c r="O78" s="63"/>
      <c r="P78" s="63"/>
      <c r="Q78" s="63"/>
      <c r="R78" s="63"/>
      <c r="S78" s="63"/>
    </row>
    <row r="79" spans="12:19" x14ac:dyDescent="0.2">
      <c r="L79" s="63"/>
      <c r="M79" s="63"/>
      <c r="N79" s="63"/>
      <c r="O79" s="63"/>
      <c r="P79" s="63"/>
      <c r="Q79" s="63"/>
      <c r="R79" s="63"/>
      <c r="S79" s="63"/>
    </row>
    <row r="80" spans="12:19" x14ac:dyDescent="0.2">
      <c r="L80" s="63"/>
      <c r="M80" s="63"/>
      <c r="N80" s="63"/>
      <c r="O80" s="63"/>
      <c r="P80" s="63"/>
      <c r="Q80" s="63"/>
      <c r="R80" s="63"/>
      <c r="S80" s="63"/>
    </row>
    <row r="81" spans="12:19" x14ac:dyDescent="0.2">
      <c r="L81" s="63"/>
      <c r="M81" s="63"/>
      <c r="N81" s="63"/>
      <c r="O81" s="63"/>
      <c r="P81" s="63"/>
      <c r="Q81" s="63"/>
      <c r="R81" s="63"/>
      <c r="S81" s="63"/>
    </row>
    <row r="82" spans="12:19" x14ac:dyDescent="0.2">
      <c r="L82" s="63"/>
      <c r="M82" s="63"/>
      <c r="N82" s="63"/>
      <c r="O82" s="63"/>
      <c r="P82" s="63"/>
      <c r="Q82" s="63"/>
      <c r="R82" s="63"/>
      <c r="S82" s="63"/>
    </row>
    <row r="83" spans="12:19" x14ac:dyDescent="0.2">
      <c r="L83" s="63"/>
      <c r="M83" s="63"/>
      <c r="N83" s="63"/>
      <c r="O83" s="63"/>
      <c r="P83" s="63"/>
      <c r="Q83" s="63"/>
      <c r="R83" s="63"/>
      <c r="S83" s="63"/>
    </row>
    <row r="84" spans="12:19" x14ac:dyDescent="0.2">
      <c r="L84" s="63"/>
      <c r="M84" s="63"/>
      <c r="N84" s="63"/>
      <c r="O84" s="63"/>
      <c r="P84" s="63"/>
      <c r="Q84" s="63"/>
      <c r="R84" s="63"/>
      <c r="S84" s="63"/>
    </row>
    <row r="85" spans="12:19" x14ac:dyDescent="0.2">
      <c r="L85" s="63"/>
      <c r="M85" s="63"/>
      <c r="N85" s="63"/>
      <c r="O85" s="63"/>
      <c r="P85" s="63"/>
      <c r="Q85" s="63"/>
      <c r="R85" s="63"/>
      <c r="S85" s="63"/>
    </row>
    <row r="86" spans="12:19" x14ac:dyDescent="0.2">
      <c r="L86" s="63"/>
      <c r="M86" s="63"/>
      <c r="N86" s="63"/>
      <c r="O86" s="63"/>
      <c r="P86" s="63"/>
      <c r="Q86" s="63"/>
      <c r="R86" s="63"/>
      <c r="S86" s="63"/>
    </row>
    <row r="87" spans="12:19" x14ac:dyDescent="0.2">
      <c r="L87" s="63"/>
      <c r="M87" s="63"/>
      <c r="N87" s="63"/>
      <c r="O87" s="63"/>
      <c r="P87" s="63"/>
      <c r="Q87" s="63"/>
      <c r="R87" s="63"/>
      <c r="S87" s="63"/>
    </row>
    <row r="88" spans="12:19" x14ac:dyDescent="0.2">
      <c r="L88" s="63"/>
      <c r="M88" s="63"/>
      <c r="N88" s="63"/>
      <c r="O88" s="63"/>
      <c r="P88" s="63"/>
      <c r="Q88" s="63"/>
      <c r="R88" s="63"/>
      <c r="S88" s="63"/>
    </row>
    <row r="89" spans="12:19" x14ac:dyDescent="0.2">
      <c r="L89" s="63"/>
      <c r="M89" s="63"/>
      <c r="N89" s="63"/>
      <c r="O89" s="63"/>
      <c r="P89" s="63"/>
      <c r="Q89" s="63"/>
      <c r="R89" s="63"/>
      <c r="S89" s="63"/>
    </row>
    <row r="90" spans="12:19" x14ac:dyDescent="0.2">
      <c r="L90" s="63"/>
      <c r="M90" s="63"/>
      <c r="N90" s="63"/>
      <c r="O90" s="63"/>
      <c r="P90" s="63"/>
      <c r="Q90" s="63"/>
      <c r="R90" s="63"/>
      <c r="S90" s="63"/>
    </row>
    <row r="91" spans="12:19" x14ac:dyDescent="0.2">
      <c r="L91" s="63"/>
      <c r="M91" s="63"/>
      <c r="N91" s="63"/>
      <c r="O91" s="63"/>
      <c r="P91" s="63"/>
      <c r="Q91" s="63"/>
      <c r="R91" s="63"/>
      <c r="S91" s="63"/>
    </row>
    <row r="92" spans="12:19" x14ac:dyDescent="0.2">
      <c r="L92" s="63"/>
      <c r="M92" s="63"/>
      <c r="N92" s="63"/>
      <c r="O92" s="63"/>
      <c r="P92" s="63"/>
      <c r="Q92" s="63"/>
      <c r="R92" s="63"/>
      <c r="S92" s="63"/>
    </row>
    <row r="93" spans="12:19" x14ac:dyDescent="0.2">
      <c r="L93" s="63"/>
      <c r="M93" s="63"/>
      <c r="N93" s="63"/>
      <c r="O93" s="63"/>
      <c r="P93" s="63"/>
      <c r="Q93" s="63"/>
      <c r="R93" s="63"/>
      <c r="S93" s="63"/>
    </row>
    <row r="94" spans="12:19" x14ac:dyDescent="0.2">
      <c r="L94" s="63"/>
      <c r="M94" s="63"/>
      <c r="N94" s="63"/>
      <c r="O94" s="63"/>
      <c r="P94" s="63"/>
      <c r="Q94" s="63"/>
      <c r="R94" s="63"/>
      <c r="S94" s="63"/>
    </row>
    <row r="95" spans="12:19" x14ac:dyDescent="0.2">
      <c r="L95" s="63"/>
      <c r="M95" s="63"/>
      <c r="N95" s="63"/>
      <c r="O95" s="63"/>
      <c r="P95" s="63"/>
      <c r="Q95" s="63"/>
      <c r="R95" s="63"/>
      <c r="S95" s="63"/>
    </row>
    <row r="96" spans="12:19" x14ac:dyDescent="0.2">
      <c r="L96" s="63"/>
      <c r="M96" s="63"/>
      <c r="N96" s="63"/>
      <c r="O96" s="63"/>
      <c r="P96" s="63"/>
      <c r="Q96" s="63"/>
      <c r="R96" s="63"/>
      <c r="S96" s="63"/>
    </row>
    <row r="97" spans="12:19" x14ac:dyDescent="0.2">
      <c r="L97" s="63"/>
      <c r="M97" s="63"/>
      <c r="N97" s="63"/>
      <c r="O97" s="63"/>
      <c r="P97" s="63"/>
      <c r="Q97" s="63"/>
      <c r="R97" s="63"/>
      <c r="S97" s="63"/>
    </row>
    <row r="98" spans="12:19" x14ac:dyDescent="0.2">
      <c r="L98" s="63"/>
      <c r="M98" s="63"/>
      <c r="N98" s="63"/>
      <c r="O98" s="63"/>
      <c r="P98" s="63"/>
      <c r="Q98" s="63"/>
      <c r="R98" s="63"/>
      <c r="S98" s="63"/>
    </row>
    <row r="99" spans="12:19" x14ac:dyDescent="0.2">
      <c r="L99" s="63"/>
      <c r="M99" s="63"/>
      <c r="N99" s="63"/>
      <c r="O99" s="63"/>
      <c r="P99" s="63"/>
      <c r="Q99" s="63"/>
      <c r="R99" s="63"/>
      <c r="S99" s="63"/>
    </row>
    <row r="100" spans="12:19" x14ac:dyDescent="0.2">
      <c r="L100" s="63"/>
      <c r="M100" s="63"/>
      <c r="N100" s="63"/>
      <c r="O100" s="63"/>
      <c r="P100" s="63"/>
      <c r="Q100" s="63"/>
      <c r="R100" s="63"/>
      <c r="S100" s="63"/>
    </row>
    <row r="101" spans="12:19" x14ac:dyDescent="0.2">
      <c r="L101" s="63"/>
      <c r="M101" s="63"/>
      <c r="N101" s="63"/>
      <c r="O101" s="63"/>
      <c r="P101" s="63"/>
      <c r="Q101" s="63"/>
      <c r="R101" s="63"/>
      <c r="S101" s="63"/>
    </row>
    <row r="102" spans="12:19" x14ac:dyDescent="0.2">
      <c r="L102" s="63"/>
      <c r="M102" s="63"/>
      <c r="N102" s="63"/>
      <c r="O102" s="63"/>
      <c r="P102" s="63"/>
      <c r="Q102" s="63"/>
      <c r="R102" s="63"/>
      <c r="S102" s="63"/>
    </row>
    <row r="103" spans="12:19" x14ac:dyDescent="0.2">
      <c r="L103" s="63"/>
      <c r="M103" s="63"/>
      <c r="N103" s="63"/>
      <c r="O103" s="63"/>
      <c r="P103" s="63"/>
      <c r="Q103" s="63"/>
      <c r="R103" s="63"/>
      <c r="S103" s="63"/>
    </row>
    <row r="104" spans="12:19" x14ac:dyDescent="0.2">
      <c r="L104" s="63"/>
      <c r="M104" s="63"/>
      <c r="N104" s="63"/>
      <c r="O104" s="63"/>
      <c r="P104" s="63"/>
      <c r="Q104" s="63"/>
      <c r="R104" s="63"/>
      <c r="S104" s="63"/>
    </row>
    <row r="105" spans="12:19" x14ac:dyDescent="0.2">
      <c r="L105" s="63"/>
      <c r="M105" s="63"/>
      <c r="N105" s="63"/>
      <c r="O105" s="63"/>
      <c r="P105" s="63"/>
      <c r="Q105" s="63"/>
      <c r="R105" s="63"/>
      <c r="S105" s="63"/>
    </row>
    <row r="106" spans="12:19" x14ac:dyDescent="0.2">
      <c r="L106" s="63"/>
      <c r="M106" s="63"/>
      <c r="N106" s="63"/>
      <c r="O106" s="63"/>
      <c r="P106" s="63"/>
      <c r="Q106" s="63"/>
      <c r="R106" s="63"/>
      <c r="S106" s="63"/>
    </row>
    <row r="107" spans="12:19" x14ac:dyDescent="0.2">
      <c r="L107" s="63"/>
      <c r="M107" s="63"/>
      <c r="N107" s="63"/>
      <c r="O107" s="63"/>
      <c r="P107" s="63"/>
      <c r="Q107" s="63"/>
      <c r="R107" s="63"/>
      <c r="S107" s="63"/>
    </row>
    <row r="108" spans="12:19" x14ac:dyDescent="0.2">
      <c r="L108" s="63"/>
      <c r="M108" s="63"/>
      <c r="N108" s="63"/>
      <c r="O108" s="63"/>
      <c r="P108" s="63"/>
      <c r="Q108" s="63"/>
      <c r="R108" s="63"/>
      <c r="S108" s="63"/>
    </row>
    <row r="109" spans="12:19" x14ac:dyDescent="0.2">
      <c r="L109" s="63"/>
      <c r="M109" s="63"/>
      <c r="N109" s="63"/>
      <c r="O109" s="63"/>
      <c r="P109" s="63"/>
      <c r="Q109" s="63"/>
      <c r="R109" s="63"/>
      <c r="S109" s="63"/>
    </row>
    <row r="110" spans="12:19" x14ac:dyDescent="0.2">
      <c r="L110" s="63"/>
      <c r="M110" s="63"/>
      <c r="N110" s="63"/>
      <c r="O110" s="63"/>
      <c r="P110" s="63"/>
      <c r="Q110" s="63"/>
      <c r="R110" s="63"/>
      <c r="S110" s="63"/>
    </row>
    <row r="111" spans="12:19" x14ac:dyDescent="0.2">
      <c r="L111" s="63"/>
      <c r="M111" s="63"/>
      <c r="N111" s="63"/>
      <c r="O111" s="63"/>
      <c r="P111" s="63"/>
      <c r="Q111" s="63"/>
      <c r="R111" s="63"/>
      <c r="S111" s="63"/>
    </row>
    <row r="112" spans="12:19" x14ac:dyDescent="0.2">
      <c r="L112" s="63"/>
      <c r="M112" s="63"/>
      <c r="N112" s="63"/>
      <c r="O112" s="63"/>
      <c r="P112" s="63"/>
      <c r="Q112" s="63"/>
      <c r="R112" s="63"/>
      <c r="S112" s="63"/>
    </row>
    <row r="113" spans="12:19" x14ac:dyDescent="0.2">
      <c r="L113" s="63"/>
      <c r="M113" s="63"/>
      <c r="N113" s="63"/>
      <c r="O113" s="63"/>
      <c r="P113" s="63"/>
      <c r="Q113" s="63"/>
      <c r="R113" s="63"/>
      <c r="S113" s="63"/>
    </row>
    <row r="114" spans="12:19" x14ac:dyDescent="0.2">
      <c r="L114" s="63"/>
      <c r="M114" s="63"/>
      <c r="N114" s="63"/>
      <c r="O114" s="63"/>
      <c r="P114" s="63"/>
      <c r="Q114" s="63"/>
      <c r="R114" s="63"/>
      <c r="S114" s="63"/>
    </row>
    <row r="115" spans="12:19" x14ac:dyDescent="0.2">
      <c r="L115" s="63"/>
      <c r="M115" s="63"/>
      <c r="N115" s="63"/>
      <c r="O115" s="63"/>
      <c r="P115" s="63"/>
      <c r="Q115" s="63"/>
      <c r="R115" s="63"/>
      <c r="S115" s="63"/>
    </row>
    <row r="116" spans="12:19" x14ac:dyDescent="0.2">
      <c r="L116" s="63"/>
      <c r="M116" s="63"/>
      <c r="N116" s="63"/>
      <c r="O116" s="63"/>
      <c r="P116" s="63"/>
      <c r="Q116" s="63"/>
      <c r="R116" s="63"/>
      <c r="S116" s="63"/>
    </row>
    <row r="117" spans="12:19" x14ac:dyDescent="0.2">
      <c r="L117" s="63"/>
      <c r="M117" s="63"/>
      <c r="N117" s="63"/>
      <c r="O117" s="63"/>
      <c r="P117" s="63"/>
      <c r="Q117" s="63"/>
      <c r="R117" s="63"/>
      <c r="S117" s="63"/>
    </row>
    <row r="118" spans="12:19" x14ac:dyDescent="0.2">
      <c r="L118" s="63"/>
      <c r="M118" s="63"/>
      <c r="N118" s="63"/>
      <c r="O118" s="63"/>
      <c r="P118" s="63"/>
      <c r="Q118" s="63"/>
      <c r="R118" s="63"/>
      <c r="S118" s="63"/>
    </row>
    <row r="119" spans="12:19" x14ac:dyDescent="0.2">
      <c r="L119" s="63"/>
      <c r="M119" s="63"/>
      <c r="N119" s="63"/>
      <c r="O119" s="63"/>
      <c r="P119" s="63"/>
      <c r="Q119" s="63"/>
      <c r="R119" s="63"/>
      <c r="S119" s="63"/>
    </row>
    <row r="120" spans="12:19" x14ac:dyDescent="0.2">
      <c r="L120" s="63"/>
      <c r="M120" s="63"/>
      <c r="N120" s="63"/>
      <c r="O120" s="63"/>
      <c r="P120" s="63"/>
      <c r="Q120" s="63"/>
      <c r="R120" s="63"/>
      <c r="S120" s="63"/>
    </row>
    <row r="121" spans="12:19" x14ac:dyDescent="0.2">
      <c r="L121" s="63"/>
      <c r="M121" s="63"/>
      <c r="N121" s="63"/>
      <c r="O121" s="63"/>
      <c r="P121" s="63"/>
      <c r="Q121" s="63"/>
      <c r="R121" s="63"/>
      <c r="S121" s="63"/>
    </row>
    <row r="122" spans="12:19" x14ac:dyDescent="0.2">
      <c r="L122" s="63"/>
      <c r="M122" s="63"/>
      <c r="N122" s="63"/>
      <c r="O122" s="63"/>
      <c r="P122" s="63"/>
      <c r="Q122" s="63"/>
      <c r="R122" s="63"/>
      <c r="S122" s="63"/>
    </row>
    <row r="123" spans="12:19" x14ac:dyDescent="0.2">
      <c r="L123" s="63"/>
      <c r="M123" s="63"/>
      <c r="N123" s="63"/>
      <c r="O123" s="63"/>
      <c r="P123" s="63"/>
      <c r="Q123" s="63"/>
      <c r="R123" s="63"/>
      <c r="S123" s="63"/>
    </row>
    <row r="124" spans="12:19" x14ac:dyDescent="0.2">
      <c r="L124" s="63"/>
      <c r="M124" s="63"/>
      <c r="N124" s="63"/>
      <c r="O124" s="63"/>
      <c r="P124" s="63"/>
      <c r="Q124" s="63"/>
      <c r="R124" s="63"/>
      <c r="S124" s="63"/>
    </row>
    <row r="125" spans="12:19" x14ac:dyDescent="0.2">
      <c r="L125" s="63"/>
      <c r="M125" s="63"/>
      <c r="N125" s="63"/>
      <c r="O125" s="63"/>
      <c r="P125" s="63"/>
      <c r="Q125" s="63"/>
      <c r="R125" s="63"/>
      <c r="S125" s="63"/>
    </row>
    <row r="126" spans="12:19" x14ac:dyDescent="0.2">
      <c r="L126" s="63"/>
      <c r="M126" s="63"/>
      <c r="N126" s="63"/>
      <c r="O126" s="63"/>
      <c r="P126" s="63"/>
      <c r="Q126" s="63"/>
      <c r="R126" s="63"/>
      <c r="S126" s="63"/>
    </row>
    <row r="127" spans="12:19" x14ac:dyDescent="0.2">
      <c r="L127" s="63"/>
      <c r="M127" s="63"/>
      <c r="N127" s="63"/>
      <c r="O127" s="63"/>
      <c r="P127" s="63"/>
      <c r="Q127" s="63"/>
      <c r="R127" s="63"/>
      <c r="S127" s="63"/>
    </row>
    <row r="128" spans="12:19" x14ac:dyDescent="0.2">
      <c r="L128" s="63"/>
      <c r="M128" s="63"/>
      <c r="N128" s="63"/>
      <c r="O128" s="63"/>
      <c r="P128" s="63"/>
      <c r="Q128" s="63"/>
      <c r="R128" s="63"/>
      <c r="S128" s="63"/>
    </row>
    <row r="129" spans="12:19" x14ac:dyDescent="0.2">
      <c r="L129" s="63"/>
      <c r="M129" s="63"/>
      <c r="N129" s="63"/>
      <c r="O129" s="63"/>
      <c r="P129" s="63"/>
      <c r="Q129" s="63"/>
      <c r="R129" s="63"/>
      <c r="S129" s="63"/>
    </row>
    <row r="130" spans="12:19" x14ac:dyDescent="0.2">
      <c r="L130" s="63"/>
      <c r="M130" s="63"/>
      <c r="N130" s="63"/>
      <c r="O130" s="63"/>
      <c r="P130" s="63"/>
      <c r="Q130" s="63"/>
      <c r="R130" s="63"/>
      <c r="S130" s="63"/>
    </row>
    <row r="131" spans="12:19" x14ac:dyDescent="0.2">
      <c r="L131" s="63"/>
      <c r="M131" s="63"/>
      <c r="N131" s="63"/>
      <c r="O131" s="63"/>
      <c r="P131" s="63"/>
      <c r="Q131" s="63"/>
      <c r="R131" s="63"/>
      <c r="S131" s="63"/>
    </row>
    <row r="132" spans="12:19" x14ac:dyDescent="0.2">
      <c r="L132" s="63"/>
      <c r="M132" s="63"/>
      <c r="N132" s="63"/>
      <c r="O132" s="63"/>
      <c r="P132" s="63"/>
      <c r="Q132" s="63"/>
      <c r="R132" s="63"/>
      <c r="S132" s="63"/>
    </row>
    <row r="133" spans="12:19" x14ac:dyDescent="0.2">
      <c r="L133" s="63"/>
      <c r="M133" s="63"/>
      <c r="N133" s="63"/>
      <c r="O133" s="63"/>
      <c r="P133" s="63"/>
      <c r="Q133" s="63"/>
      <c r="R133" s="63"/>
      <c r="S133" s="63"/>
    </row>
    <row r="134" spans="12:19" x14ac:dyDescent="0.2">
      <c r="L134" s="63"/>
      <c r="M134" s="63"/>
      <c r="N134" s="63"/>
      <c r="O134" s="63"/>
      <c r="P134" s="63"/>
      <c r="Q134" s="63"/>
      <c r="R134" s="63"/>
      <c r="S134" s="63"/>
    </row>
    <row r="135" spans="12:19" x14ac:dyDescent="0.2">
      <c r="L135" s="63"/>
      <c r="M135" s="63"/>
      <c r="N135" s="63"/>
      <c r="O135" s="63"/>
      <c r="P135" s="63"/>
      <c r="Q135" s="63"/>
      <c r="R135" s="63"/>
      <c r="S135" s="63"/>
    </row>
    <row r="136" spans="12:19" x14ac:dyDescent="0.2">
      <c r="L136" s="63"/>
      <c r="M136" s="63"/>
      <c r="N136" s="63"/>
      <c r="O136" s="63"/>
      <c r="P136" s="63"/>
      <c r="Q136" s="63"/>
      <c r="R136" s="63"/>
      <c r="S136" s="63"/>
    </row>
    <row r="137" spans="12:19" x14ac:dyDescent="0.2">
      <c r="L137" s="63"/>
      <c r="M137" s="63"/>
      <c r="N137" s="63"/>
      <c r="O137" s="63"/>
      <c r="P137" s="63"/>
      <c r="Q137" s="63"/>
      <c r="R137" s="63"/>
      <c r="S137" s="63"/>
    </row>
    <row r="138" spans="12:19" x14ac:dyDescent="0.2">
      <c r="L138" s="63"/>
      <c r="M138" s="63"/>
      <c r="N138" s="63"/>
      <c r="O138" s="63"/>
      <c r="P138" s="63"/>
      <c r="Q138" s="63"/>
      <c r="R138" s="63"/>
      <c r="S138" s="63"/>
    </row>
    <row r="139" spans="12:19" x14ac:dyDescent="0.2">
      <c r="L139" s="63"/>
      <c r="M139" s="63"/>
      <c r="N139" s="63"/>
      <c r="O139" s="63"/>
      <c r="P139" s="63"/>
      <c r="Q139" s="63"/>
      <c r="R139" s="63"/>
      <c r="S139" s="63"/>
    </row>
    <row r="140" spans="12:19" x14ac:dyDescent="0.2">
      <c r="L140" s="63"/>
      <c r="M140" s="63"/>
      <c r="N140" s="63"/>
      <c r="O140" s="63"/>
      <c r="P140" s="63"/>
      <c r="Q140" s="63"/>
      <c r="R140" s="63"/>
      <c r="S140" s="63"/>
    </row>
    <row r="141" spans="12:19" x14ac:dyDescent="0.2">
      <c r="L141" s="63"/>
      <c r="M141" s="63"/>
      <c r="N141" s="63"/>
      <c r="O141" s="63"/>
      <c r="P141" s="63"/>
      <c r="Q141" s="63"/>
      <c r="R141" s="63"/>
      <c r="S141" s="63"/>
    </row>
    <row r="142" spans="12:19" x14ac:dyDescent="0.2">
      <c r="L142" s="63"/>
      <c r="M142" s="63"/>
      <c r="N142" s="63"/>
      <c r="O142" s="63"/>
      <c r="P142" s="63"/>
      <c r="Q142" s="63"/>
      <c r="R142" s="63"/>
      <c r="S142" s="63"/>
    </row>
    <row r="143" spans="12:19" x14ac:dyDescent="0.2">
      <c r="L143" s="63"/>
      <c r="M143" s="63"/>
      <c r="N143" s="63"/>
      <c r="O143" s="63"/>
      <c r="P143" s="63"/>
      <c r="Q143" s="63"/>
      <c r="R143" s="63"/>
      <c r="S143" s="63"/>
    </row>
    <row r="144" spans="12:19" x14ac:dyDescent="0.2">
      <c r="L144" s="63"/>
      <c r="M144" s="63"/>
      <c r="N144" s="63"/>
      <c r="O144" s="63"/>
      <c r="P144" s="63"/>
      <c r="Q144" s="63"/>
      <c r="R144" s="63"/>
      <c r="S144" s="63"/>
    </row>
    <row r="145" spans="12:19" x14ac:dyDescent="0.2">
      <c r="L145" s="63"/>
      <c r="M145" s="63"/>
      <c r="N145" s="63"/>
      <c r="O145" s="63"/>
      <c r="P145" s="63"/>
      <c r="Q145" s="63"/>
      <c r="R145" s="63"/>
      <c r="S145" s="63"/>
    </row>
    <row r="146" spans="12:19" x14ac:dyDescent="0.2">
      <c r="L146" s="63"/>
      <c r="M146" s="63"/>
      <c r="N146" s="63"/>
      <c r="O146" s="63"/>
      <c r="P146" s="63"/>
      <c r="Q146" s="63"/>
      <c r="R146" s="63"/>
      <c r="S146" s="63"/>
    </row>
    <row r="147" spans="12:19" x14ac:dyDescent="0.2">
      <c r="L147" s="63"/>
      <c r="M147" s="63"/>
      <c r="N147" s="63"/>
      <c r="O147" s="63"/>
      <c r="P147" s="63"/>
      <c r="Q147" s="63"/>
      <c r="R147" s="63"/>
      <c r="S147" s="63"/>
    </row>
    <row r="148" spans="12:19" x14ac:dyDescent="0.2">
      <c r="L148" s="63"/>
      <c r="M148" s="63"/>
      <c r="N148" s="63"/>
      <c r="O148" s="63"/>
      <c r="P148" s="63"/>
      <c r="Q148" s="63"/>
      <c r="R148" s="63"/>
      <c r="S148" s="63"/>
    </row>
    <row r="149" spans="12:19" x14ac:dyDescent="0.2">
      <c r="L149" s="63"/>
      <c r="M149" s="63"/>
      <c r="N149" s="63"/>
      <c r="O149" s="63"/>
      <c r="P149" s="63"/>
      <c r="Q149" s="63"/>
      <c r="R149" s="63"/>
      <c r="S149" s="63"/>
    </row>
    <row r="150" spans="12:19" x14ac:dyDescent="0.2">
      <c r="L150" s="63"/>
      <c r="M150" s="63"/>
      <c r="N150" s="63"/>
      <c r="O150" s="63"/>
      <c r="P150" s="63"/>
      <c r="Q150" s="63"/>
      <c r="R150" s="63"/>
      <c r="S150" s="63"/>
    </row>
    <row r="151" spans="12:19" x14ac:dyDescent="0.2">
      <c r="L151" s="63"/>
      <c r="M151" s="63"/>
      <c r="N151" s="63"/>
      <c r="O151" s="63"/>
      <c r="P151" s="63"/>
      <c r="Q151" s="63"/>
      <c r="R151" s="63"/>
      <c r="S151" s="63"/>
    </row>
    <row r="152" spans="12:19" x14ac:dyDescent="0.2">
      <c r="L152" s="63"/>
      <c r="M152" s="63"/>
      <c r="N152" s="63"/>
      <c r="O152" s="63"/>
      <c r="P152" s="63"/>
      <c r="Q152" s="63"/>
      <c r="R152" s="63"/>
      <c r="S152" s="63"/>
    </row>
    <row r="153" spans="12:19" x14ac:dyDescent="0.2">
      <c r="L153" s="63"/>
      <c r="M153" s="63"/>
      <c r="N153" s="63"/>
      <c r="O153" s="63"/>
      <c r="P153" s="63"/>
      <c r="Q153" s="63"/>
      <c r="R153" s="63"/>
      <c r="S153" s="63"/>
    </row>
    <row r="154" spans="12:19" x14ac:dyDescent="0.2">
      <c r="L154" s="63"/>
      <c r="M154" s="63"/>
      <c r="N154" s="63"/>
      <c r="O154" s="63"/>
      <c r="P154" s="63"/>
      <c r="Q154" s="63"/>
      <c r="R154" s="63"/>
      <c r="S154" s="63"/>
    </row>
    <row r="155" spans="12:19" x14ac:dyDescent="0.2">
      <c r="L155" s="63"/>
      <c r="M155" s="63"/>
      <c r="N155" s="63"/>
      <c r="O155" s="63"/>
      <c r="P155" s="63"/>
      <c r="Q155" s="63"/>
      <c r="R155" s="63"/>
      <c r="S155" s="63"/>
    </row>
    <row r="156" spans="12:19" x14ac:dyDescent="0.2">
      <c r="L156" s="63"/>
      <c r="M156" s="63"/>
      <c r="N156" s="63"/>
      <c r="O156" s="63"/>
      <c r="P156" s="63"/>
      <c r="Q156" s="63"/>
      <c r="R156" s="63"/>
      <c r="S156" s="63"/>
    </row>
    <row r="157" spans="12:19" x14ac:dyDescent="0.2">
      <c r="L157" s="63"/>
      <c r="M157" s="63"/>
      <c r="N157" s="63"/>
      <c r="O157" s="63"/>
      <c r="P157" s="63"/>
      <c r="Q157" s="63"/>
      <c r="R157" s="63"/>
      <c r="S157" s="63"/>
    </row>
    <row r="158" spans="12:19" x14ac:dyDescent="0.2">
      <c r="L158" s="63"/>
      <c r="M158" s="63"/>
      <c r="N158" s="63"/>
      <c r="O158" s="63"/>
      <c r="P158" s="63"/>
      <c r="Q158" s="63"/>
      <c r="R158" s="63"/>
      <c r="S158" s="63"/>
    </row>
    <row r="159" spans="12:19" x14ac:dyDescent="0.2">
      <c r="L159" s="63"/>
      <c r="M159" s="63"/>
      <c r="N159" s="63"/>
      <c r="O159" s="63"/>
      <c r="P159" s="63"/>
      <c r="Q159" s="63"/>
      <c r="R159" s="63"/>
      <c r="S159" s="63"/>
    </row>
    <row r="160" spans="12:19" x14ac:dyDescent="0.2">
      <c r="L160" s="63"/>
      <c r="M160" s="63"/>
      <c r="N160" s="63"/>
      <c r="O160" s="63"/>
      <c r="P160" s="63"/>
      <c r="Q160" s="63"/>
      <c r="R160" s="63"/>
      <c r="S160" s="63"/>
    </row>
    <row r="161" spans="12:19" x14ac:dyDescent="0.2">
      <c r="L161" s="63"/>
      <c r="M161" s="63"/>
      <c r="N161" s="63"/>
      <c r="O161" s="63"/>
      <c r="P161" s="63"/>
      <c r="Q161" s="63"/>
      <c r="R161" s="63"/>
      <c r="S161" s="63"/>
    </row>
    <row r="162" spans="12:19" x14ac:dyDescent="0.2">
      <c r="L162" s="63"/>
      <c r="M162" s="63"/>
      <c r="N162" s="63"/>
      <c r="O162" s="63"/>
      <c r="P162" s="63"/>
      <c r="Q162" s="63"/>
      <c r="R162" s="63"/>
      <c r="S162" s="63"/>
    </row>
    <row r="163" spans="12:19" x14ac:dyDescent="0.2">
      <c r="L163" s="63"/>
      <c r="M163" s="63"/>
      <c r="N163" s="63"/>
      <c r="O163" s="63"/>
      <c r="P163" s="63"/>
      <c r="Q163" s="63"/>
      <c r="R163" s="63"/>
      <c r="S163" s="63"/>
    </row>
    <row r="164" spans="12:19" x14ac:dyDescent="0.2">
      <c r="L164" s="63"/>
      <c r="M164" s="63"/>
      <c r="N164" s="63"/>
      <c r="O164" s="63"/>
      <c r="P164" s="63"/>
      <c r="Q164" s="63"/>
      <c r="R164" s="63"/>
      <c r="S164" s="63"/>
    </row>
    <row r="165" spans="12:19" x14ac:dyDescent="0.2">
      <c r="L165" s="63"/>
      <c r="M165" s="63"/>
      <c r="N165" s="63"/>
      <c r="O165" s="63"/>
      <c r="P165" s="63"/>
      <c r="Q165" s="63"/>
      <c r="R165" s="63"/>
      <c r="S165" s="63"/>
    </row>
    <row r="166" spans="12:19" x14ac:dyDescent="0.2">
      <c r="L166" s="63"/>
      <c r="M166" s="63"/>
      <c r="N166" s="63"/>
      <c r="O166" s="63"/>
      <c r="P166" s="63"/>
      <c r="Q166" s="63"/>
      <c r="R166" s="63"/>
      <c r="S166" s="63"/>
    </row>
    <row r="167" spans="12:19" x14ac:dyDescent="0.2">
      <c r="L167" s="63"/>
      <c r="M167" s="63"/>
      <c r="N167" s="63"/>
      <c r="O167" s="63"/>
      <c r="P167" s="63"/>
      <c r="Q167" s="63"/>
      <c r="R167" s="63"/>
      <c r="S167" s="63"/>
    </row>
    <row r="168" spans="12:19" x14ac:dyDescent="0.2">
      <c r="L168" s="63"/>
      <c r="M168" s="63"/>
      <c r="N168" s="63"/>
      <c r="O168" s="63"/>
      <c r="P168" s="63"/>
      <c r="Q168" s="63"/>
      <c r="R168" s="63"/>
      <c r="S168" s="63"/>
    </row>
    <row r="169" spans="12:19" x14ac:dyDescent="0.2">
      <c r="L169" s="63"/>
      <c r="M169" s="63"/>
      <c r="N169" s="63"/>
      <c r="O169" s="63"/>
      <c r="P169" s="63"/>
      <c r="Q169" s="63"/>
      <c r="R169" s="63"/>
      <c r="S169" s="63"/>
    </row>
    <row r="170" spans="12:19" x14ac:dyDescent="0.2">
      <c r="L170" s="63"/>
      <c r="M170" s="63"/>
      <c r="N170" s="63"/>
      <c r="O170" s="63"/>
      <c r="P170" s="63"/>
      <c r="Q170" s="63"/>
      <c r="R170" s="63"/>
      <c r="S170" s="63"/>
    </row>
    <row r="171" spans="12:19" x14ac:dyDescent="0.2">
      <c r="L171" s="63"/>
      <c r="M171" s="63"/>
      <c r="N171" s="63"/>
      <c r="O171" s="63"/>
      <c r="P171" s="63"/>
      <c r="Q171" s="63"/>
      <c r="R171" s="63"/>
      <c r="S171" s="63"/>
    </row>
    <row r="172" spans="12:19" x14ac:dyDescent="0.2">
      <c r="L172" s="63"/>
      <c r="M172" s="63"/>
      <c r="N172" s="63"/>
      <c r="O172" s="63"/>
      <c r="P172" s="63"/>
      <c r="Q172" s="63"/>
      <c r="R172" s="63"/>
      <c r="S172" s="63"/>
    </row>
    <row r="173" spans="12:19" x14ac:dyDescent="0.2">
      <c r="L173" s="63"/>
      <c r="M173" s="63"/>
      <c r="N173" s="63"/>
      <c r="O173" s="63"/>
      <c r="P173" s="63"/>
      <c r="Q173" s="63"/>
      <c r="R173" s="63"/>
      <c r="S173" s="63"/>
    </row>
    <row r="174" spans="12:19" x14ac:dyDescent="0.2">
      <c r="L174" s="63"/>
      <c r="M174" s="63"/>
      <c r="N174" s="63"/>
      <c r="O174" s="63"/>
      <c r="P174" s="63"/>
      <c r="Q174" s="63"/>
      <c r="R174" s="63"/>
      <c r="S174" s="63"/>
    </row>
    <row r="175" spans="12:19" x14ac:dyDescent="0.2">
      <c r="L175" s="63"/>
      <c r="M175" s="63"/>
      <c r="N175" s="63"/>
      <c r="O175" s="63"/>
      <c r="P175" s="63"/>
      <c r="Q175" s="63"/>
      <c r="R175" s="63"/>
      <c r="S175" s="63"/>
    </row>
    <row r="176" spans="12:19" x14ac:dyDescent="0.2">
      <c r="L176" s="63"/>
      <c r="M176" s="63"/>
      <c r="N176" s="63"/>
      <c r="O176" s="63"/>
      <c r="P176" s="63"/>
      <c r="Q176" s="63"/>
      <c r="R176" s="63"/>
      <c r="S176" s="63"/>
    </row>
    <row r="177" spans="12:19" x14ac:dyDescent="0.2">
      <c r="L177" s="63"/>
      <c r="M177" s="63"/>
      <c r="N177" s="63"/>
      <c r="O177" s="63"/>
      <c r="P177" s="63"/>
      <c r="Q177" s="63"/>
      <c r="R177" s="63"/>
      <c r="S177" s="63"/>
    </row>
    <row r="178" spans="12:19" x14ac:dyDescent="0.2">
      <c r="L178" s="63"/>
      <c r="M178" s="63"/>
      <c r="N178" s="63"/>
      <c r="O178" s="63"/>
      <c r="P178" s="63"/>
      <c r="Q178" s="63"/>
      <c r="R178" s="63"/>
      <c r="S178" s="63"/>
    </row>
    <row r="179" spans="12:19" x14ac:dyDescent="0.2">
      <c r="L179" s="63"/>
      <c r="M179" s="63"/>
      <c r="N179" s="63"/>
      <c r="O179" s="63"/>
      <c r="P179" s="63"/>
      <c r="Q179" s="63"/>
      <c r="R179" s="63"/>
      <c r="S179" s="63"/>
    </row>
    <row r="180" spans="12:19" x14ac:dyDescent="0.2">
      <c r="L180" s="63"/>
      <c r="M180" s="63"/>
      <c r="N180" s="63"/>
      <c r="O180" s="63"/>
      <c r="P180" s="63"/>
      <c r="Q180" s="63"/>
      <c r="R180" s="63"/>
      <c r="S180" s="63"/>
    </row>
    <row r="181" spans="12:19" x14ac:dyDescent="0.2">
      <c r="L181" s="63"/>
      <c r="M181" s="63"/>
      <c r="N181" s="63"/>
      <c r="O181" s="63"/>
      <c r="P181" s="63"/>
      <c r="Q181" s="63"/>
      <c r="R181" s="63"/>
      <c r="S181" s="63"/>
    </row>
    <row r="182" spans="12:19" x14ac:dyDescent="0.2">
      <c r="L182" s="63"/>
      <c r="M182" s="63"/>
      <c r="N182" s="63"/>
      <c r="O182" s="63"/>
      <c r="P182" s="63"/>
      <c r="Q182" s="63"/>
      <c r="R182" s="63"/>
      <c r="S182" s="63"/>
    </row>
    <row r="183" spans="12:19" x14ac:dyDescent="0.2">
      <c r="L183" s="63"/>
      <c r="M183" s="63"/>
      <c r="N183" s="63"/>
      <c r="O183" s="63"/>
      <c r="P183" s="63"/>
      <c r="Q183" s="63"/>
      <c r="R183" s="63"/>
      <c r="S183" s="63"/>
    </row>
    <row r="184" spans="12:19" x14ac:dyDescent="0.2">
      <c r="L184" s="63"/>
      <c r="M184" s="63"/>
      <c r="N184" s="63"/>
      <c r="O184" s="63"/>
      <c r="P184" s="63"/>
      <c r="Q184" s="63"/>
      <c r="R184" s="63"/>
      <c r="S184" s="63"/>
    </row>
    <row r="185" spans="12:19" x14ac:dyDescent="0.2">
      <c r="L185" s="63"/>
      <c r="M185" s="63"/>
      <c r="N185" s="63"/>
      <c r="O185" s="63"/>
      <c r="P185" s="63"/>
      <c r="Q185" s="63"/>
      <c r="R185" s="63"/>
      <c r="S185" s="63"/>
    </row>
    <row r="186" spans="12:19" x14ac:dyDescent="0.2">
      <c r="L186" s="63"/>
      <c r="M186" s="63"/>
      <c r="N186" s="63"/>
      <c r="O186" s="63"/>
      <c r="P186" s="63"/>
      <c r="Q186" s="63"/>
      <c r="R186" s="63"/>
      <c r="S186" s="63"/>
    </row>
    <row r="187" spans="12:19" x14ac:dyDescent="0.2">
      <c r="L187" s="63"/>
      <c r="M187" s="63"/>
      <c r="N187" s="63"/>
      <c r="O187" s="63"/>
      <c r="P187" s="63"/>
      <c r="Q187" s="63"/>
      <c r="R187" s="63"/>
      <c r="S187" s="63"/>
    </row>
    <row r="188" spans="12:19" x14ac:dyDescent="0.2">
      <c r="L188" s="63"/>
      <c r="M188" s="63"/>
      <c r="N188" s="63"/>
      <c r="O188" s="63"/>
      <c r="P188" s="63"/>
      <c r="Q188" s="63"/>
      <c r="R188" s="63"/>
      <c r="S188" s="63"/>
    </row>
    <row r="189" spans="12:19" x14ac:dyDescent="0.2">
      <c r="L189" s="63"/>
      <c r="M189" s="63"/>
      <c r="N189" s="63"/>
      <c r="O189" s="63"/>
      <c r="P189" s="63"/>
      <c r="Q189" s="63"/>
      <c r="R189" s="63"/>
      <c r="S189" s="63"/>
    </row>
    <row r="190" spans="12:19" x14ac:dyDescent="0.2">
      <c r="L190" s="63"/>
      <c r="M190" s="63"/>
      <c r="N190" s="63"/>
      <c r="O190" s="63"/>
      <c r="P190" s="63"/>
      <c r="Q190" s="63"/>
      <c r="R190" s="63"/>
      <c r="S190" s="63"/>
    </row>
    <row r="191" spans="12:19" x14ac:dyDescent="0.2">
      <c r="L191" s="63"/>
      <c r="M191" s="63"/>
      <c r="N191" s="63"/>
      <c r="O191" s="63"/>
      <c r="P191" s="63"/>
      <c r="Q191" s="63"/>
      <c r="R191" s="63"/>
      <c r="S191" s="63"/>
    </row>
    <row r="192" spans="12:19" x14ac:dyDescent="0.2">
      <c r="L192" s="63"/>
      <c r="M192" s="63"/>
      <c r="N192" s="63"/>
      <c r="O192" s="63"/>
      <c r="P192" s="63"/>
      <c r="Q192" s="63"/>
      <c r="R192" s="63"/>
      <c r="S192" s="63"/>
    </row>
    <row r="193" spans="12:19" x14ac:dyDescent="0.2">
      <c r="L193" s="63"/>
      <c r="M193" s="63"/>
      <c r="N193" s="63"/>
      <c r="O193" s="63"/>
      <c r="P193" s="63"/>
      <c r="Q193" s="63"/>
      <c r="R193" s="63"/>
      <c r="S193" s="63"/>
    </row>
    <row r="194" spans="12:19" x14ac:dyDescent="0.2">
      <c r="L194" s="63"/>
      <c r="M194" s="63"/>
      <c r="N194" s="63"/>
      <c r="O194" s="63"/>
      <c r="P194" s="63"/>
      <c r="Q194" s="63"/>
      <c r="R194" s="63"/>
      <c r="S194" s="63"/>
    </row>
    <row r="195" spans="12:19" x14ac:dyDescent="0.2">
      <c r="L195" s="63"/>
      <c r="M195" s="63"/>
      <c r="N195" s="63"/>
      <c r="O195" s="63"/>
      <c r="P195" s="63"/>
      <c r="Q195" s="63"/>
      <c r="R195" s="63"/>
      <c r="S195" s="63"/>
    </row>
    <row r="196" spans="12:19" x14ac:dyDescent="0.2">
      <c r="L196" s="63"/>
      <c r="M196" s="63"/>
      <c r="N196" s="63"/>
      <c r="O196" s="63"/>
      <c r="P196" s="63"/>
      <c r="Q196" s="63"/>
      <c r="R196" s="63"/>
      <c r="S196" s="63"/>
    </row>
    <row r="197" spans="12:19" x14ac:dyDescent="0.2">
      <c r="L197" s="63"/>
      <c r="M197" s="63"/>
      <c r="N197" s="63"/>
      <c r="O197" s="63"/>
      <c r="P197" s="63"/>
      <c r="Q197" s="63"/>
      <c r="R197" s="63"/>
      <c r="S197" s="63"/>
    </row>
    <row r="198" spans="12:19" x14ac:dyDescent="0.2">
      <c r="L198" s="63"/>
      <c r="M198" s="63"/>
      <c r="N198" s="63"/>
      <c r="O198" s="63"/>
      <c r="P198" s="63"/>
      <c r="Q198" s="63"/>
      <c r="R198" s="63"/>
      <c r="S198" s="63"/>
    </row>
    <row r="199" spans="12:19" x14ac:dyDescent="0.2">
      <c r="L199" s="63"/>
      <c r="M199" s="63"/>
      <c r="N199" s="63"/>
      <c r="O199" s="63"/>
      <c r="P199" s="63"/>
      <c r="Q199" s="63"/>
      <c r="R199" s="63"/>
      <c r="S199" s="63"/>
    </row>
    <row r="200" spans="12:19" x14ac:dyDescent="0.2">
      <c r="L200" s="63"/>
      <c r="M200" s="63"/>
      <c r="N200" s="63"/>
      <c r="O200" s="63"/>
      <c r="P200" s="63"/>
      <c r="Q200" s="63"/>
      <c r="R200" s="63"/>
      <c r="S200" s="63"/>
    </row>
  </sheetData>
  <mergeCells count="6">
    <mergeCell ref="B41:I41"/>
    <mergeCell ref="B42:I42"/>
    <mergeCell ref="B43:I43"/>
    <mergeCell ref="B29:I40"/>
    <mergeCell ref="B5:B15"/>
    <mergeCell ref="B17:B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42"/>
  <sheetViews>
    <sheetView showGridLines="0" workbookViewId="0"/>
  </sheetViews>
  <sheetFormatPr baseColWidth="10" defaultColWidth="10.85546875" defaultRowHeight="11.25" x14ac:dyDescent="0.25"/>
  <cols>
    <col min="1" max="1" width="2.28515625" style="70" customWidth="1"/>
    <col min="2" max="2" width="6.140625" style="71" customWidth="1"/>
    <col min="3" max="3" width="76.140625" style="70" bestFit="1" customWidth="1"/>
    <col min="4" max="13" width="13.85546875" style="70" customWidth="1"/>
    <col min="14" max="14" width="10.85546875" style="70"/>
    <col min="15" max="15" width="16.28515625" style="70" customWidth="1"/>
    <col min="16" max="16" width="13.42578125" style="70" customWidth="1"/>
    <col min="17" max="16384" width="10.85546875" style="70"/>
  </cols>
  <sheetData>
    <row r="2" spans="2:15" x14ac:dyDescent="0.25">
      <c r="B2" s="176" t="s">
        <v>64</v>
      </c>
      <c r="C2" s="176"/>
      <c r="D2" s="176"/>
      <c r="E2" s="176"/>
      <c r="F2" s="176"/>
      <c r="G2" s="176"/>
      <c r="H2" s="176"/>
      <c r="I2" s="176"/>
      <c r="J2" s="176"/>
      <c r="K2" s="176"/>
      <c r="L2" s="176"/>
      <c r="M2" s="176"/>
      <c r="N2" s="176"/>
    </row>
    <row r="3" spans="2:15" x14ac:dyDescent="0.25">
      <c r="B3" s="69"/>
      <c r="C3" s="69"/>
      <c r="D3" s="69"/>
      <c r="E3" s="69"/>
      <c r="F3" s="69"/>
      <c r="G3" s="69"/>
      <c r="H3" s="69"/>
      <c r="I3" s="69"/>
      <c r="J3" s="69"/>
      <c r="K3" s="69"/>
      <c r="L3" s="69"/>
      <c r="M3" s="69"/>
      <c r="N3" s="69"/>
    </row>
    <row r="4" spans="2:15" x14ac:dyDescent="0.25">
      <c r="C4" s="177" t="s">
        <v>117</v>
      </c>
      <c r="D4" s="177"/>
      <c r="E4" s="177"/>
      <c r="F4" s="177"/>
      <c r="G4" s="177"/>
      <c r="H4" s="177"/>
      <c r="I4" s="177"/>
      <c r="J4" s="177"/>
      <c r="K4" s="177"/>
      <c r="L4" s="177"/>
      <c r="M4" s="177"/>
      <c r="N4" s="177"/>
    </row>
    <row r="5" spans="2:15" x14ac:dyDescent="0.25">
      <c r="C5" s="177"/>
      <c r="D5" s="177"/>
      <c r="E5" s="177"/>
      <c r="F5" s="177"/>
      <c r="G5" s="177"/>
      <c r="H5" s="177"/>
      <c r="I5" s="177"/>
      <c r="J5" s="177"/>
      <c r="K5" s="177"/>
      <c r="L5" s="177"/>
      <c r="M5" s="177"/>
      <c r="N5" s="177"/>
    </row>
    <row r="6" spans="2:15" x14ac:dyDescent="0.25">
      <c r="C6" s="3"/>
      <c r="D6" s="172"/>
      <c r="E6" s="173"/>
      <c r="F6" s="173"/>
      <c r="G6" s="173"/>
      <c r="H6" s="173"/>
      <c r="I6" s="173"/>
      <c r="J6" s="173"/>
      <c r="K6" s="173"/>
      <c r="L6" s="173"/>
      <c r="M6" s="173"/>
      <c r="N6" s="174"/>
      <c r="O6" s="3"/>
    </row>
    <row r="7" spans="2:15" x14ac:dyDescent="0.25">
      <c r="C7" s="28"/>
      <c r="D7" s="72">
        <v>2013</v>
      </c>
      <c r="E7" s="72">
        <v>2014</v>
      </c>
      <c r="F7" s="72">
        <v>2015</v>
      </c>
      <c r="G7" s="72">
        <v>2016</v>
      </c>
      <c r="H7" s="72">
        <v>2017</v>
      </c>
      <c r="I7" s="73">
        <v>2018</v>
      </c>
      <c r="J7" s="74">
        <v>2019</v>
      </c>
      <c r="K7" s="73">
        <v>2020</v>
      </c>
      <c r="L7" s="73">
        <v>2021</v>
      </c>
      <c r="M7" s="73">
        <v>2022</v>
      </c>
      <c r="N7" s="73">
        <v>2023</v>
      </c>
      <c r="O7" s="3"/>
    </row>
    <row r="8" spans="2:15" x14ac:dyDescent="0.25">
      <c r="B8" s="75"/>
      <c r="C8" s="76" t="s">
        <v>65</v>
      </c>
      <c r="D8" s="77"/>
      <c r="E8" s="77"/>
      <c r="F8" s="77"/>
      <c r="G8" s="77"/>
      <c r="H8" s="77"/>
      <c r="I8" s="77"/>
      <c r="J8" s="77"/>
      <c r="K8" s="77"/>
      <c r="L8" s="77"/>
      <c r="M8" s="77"/>
      <c r="N8" s="78"/>
      <c r="O8" s="3"/>
    </row>
    <row r="9" spans="2:15" x14ac:dyDescent="0.25">
      <c r="B9" s="75"/>
      <c r="C9" s="79" t="s">
        <v>66</v>
      </c>
      <c r="D9" s="80">
        <v>27305.1</v>
      </c>
      <c r="E9" s="80">
        <v>27452</v>
      </c>
      <c r="F9" s="80">
        <v>27521.200000000001</v>
      </c>
      <c r="G9" s="80">
        <v>27719.7</v>
      </c>
      <c r="H9" s="80">
        <v>28046.799999999999</v>
      </c>
      <c r="I9" s="80">
        <v>28327.8</v>
      </c>
      <c r="J9" s="80">
        <v>28662</v>
      </c>
      <c r="K9" s="80">
        <v>28645.3</v>
      </c>
      <c r="L9" s="80">
        <v>29395.200000000001</v>
      </c>
      <c r="M9" s="80">
        <v>30102.9</v>
      </c>
      <c r="N9" s="80">
        <v>30423.599999999999</v>
      </c>
      <c r="O9" s="3"/>
    </row>
    <row r="10" spans="2:15" x14ac:dyDescent="0.25">
      <c r="B10" s="75"/>
      <c r="C10" s="81"/>
      <c r="D10" s="77"/>
      <c r="E10" s="77"/>
      <c r="F10" s="77"/>
      <c r="G10" s="77"/>
      <c r="H10" s="77"/>
      <c r="I10" s="77"/>
      <c r="J10" s="77"/>
      <c r="K10" s="77"/>
      <c r="L10" s="77"/>
      <c r="M10" s="77"/>
      <c r="N10" s="3"/>
      <c r="O10" s="3"/>
    </row>
    <row r="11" spans="2:15" x14ac:dyDescent="0.25">
      <c r="B11" s="75"/>
      <c r="C11" s="76" t="s">
        <v>67</v>
      </c>
      <c r="D11" s="77"/>
      <c r="E11" s="77"/>
      <c r="F11" s="77"/>
      <c r="G11" s="77"/>
      <c r="H11" s="77"/>
      <c r="I11" s="77"/>
      <c r="J11" s="77"/>
      <c r="K11" s="77"/>
      <c r="L11" s="77"/>
      <c r="M11" s="77"/>
      <c r="N11" s="3"/>
      <c r="O11" s="3"/>
    </row>
    <row r="12" spans="2:15" x14ac:dyDescent="0.25">
      <c r="B12" s="75"/>
      <c r="C12" s="79" t="s">
        <v>66</v>
      </c>
      <c r="D12" s="80">
        <v>24557.5</v>
      </c>
      <c r="E12" s="80">
        <v>24653.1</v>
      </c>
      <c r="F12" s="80">
        <v>24721</v>
      </c>
      <c r="G12" s="80">
        <v>24920.2</v>
      </c>
      <c r="H12" s="82">
        <v>25222.400000000001</v>
      </c>
      <c r="I12" s="80">
        <v>25462.6</v>
      </c>
      <c r="J12" s="80">
        <v>25704.1</v>
      </c>
      <c r="K12" s="80">
        <v>25609.5</v>
      </c>
      <c r="L12" s="80">
        <v>26247.7</v>
      </c>
      <c r="M12" s="80">
        <v>26828.1</v>
      </c>
      <c r="N12" s="80">
        <v>27091</v>
      </c>
      <c r="O12" s="3"/>
    </row>
    <row r="13" spans="2:15" x14ac:dyDescent="0.25">
      <c r="B13" s="75"/>
      <c r="C13" s="27"/>
      <c r="D13" s="3"/>
      <c r="E13" s="3"/>
      <c r="F13" s="3"/>
      <c r="G13" s="3"/>
      <c r="H13" s="3"/>
      <c r="I13" s="3"/>
      <c r="J13" s="3"/>
      <c r="K13" s="3"/>
      <c r="L13" s="3"/>
      <c r="M13" s="3"/>
      <c r="N13" s="3"/>
      <c r="O13" s="3"/>
    </row>
    <row r="14" spans="2:15" x14ac:dyDescent="0.25">
      <c r="B14" s="75"/>
      <c r="C14" s="76" t="s">
        <v>68</v>
      </c>
      <c r="D14" s="77"/>
      <c r="E14" s="77"/>
      <c r="F14" s="77"/>
      <c r="G14" s="77"/>
      <c r="H14" s="77"/>
      <c r="I14" s="77"/>
      <c r="J14" s="77"/>
      <c r="K14" s="77"/>
      <c r="L14" s="77"/>
      <c r="M14" s="77"/>
      <c r="N14" s="3"/>
      <c r="O14" s="3"/>
    </row>
    <row r="15" spans="2:15" x14ac:dyDescent="0.25">
      <c r="B15" s="83" t="s">
        <v>69</v>
      </c>
      <c r="C15" s="84" t="s">
        <v>70</v>
      </c>
      <c r="D15" s="85">
        <v>112.505</v>
      </c>
      <c r="E15" s="85">
        <v>113.721</v>
      </c>
      <c r="F15" s="85">
        <v>112.69</v>
      </c>
      <c r="G15" s="85">
        <v>111.96299999999999</v>
      </c>
      <c r="H15" s="85">
        <v>113.54</v>
      </c>
      <c r="I15" s="85">
        <v>114.881</v>
      </c>
      <c r="J15" s="86">
        <v>117.16</v>
      </c>
      <c r="K15" s="85">
        <v>117.111</v>
      </c>
      <c r="L15" s="85">
        <v>125.679</v>
      </c>
      <c r="M15" s="85">
        <v>131.846</v>
      </c>
      <c r="N15" s="85">
        <v>137.31899999999999</v>
      </c>
      <c r="O15" s="3"/>
    </row>
    <row r="16" spans="2:15" x14ac:dyDescent="0.25">
      <c r="B16" s="87" t="s">
        <v>71</v>
      </c>
      <c r="C16" s="27" t="s">
        <v>72</v>
      </c>
      <c r="D16" s="88">
        <v>1126.3420000000001</v>
      </c>
      <c r="E16" s="88">
        <v>1146.0650000000001</v>
      </c>
      <c r="F16" s="88">
        <v>1164.3699999999999</v>
      </c>
      <c r="G16" s="88">
        <v>1186.46</v>
      </c>
      <c r="H16" s="88">
        <v>1224.3050000000001</v>
      </c>
      <c r="I16" s="88">
        <v>1254.365</v>
      </c>
      <c r="J16" s="89">
        <v>1266.614</v>
      </c>
      <c r="K16" s="88">
        <v>1219.1479999999999</v>
      </c>
      <c r="L16" s="88">
        <v>1311.3689999999999</v>
      </c>
      <c r="M16" s="88">
        <v>1406.5329999999999</v>
      </c>
      <c r="N16" s="88">
        <v>1480.5160000000001</v>
      </c>
      <c r="O16" s="3"/>
    </row>
    <row r="17" spans="2:15" x14ac:dyDescent="0.25">
      <c r="B17" s="87" t="s">
        <v>73</v>
      </c>
      <c r="C17" s="27" t="s">
        <v>74</v>
      </c>
      <c r="D17" s="88">
        <v>811.88</v>
      </c>
      <c r="E17" s="88">
        <v>821.58500000000004</v>
      </c>
      <c r="F17" s="88">
        <v>834.17700000000002</v>
      </c>
      <c r="G17" s="88">
        <v>852.15800000000002</v>
      </c>
      <c r="H17" s="88">
        <v>880.65700000000004</v>
      </c>
      <c r="I17" s="88">
        <v>903.173</v>
      </c>
      <c r="J17" s="89">
        <v>932.01900000000001</v>
      </c>
      <c r="K17" s="88">
        <v>895.29</v>
      </c>
      <c r="L17" s="88">
        <v>965.899</v>
      </c>
      <c r="M17" s="88">
        <v>1041.5309999999999</v>
      </c>
      <c r="N17" s="88">
        <v>1096.548</v>
      </c>
      <c r="O17" s="3"/>
    </row>
    <row r="18" spans="2:15" x14ac:dyDescent="0.25">
      <c r="B18" s="90" t="s">
        <v>75</v>
      </c>
      <c r="C18" s="91" t="s">
        <v>76</v>
      </c>
      <c r="D18" s="92">
        <v>141.06200000000001</v>
      </c>
      <c r="E18" s="92">
        <v>144.053</v>
      </c>
      <c r="F18" s="92">
        <v>143.626</v>
      </c>
      <c r="G18" s="92">
        <v>145.81200000000001</v>
      </c>
      <c r="H18" s="92">
        <v>150.13300000000001</v>
      </c>
      <c r="I18" s="92">
        <v>136.99600000000001</v>
      </c>
      <c r="J18" s="93">
        <v>138.68899999999999</v>
      </c>
      <c r="K18" s="92">
        <v>133.18799999999999</v>
      </c>
      <c r="L18" s="92">
        <v>143.74</v>
      </c>
      <c r="M18" s="92">
        <v>155.965</v>
      </c>
      <c r="N18" s="92">
        <v>165.239</v>
      </c>
      <c r="O18" s="3"/>
    </row>
    <row r="19" spans="2:15" x14ac:dyDescent="0.25">
      <c r="C19" s="3"/>
      <c r="D19" s="3"/>
      <c r="E19" s="3"/>
      <c r="F19" s="3"/>
      <c r="G19" s="3"/>
      <c r="H19" s="3"/>
      <c r="I19" s="94"/>
      <c r="J19" s="94"/>
      <c r="K19" s="94"/>
      <c r="L19" s="94"/>
      <c r="M19" s="94"/>
      <c r="N19" s="94"/>
      <c r="O19" s="3"/>
    </row>
    <row r="20" spans="2:15" x14ac:dyDescent="0.25">
      <c r="C20" s="76" t="s">
        <v>86</v>
      </c>
      <c r="D20" s="3"/>
      <c r="E20" s="3"/>
      <c r="F20" s="3"/>
      <c r="G20" s="3"/>
      <c r="H20" s="3"/>
      <c r="I20" s="3"/>
      <c r="J20" s="3"/>
      <c r="K20" s="3"/>
      <c r="L20" s="3"/>
      <c r="M20" s="3"/>
      <c r="N20" s="3"/>
      <c r="O20" s="3"/>
    </row>
    <row r="21" spans="2:15" x14ac:dyDescent="0.25">
      <c r="C21" s="79" t="s">
        <v>87</v>
      </c>
      <c r="D21" s="80">
        <v>99.8</v>
      </c>
      <c r="E21" s="80">
        <v>99.86</v>
      </c>
      <c r="F21" s="80">
        <v>100.04</v>
      </c>
      <c r="G21" s="80">
        <v>100.65</v>
      </c>
      <c r="H21" s="80">
        <v>101.85</v>
      </c>
      <c r="I21" s="80">
        <v>103.47</v>
      </c>
      <c r="J21" s="80">
        <v>104.98</v>
      </c>
      <c r="K21" s="80">
        <v>104.96</v>
      </c>
      <c r="L21" s="80">
        <v>107.85</v>
      </c>
      <c r="M21" s="80">
        <v>114.16</v>
      </c>
      <c r="N21" s="80">
        <v>118.39</v>
      </c>
      <c r="O21" s="3"/>
    </row>
    <row r="22" spans="2:15" x14ac:dyDescent="0.25">
      <c r="C22" s="3"/>
      <c r="D22" s="3"/>
      <c r="E22" s="3"/>
      <c r="F22" s="3"/>
      <c r="G22" s="3"/>
      <c r="H22" s="3"/>
      <c r="I22" s="3"/>
      <c r="J22" s="3"/>
      <c r="K22" s="3"/>
      <c r="L22" s="3"/>
      <c r="M22" s="3"/>
      <c r="N22" s="3"/>
      <c r="O22" s="3"/>
    </row>
    <row r="23" spans="2:15" x14ac:dyDescent="0.25">
      <c r="C23" s="3"/>
      <c r="D23" s="3"/>
      <c r="E23" s="3"/>
      <c r="F23" s="3"/>
      <c r="G23" s="3"/>
      <c r="H23" s="3"/>
      <c r="I23" s="3"/>
      <c r="J23" s="3"/>
      <c r="K23" s="3"/>
      <c r="L23" s="3"/>
      <c r="M23" s="3"/>
      <c r="N23" s="94"/>
      <c r="O23" s="3"/>
    </row>
    <row r="24" spans="2:15" x14ac:dyDescent="0.25">
      <c r="C24" s="178" t="s">
        <v>77</v>
      </c>
      <c r="D24" s="178"/>
      <c r="E24" s="178"/>
      <c r="F24" s="178"/>
      <c r="G24" s="178"/>
      <c r="H24" s="178"/>
      <c r="I24" s="178"/>
      <c r="J24" s="178"/>
      <c r="K24" s="178"/>
      <c r="L24" s="178"/>
      <c r="M24" s="178"/>
      <c r="N24" s="178"/>
      <c r="O24" s="3"/>
    </row>
    <row r="25" spans="2:15" x14ac:dyDescent="0.25">
      <c r="C25" s="178"/>
      <c r="D25" s="178"/>
      <c r="E25" s="178"/>
      <c r="F25" s="178"/>
      <c r="G25" s="178"/>
      <c r="H25" s="178"/>
      <c r="I25" s="178"/>
      <c r="J25" s="178"/>
      <c r="K25" s="178"/>
      <c r="L25" s="178"/>
      <c r="M25" s="178"/>
      <c r="N25" s="178"/>
      <c r="O25" s="3"/>
    </row>
    <row r="26" spans="2:15" x14ac:dyDescent="0.25">
      <c r="C26" s="95"/>
      <c r="D26" s="172"/>
      <c r="E26" s="173"/>
      <c r="F26" s="173"/>
      <c r="G26" s="173"/>
      <c r="H26" s="173"/>
      <c r="I26" s="173"/>
      <c r="J26" s="173"/>
      <c r="K26" s="173"/>
      <c r="L26" s="173"/>
      <c r="M26" s="173"/>
      <c r="N26" s="174"/>
      <c r="O26" s="3"/>
    </row>
    <row r="27" spans="2:15" x14ac:dyDescent="0.25">
      <c r="C27" s="3"/>
      <c r="D27" s="96">
        <v>2013</v>
      </c>
      <c r="E27" s="96">
        <v>2014</v>
      </c>
      <c r="F27" s="96">
        <v>2015</v>
      </c>
      <c r="G27" s="96">
        <v>2016</v>
      </c>
      <c r="H27" s="96">
        <v>2017</v>
      </c>
      <c r="I27" s="96">
        <v>2018</v>
      </c>
      <c r="J27" s="96">
        <v>2019</v>
      </c>
      <c r="K27" s="96">
        <v>2020</v>
      </c>
      <c r="L27" s="96">
        <v>2021</v>
      </c>
      <c r="M27" s="96">
        <v>2022</v>
      </c>
      <c r="N27" s="96">
        <v>2023</v>
      </c>
      <c r="O27" s="3"/>
    </row>
    <row r="28" spans="2:15" x14ac:dyDescent="0.25">
      <c r="C28" s="97" t="s">
        <v>78</v>
      </c>
      <c r="D28" s="98">
        <f t="shared" ref="D28:N28" si="0">(D15+D16)/D9/1000*1000000000/12</f>
        <v>3780.8779312289662</v>
      </c>
      <c r="E28" s="98">
        <f t="shared" si="0"/>
        <v>3824.2083151197244</v>
      </c>
      <c r="F28" s="98">
        <f t="shared" si="0"/>
        <v>3866.8977612410308</v>
      </c>
      <c r="G28" s="98">
        <f t="shared" si="0"/>
        <v>3903.4302920546274</v>
      </c>
      <c r="H28" s="98">
        <f t="shared" si="0"/>
        <v>3975.0375562749882</v>
      </c>
      <c r="I28" s="98">
        <f t="shared" si="0"/>
        <v>4027.980758595209</v>
      </c>
      <c r="J28" s="98">
        <f t="shared" si="0"/>
        <v>4023.253785499965</v>
      </c>
      <c r="K28" s="98">
        <f t="shared" si="0"/>
        <v>3887.3712848762862</v>
      </c>
      <c r="L28" s="98">
        <f t="shared" si="0"/>
        <v>4073.9304376224686</v>
      </c>
      <c r="M28" s="98">
        <f t="shared" si="0"/>
        <v>4258.6677695504413</v>
      </c>
      <c r="N28" s="98">
        <f t="shared" si="0"/>
        <v>4431.4145378368548</v>
      </c>
      <c r="O28" s="3"/>
    </row>
    <row r="29" spans="2:15" x14ac:dyDescent="0.25">
      <c r="C29" s="99" t="s">
        <v>79</v>
      </c>
      <c r="D29" s="100">
        <f t="shared" ref="D29:N29" si="1">D16/D12/1000*1000000000/12</f>
        <v>3822.1249448573076</v>
      </c>
      <c r="E29" s="100">
        <f t="shared" si="1"/>
        <v>3873.9719007616354</v>
      </c>
      <c r="F29" s="100">
        <f t="shared" si="1"/>
        <v>3925.0367433895608</v>
      </c>
      <c r="G29" s="100">
        <f t="shared" si="1"/>
        <v>3967.5310257007036</v>
      </c>
      <c r="H29" s="100">
        <f t="shared" si="1"/>
        <v>4045.0320614480247</v>
      </c>
      <c r="I29" s="100">
        <f t="shared" si="1"/>
        <v>4105.2530639709485</v>
      </c>
      <c r="J29" s="100">
        <f t="shared" si="1"/>
        <v>4106.3941809542712</v>
      </c>
      <c r="K29" s="100">
        <f t="shared" si="1"/>
        <v>3967.1085599744888</v>
      </c>
      <c r="L29" s="100">
        <f t="shared" si="1"/>
        <v>4163.4409872103079</v>
      </c>
      <c r="M29" s="100">
        <f t="shared" si="1"/>
        <v>4368.9669910777629</v>
      </c>
      <c r="N29" s="100">
        <f t="shared" si="1"/>
        <v>4554.1446728925966</v>
      </c>
    </row>
    <row r="30" spans="2:15" x14ac:dyDescent="0.25">
      <c r="C30" s="99" t="s">
        <v>80</v>
      </c>
      <c r="D30" s="100">
        <f t="shared" ref="D30:N30" si="2">(D15+D17)/D9*1000000/12</f>
        <v>2821.1610041103431</v>
      </c>
      <c r="E30" s="100">
        <f t="shared" si="2"/>
        <v>2839.2163291077759</v>
      </c>
      <c r="F30" s="100">
        <f t="shared" si="2"/>
        <v>2867.0836785217693</v>
      </c>
      <c r="G30" s="100">
        <f t="shared" si="2"/>
        <v>2898.4230228561878</v>
      </c>
      <c r="H30" s="100">
        <f t="shared" si="2"/>
        <v>2953.9822724874143</v>
      </c>
      <c r="I30" s="100">
        <f t="shared" si="2"/>
        <v>2994.8613493929402</v>
      </c>
      <c r="J30" s="100">
        <f t="shared" si="2"/>
        <v>3050.4355360174918</v>
      </c>
      <c r="K30" s="100">
        <f t="shared" si="2"/>
        <v>2945.2213801216953</v>
      </c>
      <c r="L30" s="100">
        <f t="shared" si="2"/>
        <v>3094.5471823064076</v>
      </c>
      <c r="M30" s="100">
        <f t="shared" si="2"/>
        <v>3248.2390954581338</v>
      </c>
      <c r="N30" s="100">
        <f t="shared" si="2"/>
        <v>3379.6871507645378</v>
      </c>
    </row>
    <row r="31" spans="2:15" x14ac:dyDescent="0.25">
      <c r="C31" s="99" t="s">
        <v>89</v>
      </c>
      <c r="D31" s="100">
        <f>D30*$N21/D21</f>
        <v>3346.6658444551454</v>
      </c>
      <c r="E31" s="100">
        <f t="shared" ref="E31:N31" si="3">E30*$N21/E21</f>
        <v>3366.0606970065051</v>
      </c>
      <c r="F31" s="100">
        <f t="shared" si="3"/>
        <v>3392.9831737324293</v>
      </c>
      <c r="G31" s="100">
        <f t="shared" si="3"/>
        <v>3409.2826793437061</v>
      </c>
      <c r="H31" s="100">
        <f t="shared" si="3"/>
        <v>3433.6962321039273</v>
      </c>
      <c r="I31" s="100">
        <f t="shared" si="3"/>
        <v>3426.709530826618</v>
      </c>
      <c r="J31" s="100">
        <f t="shared" si="3"/>
        <v>3440.0939522681542</v>
      </c>
      <c r="K31" s="100">
        <f t="shared" si="3"/>
        <v>3322.0727819417643</v>
      </c>
      <c r="L31" s="100">
        <f t="shared" si="3"/>
        <v>3396.9720993347764</v>
      </c>
      <c r="M31" s="100">
        <f t="shared" si="3"/>
        <v>3368.5969386062411</v>
      </c>
      <c r="N31" s="100">
        <f t="shared" si="3"/>
        <v>3379.6871507645378</v>
      </c>
    </row>
    <row r="32" spans="2:15" x14ac:dyDescent="0.25">
      <c r="C32" s="99" t="s">
        <v>91</v>
      </c>
      <c r="D32" s="101">
        <f t="shared" ref="D32:N32" si="4">D31/$D31*100</f>
        <v>100</v>
      </c>
      <c r="E32" s="101">
        <f t="shared" si="4"/>
        <v>100.57952760905286</v>
      </c>
      <c r="F32" s="101">
        <f t="shared" si="4"/>
        <v>101.38398428256662</v>
      </c>
      <c r="G32" s="101">
        <f t="shared" si="4"/>
        <v>101.87102142247953</v>
      </c>
      <c r="H32" s="101">
        <f t="shared" si="4"/>
        <v>102.60051022999433</v>
      </c>
      <c r="I32" s="101">
        <f t="shared" si="4"/>
        <v>102.39174420428294</v>
      </c>
      <c r="J32" s="101">
        <f t="shared" si="4"/>
        <v>102.79167721413846</v>
      </c>
      <c r="K32" s="101">
        <f t="shared" si="4"/>
        <v>99.265147353921591</v>
      </c>
      <c r="L32" s="101">
        <f t="shared" si="4"/>
        <v>101.50317531590373</v>
      </c>
      <c r="M32" s="101">
        <f t="shared" si="4"/>
        <v>100.65531173921747</v>
      </c>
      <c r="N32" s="101">
        <f t="shared" si="4"/>
        <v>100.98669266201475</v>
      </c>
    </row>
    <row r="33" spans="3:14" x14ac:dyDescent="0.25">
      <c r="C33" s="99" t="s">
        <v>81</v>
      </c>
      <c r="D33" s="100">
        <f t="shared" ref="D33:N33" si="5">D17/D12/1000*1000000000/12</f>
        <v>2755.030710237877</v>
      </c>
      <c r="E33" s="100">
        <f t="shared" si="5"/>
        <v>2777.1524338386116</v>
      </c>
      <c r="F33" s="100">
        <f t="shared" si="5"/>
        <v>2811.9716030904897</v>
      </c>
      <c r="G33" s="100">
        <f t="shared" si="5"/>
        <v>2849.6226622044232</v>
      </c>
      <c r="H33" s="100">
        <f t="shared" si="5"/>
        <v>2909.6391831599426</v>
      </c>
      <c r="I33" s="100">
        <f t="shared" si="5"/>
        <v>2955.8810438316068</v>
      </c>
      <c r="J33" s="100">
        <f t="shared" si="5"/>
        <v>3021.6288452036843</v>
      </c>
      <c r="K33" s="100">
        <f t="shared" si="5"/>
        <v>2913.2743708389462</v>
      </c>
      <c r="L33" s="100">
        <f t="shared" si="5"/>
        <v>3066.6147256077038</v>
      </c>
      <c r="M33" s="100">
        <f t="shared" si="5"/>
        <v>3235.1992873144204</v>
      </c>
      <c r="N33" s="100">
        <f t="shared" si="5"/>
        <v>3373.039016647595</v>
      </c>
    </row>
    <row r="34" spans="3:14" x14ac:dyDescent="0.25">
      <c r="C34" s="99" t="s">
        <v>119</v>
      </c>
      <c r="D34" s="100">
        <f t="shared" ref="D34:N34" si="6">(D15+D17-D18)/D9*1000000/12</f>
        <v>2390.6492437920633</v>
      </c>
      <c r="E34" s="100">
        <f t="shared" si="6"/>
        <v>2401.9288212152119</v>
      </c>
      <c r="F34" s="100">
        <f t="shared" si="6"/>
        <v>2432.188640030231</v>
      </c>
      <c r="G34" s="100">
        <f t="shared" si="6"/>
        <v>2460.0705154336688</v>
      </c>
      <c r="H34" s="100">
        <f t="shared" si="6"/>
        <v>2507.9034566034866</v>
      </c>
      <c r="I34" s="100">
        <f t="shared" si="6"/>
        <v>2591.8532325136439</v>
      </c>
      <c r="J34" s="100">
        <f t="shared" si="6"/>
        <v>2647.2041960319125</v>
      </c>
      <c r="K34" s="100">
        <f t="shared" si="6"/>
        <v>2557.7581662611319</v>
      </c>
      <c r="L34" s="100">
        <f t="shared" si="6"/>
        <v>2687.0543490093619</v>
      </c>
      <c r="M34" s="100">
        <f t="shared" si="6"/>
        <v>2816.4839046514894</v>
      </c>
      <c r="N34" s="100">
        <f t="shared" si="6"/>
        <v>2927.0807311867538</v>
      </c>
    </row>
    <row r="35" spans="3:14" x14ac:dyDescent="0.25">
      <c r="C35" s="99" t="s">
        <v>82</v>
      </c>
      <c r="D35" s="102">
        <v>7.2459508857094609E-2</v>
      </c>
      <c r="E35" s="102">
        <v>7.2459508857094609E-2</v>
      </c>
      <c r="F35" s="102">
        <v>7.2459508857094609E-2</v>
      </c>
      <c r="G35" s="102">
        <v>7.2459508857094609E-2</v>
      </c>
      <c r="H35" s="102">
        <v>7.2459508857094609E-2</v>
      </c>
      <c r="I35" s="102">
        <v>8.7857154489227221E-2</v>
      </c>
      <c r="J35" s="102">
        <v>8.7857154489227221E-2</v>
      </c>
      <c r="K35" s="102">
        <v>8.7857154489227221E-2</v>
      </c>
      <c r="L35" s="102">
        <v>8.7857154489227221E-2</v>
      </c>
      <c r="M35" s="102">
        <v>8.7857154489227221E-2</v>
      </c>
      <c r="N35" s="102">
        <v>8.7857154489227221E-2</v>
      </c>
    </row>
    <row r="36" spans="3:14" x14ac:dyDescent="0.25">
      <c r="C36" s="99" t="s">
        <v>83</v>
      </c>
      <c r="D36" s="100">
        <f t="shared" ref="D36:N36" si="7">((D15+D17)*(1-D35)-D18)/D9*1000000/12</f>
        <v>2186.22930302744</v>
      </c>
      <c r="E36" s="100">
        <f t="shared" si="7"/>
        <v>2196.2006004690197</v>
      </c>
      <c r="F36" s="100">
        <f t="shared" si="7"/>
        <v>2224.4411648323517</v>
      </c>
      <c r="G36" s="100">
        <f t="shared" si="7"/>
        <v>2250.0522067374136</v>
      </c>
      <c r="H36" s="100">
        <f t="shared" si="7"/>
        <v>2293.8593519664842</v>
      </c>
      <c r="I36" s="100">
        <f t="shared" si="7"/>
        <v>2328.7332362662132</v>
      </c>
      <c r="J36" s="100">
        <f t="shared" si="7"/>
        <v>2379.2016098845947</v>
      </c>
      <c r="K36" s="100">
        <f t="shared" si="7"/>
        <v>2298.9993964628052</v>
      </c>
      <c r="L36" s="100">
        <f t="shared" si="7"/>
        <v>2415.1762391392649</v>
      </c>
      <c r="M36" s="100">
        <f t="shared" si="7"/>
        <v>2531.102860623876</v>
      </c>
      <c r="N36" s="100">
        <f t="shared" si="7"/>
        <v>2630.1510350567773</v>
      </c>
    </row>
    <row r="37" spans="3:14" x14ac:dyDescent="0.25">
      <c r="C37" s="99" t="s">
        <v>84</v>
      </c>
      <c r="D37" s="103"/>
      <c r="E37" s="103"/>
      <c r="F37" s="103"/>
      <c r="G37" s="103"/>
      <c r="H37" s="103"/>
      <c r="I37" s="103"/>
      <c r="J37" s="103"/>
      <c r="K37" s="104">
        <v>28.8</v>
      </c>
      <c r="L37" s="104">
        <v>10</v>
      </c>
      <c r="M37" s="105">
        <v>1.9</v>
      </c>
      <c r="N37" s="105">
        <v>0.3</v>
      </c>
    </row>
    <row r="38" spans="3:14" x14ac:dyDescent="0.25">
      <c r="C38" s="99" t="s">
        <v>85</v>
      </c>
      <c r="D38" s="103"/>
      <c r="E38" s="103"/>
      <c r="F38" s="103"/>
      <c r="G38" s="103"/>
      <c r="H38" s="103"/>
      <c r="I38" s="103"/>
      <c r="J38" s="103"/>
      <c r="K38" s="100">
        <f>((K15+K17+K37)*(1-K35)-K18)/K9*1000000/12</f>
        <v>2375.4218053475383</v>
      </c>
      <c r="L38" s="100">
        <f>((L15+L17+L37)*(1-L35)-L18)/L9*1000000/12</f>
        <v>2441.0348499983729</v>
      </c>
      <c r="M38" s="100">
        <f>((M15+M17+M37)*(1-M35)-M18)/M9*1000000/12</f>
        <v>2535.9004919884915</v>
      </c>
      <c r="N38" s="100">
        <f>((N15+N17+N37)*(1-N35)-N18)/N9*1000000/12</f>
        <v>2630.900570652097</v>
      </c>
    </row>
    <row r="39" spans="3:14" x14ac:dyDescent="0.25">
      <c r="C39" s="99" t="s">
        <v>88</v>
      </c>
      <c r="D39" s="100">
        <f t="shared" ref="D39:J39" si="8">D36*$N21/D21</f>
        <v>2593.4637994530926</v>
      </c>
      <c r="E39" s="100">
        <f t="shared" si="8"/>
        <v>2603.7271088476591</v>
      </c>
      <c r="F39" s="100">
        <f t="shared" si="8"/>
        <v>2632.4629098810688</v>
      </c>
      <c r="G39" s="100">
        <f t="shared" si="8"/>
        <v>2646.63368858065</v>
      </c>
      <c r="H39" s="100">
        <f t="shared" si="8"/>
        <v>2666.3722010732654</v>
      </c>
      <c r="I39" s="100">
        <f t="shared" si="8"/>
        <v>2664.5281515565575</v>
      </c>
      <c r="J39" s="100">
        <f t="shared" si="8"/>
        <v>2683.1175328085083</v>
      </c>
      <c r="K39" s="100">
        <f>K38*$N21/K21</f>
        <v>2679.3653538023541</v>
      </c>
      <c r="L39" s="100">
        <f>L38*$N21/L21</f>
        <v>2679.5931005220896</v>
      </c>
      <c r="M39" s="100">
        <f>M38*$N21/M21</f>
        <v>2629.8638686625568</v>
      </c>
      <c r="N39" s="100">
        <f>N38</f>
        <v>2630.900570652097</v>
      </c>
    </row>
    <row r="40" spans="3:14" x14ac:dyDescent="0.25">
      <c r="C40" s="106" t="s">
        <v>90</v>
      </c>
      <c r="D40" s="92">
        <f t="shared" ref="D40:I40" si="9">D39/$D39*100</f>
        <v>100</v>
      </c>
      <c r="E40" s="92">
        <f t="shared" si="9"/>
        <v>100.395737522796</v>
      </c>
      <c r="F40" s="92">
        <f t="shared" si="9"/>
        <v>101.50374608800014</v>
      </c>
      <c r="G40" s="92">
        <f t="shared" si="9"/>
        <v>102.05014965463445</v>
      </c>
      <c r="H40" s="92">
        <f t="shared" si="9"/>
        <v>102.81123652605244</v>
      </c>
      <c r="I40" s="92">
        <f t="shared" si="9"/>
        <v>102.74013279531609</v>
      </c>
      <c r="J40" s="92">
        <f>J39/$D39*100</f>
        <v>103.45691092254003</v>
      </c>
      <c r="K40" s="92">
        <f>K39/$D39*100</f>
        <v>103.31223263526471</v>
      </c>
      <c r="L40" s="92">
        <f>L39/$D39*100</f>
        <v>103.32101420066707</v>
      </c>
      <c r="M40" s="92">
        <f>M39/$D39*100</f>
        <v>101.40353103124633</v>
      </c>
      <c r="N40" s="92">
        <f>N39/$D39*100</f>
        <v>101.44350467536501</v>
      </c>
    </row>
    <row r="42" spans="3:14" x14ac:dyDescent="0.25">
      <c r="C42" s="175" t="s">
        <v>118</v>
      </c>
      <c r="D42" s="175"/>
      <c r="E42" s="175"/>
      <c r="F42" s="175"/>
    </row>
  </sheetData>
  <mergeCells count="6">
    <mergeCell ref="D26:N26"/>
    <mergeCell ref="C42:F42"/>
    <mergeCell ref="B2:N2"/>
    <mergeCell ref="C4:N5"/>
    <mergeCell ref="D6:N6"/>
    <mergeCell ref="C24:N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46"/>
  <sheetViews>
    <sheetView showGridLines="0" workbookViewId="0"/>
  </sheetViews>
  <sheetFormatPr baseColWidth="10" defaultColWidth="10.85546875" defaultRowHeight="11.25" x14ac:dyDescent="0.2"/>
  <cols>
    <col min="1" max="1" width="2" style="2" customWidth="1"/>
    <col min="2" max="2" width="7.85546875" style="2" customWidth="1"/>
    <col min="3" max="5" width="11.42578125" style="2" customWidth="1"/>
    <col min="6" max="7" width="10.85546875" style="2"/>
    <col min="8" max="8" width="11.42578125" style="2" customWidth="1"/>
    <col min="9" max="9" width="10.28515625" style="2" customWidth="1"/>
    <col min="10" max="16384" width="10.85546875" style="2"/>
  </cols>
  <sheetData>
    <row r="1" spans="2:7" s="147" customFormat="1" x14ac:dyDescent="0.2"/>
    <row r="2" spans="2:7" ht="18.75" customHeight="1" x14ac:dyDescent="0.2">
      <c r="B2" s="1" t="s">
        <v>39</v>
      </c>
      <c r="C2" s="1"/>
    </row>
    <row r="3" spans="2:7" ht="18.75" customHeight="1" x14ac:dyDescent="0.2">
      <c r="D3" s="107" t="s">
        <v>50</v>
      </c>
    </row>
    <row r="4" spans="2:7" ht="33.75" x14ac:dyDescent="0.2">
      <c r="B4" s="108"/>
      <c r="C4" s="109" t="s">
        <v>35</v>
      </c>
      <c r="D4" s="109" t="s">
        <v>37</v>
      </c>
    </row>
    <row r="5" spans="2:7" x14ac:dyDescent="0.2">
      <c r="B5" s="110">
        <v>1995</v>
      </c>
      <c r="C5" s="111">
        <v>4.5</v>
      </c>
      <c r="D5" s="111">
        <v>4.0999999999999996</v>
      </c>
      <c r="E5" s="24"/>
      <c r="F5" s="112"/>
      <c r="G5" s="113"/>
    </row>
    <row r="6" spans="2:7" x14ac:dyDescent="0.2">
      <c r="B6" s="114">
        <v>1996</v>
      </c>
      <c r="C6" s="115">
        <v>6.1</v>
      </c>
      <c r="D6" s="115">
        <v>5.8</v>
      </c>
      <c r="E6" s="24"/>
      <c r="F6" s="113"/>
      <c r="G6" s="113"/>
    </row>
    <row r="7" spans="2:7" x14ac:dyDescent="0.2">
      <c r="B7" s="114">
        <v>1997</v>
      </c>
      <c r="C7" s="115">
        <v>7.3</v>
      </c>
      <c r="D7" s="115">
        <v>7</v>
      </c>
      <c r="E7" s="24"/>
      <c r="F7" s="113"/>
      <c r="G7" s="113"/>
    </row>
    <row r="8" spans="2:7" x14ac:dyDescent="0.2">
      <c r="B8" s="114">
        <v>1998</v>
      </c>
      <c r="C8" s="115">
        <v>7.3</v>
      </c>
      <c r="D8" s="115">
        <v>7</v>
      </c>
      <c r="E8" s="24"/>
      <c r="F8" s="113"/>
      <c r="G8" s="113"/>
    </row>
    <row r="9" spans="2:7" x14ac:dyDescent="0.2">
      <c r="B9" s="114">
        <v>1999</v>
      </c>
      <c r="C9" s="115">
        <v>7.3</v>
      </c>
      <c r="D9" s="115">
        <v>7</v>
      </c>
      <c r="E9" s="24"/>
      <c r="F9" s="113"/>
      <c r="G9" s="113"/>
    </row>
    <row r="10" spans="2:7" x14ac:dyDescent="0.2">
      <c r="B10" s="114">
        <v>2000</v>
      </c>
      <c r="C10" s="115">
        <v>7.3</v>
      </c>
      <c r="D10" s="115">
        <v>7</v>
      </c>
      <c r="E10" s="24"/>
      <c r="F10" s="113"/>
      <c r="G10" s="113"/>
    </row>
    <row r="11" spans="2:7" x14ac:dyDescent="0.2">
      <c r="B11" s="114">
        <v>2001</v>
      </c>
      <c r="C11" s="115">
        <v>7.3</v>
      </c>
      <c r="D11" s="115">
        <v>7</v>
      </c>
      <c r="E11" s="24"/>
      <c r="F11" s="113"/>
      <c r="G11" s="113"/>
    </row>
    <row r="12" spans="2:7" x14ac:dyDescent="0.2">
      <c r="B12" s="114">
        <v>2002</v>
      </c>
      <c r="C12" s="115">
        <v>7.3</v>
      </c>
      <c r="D12" s="115">
        <v>7</v>
      </c>
      <c r="E12" s="24"/>
      <c r="F12" s="113"/>
      <c r="G12" s="113"/>
    </row>
    <row r="13" spans="2:7" x14ac:dyDescent="0.2">
      <c r="B13" s="114">
        <v>2003</v>
      </c>
      <c r="C13" s="115">
        <v>7.3</v>
      </c>
      <c r="D13" s="115">
        <v>7</v>
      </c>
      <c r="E13" s="24"/>
      <c r="F13" s="113"/>
      <c r="G13" s="113"/>
    </row>
    <row r="14" spans="2:7" x14ac:dyDescent="0.2">
      <c r="B14" s="114">
        <v>2004</v>
      </c>
      <c r="C14" s="115">
        <v>7.3</v>
      </c>
      <c r="D14" s="115">
        <v>7</v>
      </c>
      <c r="E14" s="24"/>
      <c r="F14" s="113"/>
      <c r="G14" s="113"/>
    </row>
    <row r="15" spans="2:7" x14ac:dyDescent="0.2">
      <c r="B15" s="114">
        <v>2005</v>
      </c>
      <c r="C15" s="115">
        <v>7.7</v>
      </c>
      <c r="D15" s="115">
        <v>7.4</v>
      </c>
      <c r="E15" s="24"/>
      <c r="F15" s="113"/>
      <c r="G15" s="113"/>
    </row>
    <row r="16" spans="2:7" x14ac:dyDescent="0.2">
      <c r="B16" s="114">
        <v>2006</v>
      </c>
      <c r="C16" s="115">
        <v>7.7</v>
      </c>
      <c r="D16" s="115">
        <v>7.4</v>
      </c>
      <c r="E16" s="24"/>
      <c r="F16" s="113"/>
      <c r="G16" s="113"/>
    </row>
    <row r="17" spans="2:7" x14ac:dyDescent="0.2">
      <c r="B17" s="114">
        <v>2007</v>
      </c>
      <c r="C17" s="115">
        <v>7.7</v>
      </c>
      <c r="D17" s="115">
        <v>7.4</v>
      </c>
      <c r="E17" s="24"/>
      <c r="F17" s="113"/>
      <c r="G17" s="113"/>
    </row>
    <row r="18" spans="2:7" x14ac:dyDescent="0.2">
      <c r="B18" s="114">
        <v>2008</v>
      </c>
      <c r="C18" s="115">
        <v>7.7</v>
      </c>
      <c r="D18" s="115">
        <v>7.4</v>
      </c>
      <c r="E18" s="24"/>
      <c r="F18" s="113"/>
      <c r="G18" s="113"/>
    </row>
    <row r="19" spans="2:7" x14ac:dyDescent="0.2">
      <c r="B19" s="114">
        <v>2009</v>
      </c>
      <c r="C19" s="115">
        <v>7.7</v>
      </c>
      <c r="D19" s="115">
        <v>7.4</v>
      </c>
      <c r="E19" s="24"/>
      <c r="F19" s="113"/>
      <c r="G19" s="113"/>
    </row>
    <row r="20" spans="2:7" x14ac:dyDescent="0.2">
      <c r="B20" s="114">
        <v>2010</v>
      </c>
      <c r="C20" s="115">
        <v>7.7</v>
      </c>
      <c r="D20" s="115">
        <v>7.4</v>
      </c>
      <c r="E20" s="24"/>
      <c r="F20" s="113"/>
      <c r="G20" s="113"/>
    </row>
    <row r="21" spans="2:7" x14ac:dyDescent="0.2">
      <c r="B21" s="114">
        <v>2011</v>
      </c>
      <c r="C21" s="115">
        <v>7.7</v>
      </c>
      <c r="D21" s="115">
        <v>7.4</v>
      </c>
      <c r="E21" s="24"/>
      <c r="F21" s="113"/>
      <c r="G21" s="113"/>
    </row>
    <row r="22" spans="2:7" x14ac:dyDescent="0.2">
      <c r="B22" s="114">
        <v>2012</v>
      </c>
      <c r="C22" s="115">
        <v>7.7</v>
      </c>
      <c r="D22" s="115">
        <v>7.4</v>
      </c>
      <c r="E22" s="24"/>
      <c r="F22" s="113"/>
      <c r="G22" s="113"/>
    </row>
    <row r="23" spans="2:7" x14ac:dyDescent="0.2">
      <c r="B23" s="114">
        <v>2013</v>
      </c>
      <c r="C23" s="115">
        <v>8</v>
      </c>
      <c r="D23" s="115">
        <v>7.7</v>
      </c>
      <c r="E23" s="24"/>
      <c r="F23" s="113"/>
      <c r="G23" s="113"/>
    </row>
    <row r="24" spans="2:7" x14ac:dyDescent="0.2">
      <c r="B24" s="114">
        <v>2014</v>
      </c>
      <c r="C24" s="115">
        <v>8</v>
      </c>
      <c r="D24" s="115">
        <v>7.7</v>
      </c>
      <c r="E24" s="24"/>
      <c r="F24" s="113"/>
      <c r="G24" s="113"/>
    </row>
    <row r="25" spans="2:7" x14ac:dyDescent="0.2">
      <c r="B25" s="114">
        <v>2015</v>
      </c>
      <c r="C25" s="115">
        <v>8</v>
      </c>
      <c r="D25" s="115">
        <v>7.7</v>
      </c>
      <c r="E25" s="24"/>
      <c r="F25" s="113"/>
      <c r="G25" s="113"/>
    </row>
    <row r="26" spans="2:7" x14ac:dyDescent="0.2">
      <c r="B26" s="114">
        <v>2016</v>
      </c>
      <c r="C26" s="115">
        <v>8</v>
      </c>
      <c r="D26" s="115">
        <v>7.7</v>
      </c>
      <c r="E26" s="24"/>
      <c r="F26" s="113"/>
      <c r="G26" s="113"/>
    </row>
    <row r="27" spans="2:7" x14ac:dyDescent="0.2">
      <c r="B27" s="114">
        <v>2017</v>
      </c>
      <c r="C27" s="115">
        <v>8</v>
      </c>
      <c r="D27" s="115">
        <v>7.7</v>
      </c>
      <c r="E27" s="24"/>
      <c r="F27" s="113"/>
      <c r="G27" s="113"/>
    </row>
    <row r="28" spans="2:7" x14ac:dyDescent="0.2">
      <c r="B28" s="114">
        <v>2018</v>
      </c>
      <c r="C28" s="115">
        <v>9.6999999999999993</v>
      </c>
      <c r="D28" s="115">
        <v>9.4</v>
      </c>
      <c r="E28" s="24"/>
      <c r="F28" s="113"/>
      <c r="G28" s="113"/>
    </row>
    <row r="29" spans="2:7" x14ac:dyDescent="0.2">
      <c r="B29" s="114">
        <v>2019</v>
      </c>
      <c r="C29" s="115">
        <v>9.6999999999999993</v>
      </c>
      <c r="D29" s="115">
        <v>7.7</v>
      </c>
      <c r="E29" s="24"/>
      <c r="F29" s="113"/>
      <c r="G29" s="113"/>
    </row>
    <row r="30" spans="2:7" x14ac:dyDescent="0.2">
      <c r="B30" s="114">
        <v>2020</v>
      </c>
      <c r="C30" s="115">
        <v>9.6999999999999993</v>
      </c>
      <c r="D30" s="115">
        <v>7.7</v>
      </c>
      <c r="E30" s="24"/>
      <c r="F30" s="113"/>
      <c r="G30" s="113"/>
    </row>
    <row r="31" spans="2:7" x14ac:dyDescent="0.2">
      <c r="B31" s="114">
        <v>2021</v>
      </c>
      <c r="C31" s="115">
        <v>9.6999999999999993</v>
      </c>
      <c r="D31" s="115">
        <v>7.7</v>
      </c>
      <c r="E31" s="24"/>
      <c r="F31" s="113"/>
      <c r="G31" s="113"/>
    </row>
    <row r="32" spans="2:7" x14ac:dyDescent="0.2">
      <c r="B32" s="114">
        <v>2022</v>
      </c>
      <c r="C32" s="115">
        <v>9.6999999999999993</v>
      </c>
      <c r="D32" s="115">
        <v>7.7</v>
      </c>
      <c r="E32" s="24"/>
      <c r="F32" s="113"/>
      <c r="G32" s="113"/>
    </row>
    <row r="33" spans="2:9" ht="12.95" customHeight="1" x14ac:dyDescent="0.2">
      <c r="B33" s="114">
        <v>2023</v>
      </c>
      <c r="C33" s="115">
        <v>9.6999999999999993</v>
      </c>
      <c r="D33" s="115">
        <v>7.7</v>
      </c>
      <c r="E33" s="24"/>
      <c r="F33" s="113"/>
      <c r="G33" s="113"/>
    </row>
    <row r="34" spans="2:9" ht="12.95" customHeight="1" x14ac:dyDescent="0.2">
      <c r="B34" s="116">
        <v>2024</v>
      </c>
      <c r="C34" s="117">
        <v>9.6999999999999993</v>
      </c>
      <c r="D34" s="117">
        <v>7.7</v>
      </c>
      <c r="E34" s="24"/>
      <c r="F34" s="113"/>
      <c r="G34" s="113"/>
    </row>
    <row r="36" spans="2:9" ht="11.25" customHeight="1" x14ac:dyDescent="0.2">
      <c r="B36" s="164" t="s">
        <v>110</v>
      </c>
      <c r="C36" s="164"/>
      <c r="D36" s="164"/>
      <c r="E36" s="164"/>
      <c r="F36" s="164"/>
      <c r="G36" s="164"/>
      <c r="H36" s="164"/>
      <c r="I36" s="164"/>
    </row>
    <row r="37" spans="2:9" x14ac:dyDescent="0.2">
      <c r="B37" s="164"/>
      <c r="C37" s="164"/>
      <c r="D37" s="164"/>
      <c r="E37" s="164"/>
      <c r="F37" s="164"/>
      <c r="G37" s="164"/>
      <c r="H37" s="164"/>
      <c r="I37" s="164"/>
    </row>
    <row r="38" spans="2:9" x14ac:dyDescent="0.2">
      <c r="B38" s="164"/>
      <c r="C38" s="164"/>
      <c r="D38" s="164"/>
      <c r="E38" s="164"/>
      <c r="F38" s="164"/>
      <c r="G38" s="164"/>
      <c r="H38" s="164"/>
      <c r="I38" s="164"/>
    </row>
    <row r="39" spans="2:9" x14ac:dyDescent="0.2">
      <c r="B39" s="164"/>
      <c r="C39" s="164"/>
      <c r="D39" s="164"/>
      <c r="E39" s="164"/>
      <c r="F39" s="164"/>
      <c r="G39" s="164"/>
      <c r="H39" s="164"/>
      <c r="I39" s="164"/>
    </row>
    <row r="40" spans="2:9" x14ac:dyDescent="0.2">
      <c r="B40" s="164"/>
      <c r="C40" s="164"/>
      <c r="D40" s="164"/>
      <c r="E40" s="164"/>
      <c r="F40" s="164"/>
      <c r="G40" s="164"/>
      <c r="H40" s="164"/>
      <c r="I40" s="164"/>
    </row>
    <row r="41" spans="2:9" x14ac:dyDescent="0.2">
      <c r="B41" s="164"/>
      <c r="C41" s="164"/>
      <c r="D41" s="164"/>
      <c r="E41" s="164"/>
      <c r="F41" s="164"/>
      <c r="G41" s="164"/>
      <c r="H41" s="164"/>
      <c r="I41" s="164"/>
    </row>
    <row r="42" spans="2:9" x14ac:dyDescent="0.2">
      <c r="B42" s="164"/>
      <c r="C42" s="164"/>
      <c r="D42" s="164"/>
      <c r="E42" s="164"/>
      <c r="F42" s="164"/>
      <c r="G42" s="164"/>
      <c r="H42" s="164"/>
      <c r="I42" s="164"/>
    </row>
    <row r="43" spans="2:9" x14ac:dyDescent="0.2">
      <c r="B43" s="164"/>
      <c r="C43" s="164"/>
      <c r="D43" s="164"/>
      <c r="E43" s="164"/>
      <c r="F43" s="164"/>
      <c r="G43" s="164"/>
      <c r="H43" s="164"/>
      <c r="I43" s="164"/>
    </row>
    <row r="44" spans="2:9" x14ac:dyDescent="0.2">
      <c r="B44" s="164"/>
      <c r="C44" s="164"/>
      <c r="D44" s="164"/>
      <c r="E44" s="164"/>
      <c r="F44" s="164"/>
      <c r="G44" s="164"/>
      <c r="H44" s="164"/>
      <c r="I44" s="164"/>
    </row>
    <row r="45" spans="2:9" x14ac:dyDescent="0.2">
      <c r="B45" s="164"/>
      <c r="C45" s="164"/>
      <c r="D45" s="164"/>
      <c r="E45" s="164"/>
      <c r="F45" s="164"/>
      <c r="G45" s="164"/>
      <c r="H45" s="164"/>
      <c r="I45" s="164"/>
    </row>
    <row r="46" spans="2:9" x14ac:dyDescent="0.2">
      <c r="B46" s="164"/>
      <c r="C46" s="164"/>
      <c r="D46" s="164"/>
      <c r="E46" s="164"/>
      <c r="F46" s="164"/>
      <c r="G46" s="164"/>
      <c r="H46" s="164"/>
      <c r="I46" s="164"/>
    </row>
  </sheetData>
  <mergeCells count="1">
    <mergeCell ref="B36:I4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70"/>
  <sheetViews>
    <sheetView showGridLines="0" workbookViewId="0"/>
  </sheetViews>
  <sheetFormatPr baseColWidth="10" defaultColWidth="10.85546875" defaultRowHeight="11.25" x14ac:dyDescent="0.2"/>
  <cols>
    <col min="1" max="1" width="1.85546875" style="47" customWidth="1"/>
    <col min="2" max="2" width="11.28515625" style="47" customWidth="1"/>
    <col min="3" max="3" width="10.85546875" style="47"/>
    <col min="4" max="4" width="22.42578125" style="47" customWidth="1"/>
    <col min="5" max="5" width="18.7109375" style="47" customWidth="1"/>
    <col min="6" max="6" width="16.42578125" style="47" customWidth="1"/>
    <col min="7" max="7" width="15.85546875" style="47" customWidth="1"/>
    <col min="8" max="16384" width="10.85546875" style="47"/>
  </cols>
  <sheetData>
    <row r="2" spans="2:8" x14ac:dyDescent="0.2">
      <c r="B2" s="81" t="s">
        <v>63</v>
      </c>
      <c r="C2" s="81"/>
    </row>
    <row r="3" spans="2:8" x14ac:dyDescent="0.2">
      <c r="C3" s="81"/>
    </row>
    <row r="4" spans="2:8" ht="33.75" x14ac:dyDescent="0.2">
      <c r="C4" s="51"/>
      <c r="D4" s="118" t="s">
        <v>57</v>
      </c>
      <c r="E4" s="118" t="s">
        <v>57</v>
      </c>
      <c r="F4" s="119" t="s">
        <v>58</v>
      </c>
      <c r="G4" s="119" t="s">
        <v>58</v>
      </c>
    </row>
    <row r="5" spans="2:8" ht="15" customHeight="1" x14ac:dyDescent="0.2">
      <c r="B5" s="179" t="s">
        <v>35</v>
      </c>
      <c r="C5" s="120" t="s">
        <v>51</v>
      </c>
      <c r="D5" s="121">
        <v>100</v>
      </c>
      <c r="E5" s="121"/>
      <c r="F5" s="122">
        <v>100</v>
      </c>
      <c r="G5" s="122"/>
      <c r="H5" s="123"/>
    </row>
    <row r="6" spans="2:8" x14ac:dyDescent="0.2">
      <c r="B6" s="180"/>
      <c r="C6" s="120"/>
      <c r="D6" s="121">
        <v>98.71</v>
      </c>
      <c r="E6" s="121"/>
      <c r="F6" s="122">
        <v>98.71</v>
      </c>
      <c r="G6" s="122"/>
      <c r="H6" s="123"/>
    </row>
    <row r="7" spans="2:8" x14ac:dyDescent="0.2">
      <c r="B7" s="180"/>
      <c r="C7" s="120"/>
      <c r="D7" s="121">
        <v>99.52</v>
      </c>
      <c r="E7" s="121"/>
      <c r="F7" s="122">
        <v>99.52</v>
      </c>
      <c r="G7" s="122"/>
      <c r="H7" s="123"/>
    </row>
    <row r="8" spans="2:8" x14ac:dyDescent="0.2">
      <c r="B8" s="180"/>
      <c r="C8" s="120"/>
      <c r="D8" s="121">
        <v>99.1</v>
      </c>
      <c r="E8" s="121"/>
      <c r="F8" s="122">
        <v>99.1</v>
      </c>
      <c r="G8" s="122"/>
      <c r="H8" s="123"/>
    </row>
    <row r="9" spans="2:8" x14ac:dyDescent="0.2">
      <c r="B9" s="180"/>
      <c r="C9" s="120"/>
      <c r="D9" s="121">
        <v>98.49</v>
      </c>
      <c r="E9" s="121"/>
      <c r="F9" s="122">
        <v>98.49</v>
      </c>
      <c r="G9" s="122"/>
      <c r="H9" s="123"/>
    </row>
    <row r="10" spans="2:8" x14ac:dyDescent="0.2">
      <c r="B10" s="180"/>
      <c r="C10" s="120" t="s">
        <v>52</v>
      </c>
      <c r="D10" s="121">
        <v>98.15</v>
      </c>
      <c r="E10" s="121"/>
      <c r="F10" s="122">
        <v>98.15</v>
      </c>
      <c r="G10" s="122"/>
      <c r="H10" s="123"/>
    </row>
    <row r="11" spans="2:8" x14ac:dyDescent="0.2">
      <c r="B11" s="180"/>
      <c r="C11" s="120"/>
      <c r="D11" s="121">
        <v>98.12</v>
      </c>
      <c r="E11" s="121"/>
      <c r="F11" s="122">
        <v>98.55</v>
      </c>
      <c r="G11" s="122"/>
      <c r="H11" s="123"/>
    </row>
    <row r="12" spans="2:8" x14ac:dyDescent="0.2">
      <c r="B12" s="180"/>
      <c r="C12" s="120"/>
      <c r="D12" s="121">
        <v>98.33</v>
      </c>
      <c r="E12" s="121"/>
      <c r="F12" s="122">
        <v>98.76</v>
      </c>
      <c r="G12" s="122"/>
      <c r="H12" s="123"/>
    </row>
    <row r="13" spans="2:8" x14ac:dyDescent="0.2">
      <c r="B13" s="180"/>
      <c r="C13" s="120"/>
      <c r="D13" s="121">
        <v>97.52</v>
      </c>
      <c r="E13" s="121"/>
      <c r="F13" s="122">
        <v>97.94</v>
      </c>
      <c r="G13" s="122"/>
      <c r="H13" s="123"/>
    </row>
    <row r="14" spans="2:8" x14ac:dyDescent="0.2">
      <c r="B14" s="180"/>
      <c r="C14" s="120"/>
      <c r="D14" s="121">
        <v>98.13</v>
      </c>
      <c r="E14" s="121"/>
      <c r="F14" s="122">
        <v>98.55</v>
      </c>
      <c r="G14" s="122"/>
      <c r="H14" s="123"/>
    </row>
    <row r="15" spans="2:8" x14ac:dyDescent="0.2">
      <c r="B15" s="180"/>
      <c r="C15" s="120" t="s">
        <v>53</v>
      </c>
      <c r="D15" s="121">
        <v>98.39</v>
      </c>
      <c r="E15" s="121"/>
      <c r="F15" s="122">
        <v>98.82</v>
      </c>
      <c r="G15" s="122"/>
      <c r="H15" s="123"/>
    </row>
    <row r="16" spans="2:8" x14ac:dyDescent="0.2">
      <c r="B16" s="180"/>
      <c r="C16" s="120"/>
      <c r="D16" s="121">
        <v>97.46</v>
      </c>
      <c r="E16" s="121"/>
      <c r="F16" s="122">
        <v>97.87</v>
      </c>
      <c r="G16" s="122"/>
      <c r="H16" s="123"/>
    </row>
    <row r="17" spans="2:8" x14ac:dyDescent="0.2">
      <c r="B17" s="180"/>
      <c r="C17" s="120"/>
      <c r="D17" s="121">
        <v>96.41</v>
      </c>
      <c r="E17" s="121"/>
      <c r="F17" s="122">
        <v>96.82</v>
      </c>
      <c r="G17" s="122"/>
      <c r="H17" s="123"/>
    </row>
    <row r="18" spans="2:8" x14ac:dyDescent="0.2">
      <c r="B18" s="180"/>
      <c r="C18" s="120"/>
      <c r="D18" s="121">
        <v>97.25</v>
      </c>
      <c r="E18" s="121"/>
      <c r="F18" s="122">
        <v>97.67</v>
      </c>
      <c r="G18" s="122"/>
      <c r="H18" s="123"/>
    </row>
    <row r="19" spans="2:8" x14ac:dyDescent="0.2">
      <c r="B19" s="180"/>
      <c r="C19" s="120"/>
      <c r="D19" s="121">
        <v>97.1</v>
      </c>
      <c r="E19" s="121"/>
      <c r="F19" s="122">
        <v>97.83</v>
      </c>
      <c r="G19" s="122"/>
      <c r="H19" s="123"/>
    </row>
    <row r="20" spans="2:8" x14ac:dyDescent="0.2">
      <c r="B20" s="180"/>
      <c r="C20" s="120" t="s">
        <v>54</v>
      </c>
      <c r="D20" s="121">
        <v>97.04</v>
      </c>
      <c r="E20" s="121"/>
      <c r="F20" s="122">
        <v>97.77</v>
      </c>
      <c r="G20" s="122"/>
      <c r="H20" s="123"/>
    </row>
    <row r="21" spans="2:8" x14ac:dyDescent="0.2">
      <c r="B21" s="180"/>
      <c r="C21" s="120"/>
      <c r="D21" s="121">
        <v>96.9</v>
      </c>
      <c r="E21" s="121"/>
      <c r="F21" s="122">
        <v>97.63</v>
      </c>
      <c r="G21" s="122"/>
      <c r="H21" s="123"/>
    </row>
    <row r="22" spans="2:8" x14ac:dyDescent="0.2">
      <c r="B22" s="180"/>
      <c r="C22" s="120"/>
      <c r="D22" s="121">
        <v>96.31</v>
      </c>
      <c r="E22" s="121"/>
      <c r="F22" s="122">
        <v>97.04</v>
      </c>
      <c r="G22" s="122"/>
      <c r="H22" s="123"/>
    </row>
    <row r="23" spans="2:8" x14ac:dyDescent="0.2">
      <c r="B23" s="180"/>
      <c r="C23" s="120"/>
      <c r="D23" s="121">
        <v>95.48</v>
      </c>
      <c r="E23" s="121"/>
      <c r="F23" s="122">
        <v>96.2</v>
      </c>
      <c r="G23" s="122"/>
      <c r="H23" s="123"/>
    </row>
    <row r="24" spans="2:8" x14ac:dyDescent="0.2">
      <c r="B24" s="180"/>
      <c r="C24" s="120"/>
      <c r="D24" s="121">
        <v>92.58</v>
      </c>
      <c r="E24" s="121"/>
      <c r="F24" s="122">
        <v>95.03</v>
      </c>
      <c r="G24" s="122"/>
      <c r="H24" s="123"/>
    </row>
    <row r="25" spans="2:8" x14ac:dyDescent="0.2">
      <c r="B25" s="180"/>
      <c r="C25" s="120" t="s">
        <v>55</v>
      </c>
      <c r="D25" s="121">
        <v>91.91</v>
      </c>
      <c r="E25" s="121"/>
      <c r="F25" s="122">
        <v>94.35</v>
      </c>
      <c r="G25" s="122"/>
      <c r="H25" s="123"/>
    </row>
    <row r="26" spans="2:8" x14ac:dyDescent="0.2">
      <c r="B26" s="180"/>
      <c r="C26" s="120"/>
      <c r="D26" s="121">
        <v>92.04</v>
      </c>
      <c r="E26" s="121"/>
      <c r="F26" s="122">
        <v>94.48</v>
      </c>
      <c r="G26" s="122"/>
      <c r="H26" s="123"/>
    </row>
    <row r="27" spans="2:8" x14ac:dyDescent="0.2">
      <c r="B27" s="180"/>
      <c r="C27" s="120"/>
      <c r="D27" s="121">
        <v>90.25</v>
      </c>
      <c r="E27" s="121"/>
      <c r="F27" s="122">
        <v>92.65</v>
      </c>
      <c r="G27" s="122"/>
      <c r="H27" s="123"/>
    </row>
    <row r="28" spans="2:8" x14ac:dyDescent="0.2">
      <c r="B28" s="180"/>
      <c r="C28" s="120"/>
      <c r="D28" s="121">
        <v>89.64</v>
      </c>
      <c r="E28" s="121"/>
      <c r="F28" s="122">
        <v>92.01</v>
      </c>
      <c r="G28" s="122"/>
      <c r="H28" s="123"/>
    </row>
    <row r="29" spans="2:8" x14ac:dyDescent="0.2">
      <c r="B29" s="180"/>
      <c r="C29" s="120"/>
      <c r="D29" s="121">
        <v>89.27</v>
      </c>
      <c r="E29" s="121"/>
      <c r="F29" s="122">
        <v>91.65</v>
      </c>
      <c r="G29" s="122"/>
      <c r="H29" s="123"/>
    </row>
    <row r="30" spans="2:8" ht="15" customHeight="1" x14ac:dyDescent="0.2">
      <c r="B30" s="181"/>
      <c r="C30" s="120" t="s">
        <v>56</v>
      </c>
      <c r="D30" s="121">
        <v>90.77</v>
      </c>
      <c r="E30" s="121"/>
      <c r="F30" s="122">
        <v>93.18</v>
      </c>
      <c r="G30" s="122"/>
      <c r="H30" s="123"/>
    </row>
    <row r="31" spans="2:8" ht="15" customHeight="1" x14ac:dyDescent="0.2">
      <c r="B31" s="124"/>
      <c r="C31" s="125"/>
      <c r="D31" s="126"/>
      <c r="E31" s="126"/>
      <c r="F31" s="127"/>
      <c r="G31" s="127"/>
      <c r="H31" s="123"/>
    </row>
    <row r="32" spans="2:8" ht="15" customHeight="1" x14ac:dyDescent="0.2">
      <c r="B32" s="179" t="s">
        <v>38</v>
      </c>
      <c r="C32" s="120" t="s">
        <v>51</v>
      </c>
      <c r="D32" s="121"/>
      <c r="E32" s="128">
        <v>100</v>
      </c>
      <c r="F32" s="129"/>
      <c r="G32" s="129">
        <v>100</v>
      </c>
      <c r="H32" s="123"/>
    </row>
    <row r="33" spans="2:10" ht="15" customHeight="1" x14ac:dyDescent="0.2">
      <c r="B33" s="180"/>
      <c r="C33" s="120"/>
      <c r="D33" s="121"/>
      <c r="E33" s="128">
        <v>98.97</v>
      </c>
      <c r="F33" s="129"/>
      <c r="G33" s="129">
        <v>98.97</v>
      </c>
      <c r="H33" s="123"/>
      <c r="J33" s="25"/>
    </row>
    <row r="34" spans="2:10" ht="15" customHeight="1" x14ac:dyDescent="0.2">
      <c r="B34" s="180"/>
      <c r="C34" s="120"/>
      <c r="D34" s="121"/>
      <c r="E34" s="128">
        <v>99.7</v>
      </c>
      <c r="F34" s="129"/>
      <c r="G34" s="129">
        <v>99.7</v>
      </c>
      <c r="H34" s="123"/>
    </row>
    <row r="35" spans="2:10" ht="15" customHeight="1" x14ac:dyDescent="0.2">
      <c r="B35" s="180"/>
      <c r="C35" s="120"/>
      <c r="D35" s="121"/>
      <c r="E35" s="128">
        <v>99.45</v>
      </c>
      <c r="F35" s="129"/>
      <c r="G35" s="129">
        <v>99.45</v>
      </c>
      <c r="H35" s="123"/>
    </row>
    <row r="36" spans="2:10" ht="15" customHeight="1" x14ac:dyDescent="0.2">
      <c r="B36" s="180"/>
      <c r="C36" s="120"/>
      <c r="D36" s="121"/>
      <c r="E36" s="128">
        <v>98.81</v>
      </c>
      <c r="F36" s="129"/>
      <c r="G36" s="129">
        <v>98.81</v>
      </c>
      <c r="H36" s="123"/>
    </row>
    <row r="37" spans="2:10" ht="15" customHeight="1" x14ac:dyDescent="0.2">
      <c r="B37" s="180"/>
      <c r="C37" s="120" t="s">
        <v>52</v>
      </c>
      <c r="D37" s="121"/>
      <c r="E37" s="128">
        <v>98.47</v>
      </c>
      <c r="F37" s="129"/>
      <c r="G37" s="129">
        <v>98.47</v>
      </c>
      <c r="H37" s="123"/>
    </row>
    <row r="38" spans="2:10" ht="15" customHeight="1" x14ac:dyDescent="0.2">
      <c r="B38" s="180"/>
      <c r="C38" s="120"/>
      <c r="D38" s="121"/>
      <c r="E38" s="128">
        <v>98.43</v>
      </c>
      <c r="F38" s="129"/>
      <c r="G38" s="129">
        <v>98.86</v>
      </c>
      <c r="H38" s="123"/>
    </row>
    <row r="39" spans="2:10" ht="15" customHeight="1" x14ac:dyDescent="0.2">
      <c r="B39" s="180"/>
      <c r="C39" s="120"/>
      <c r="D39" s="121"/>
      <c r="E39" s="128">
        <v>98.68</v>
      </c>
      <c r="F39" s="129"/>
      <c r="G39" s="129">
        <v>99.11</v>
      </c>
      <c r="H39" s="123"/>
    </row>
    <row r="40" spans="2:10" ht="15" customHeight="1" x14ac:dyDescent="0.2">
      <c r="B40" s="180"/>
      <c r="C40" s="120"/>
      <c r="D40" s="121"/>
      <c r="E40" s="128">
        <v>97.9</v>
      </c>
      <c r="F40" s="129"/>
      <c r="G40" s="129">
        <v>98.32</v>
      </c>
      <c r="H40" s="123"/>
    </row>
    <row r="41" spans="2:10" ht="15" customHeight="1" x14ac:dyDescent="0.2">
      <c r="B41" s="180"/>
      <c r="C41" s="120"/>
      <c r="D41" s="121"/>
      <c r="E41" s="128">
        <v>98.64</v>
      </c>
      <c r="F41" s="129"/>
      <c r="G41" s="129">
        <v>99.06</v>
      </c>
      <c r="H41" s="123"/>
    </row>
    <row r="42" spans="2:10" ht="15" customHeight="1" x14ac:dyDescent="0.2">
      <c r="B42" s="180"/>
      <c r="C42" s="120" t="s">
        <v>53</v>
      </c>
      <c r="D42" s="121"/>
      <c r="E42" s="128">
        <v>98.82</v>
      </c>
      <c r="F42" s="129"/>
      <c r="G42" s="129">
        <v>99.24</v>
      </c>
      <c r="H42" s="123"/>
    </row>
    <row r="43" spans="2:10" ht="15" customHeight="1" x14ac:dyDescent="0.2">
      <c r="B43" s="180"/>
      <c r="C43" s="120"/>
      <c r="D43" s="121"/>
      <c r="E43" s="128">
        <v>97.93</v>
      </c>
      <c r="F43" s="129"/>
      <c r="G43" s="129">
        <v>98.35</v>
      </c>
      <c r="H43" s="123"/>
    </row>
    <row r="44" spans="2:10" ht="15" customHeight="1" x14ac:dyDescent="0.2">
      <c r="B44" s="180"/>
      <c r="C44" s="120"/>
      <c r="D44" s="121"/>
      <c r="E44" s="128">
        <v>97.58</v>
      </c>
      <c r="F44" s="129"/>
      <c r="G44" s="129">
        <v>98</v>
      </c>
      <c r="H44" s="123"/>
    </row>
    <row r="45" spans="2:10" ht="15" customHeight="1" x14ac:dyDescent="0.2">
      <c r="B45" s="180"/>
      <c r="C45" s="120"/>
      <c r="D45" s="121"/>
      <c r="E45" s="128">
        <v>98.39</v>
      </c>
      <c r="F45" s="129"/>
      <c r="G45" s="129">
        <v>98.81</v>
      </c>
      <c r="H45" s="123"/>
    </row>
    <row r="46" spans="2:10" ht="15" customHeight="1" x14ac:dyDescent="0.2">
      <c r="B46" s="180"/>
      <c r="C46" s="120"/>
      <c r="D46" s="121"/>
      <c r="E46" s="128">
        <v>98.49</v>
      </c>
      <c r="F46" s="129"/>
      <c r="G46" s="129">
        <v>99.23</v>
      </c>
      <c r="H46" s="123"/>
    </row>
    <row r="47" spans="2:10" ht="15" customHeight="1" x14ac:dyDescent="0.2">
      <c r="B47" s="180"/>
      <c r="C47" s="120" t="s">
        <v>54</v>
      </c>
      <c r="D47" s="121"/>
      <c r="E47" s="128">
        <v>98.43</v>
      </c>
      <c r="F47" s="129"/>
      <c r="G47" s="129">
        <v>99.17</v>
      </c>
      <c r="H47" s="123"/>
    </row>
    <row r="48" spans="2:10" ht="15" customHeight="1" x14ac:dyDescent="0.2">
      <c r="B48" s="180"/>
      <c r="C48" s="120"/>
      <c r="D48" s="121"/>
      <c r="E48" s="128">
        <v>98.32</v>
      </c>
      <c r="F48" s="129"/>
      <c r="G48" s="129">
        <v>99.06</v>
      </c>
      <c r="H48" s="123"/>
    </row>
    <row r="49" spans="2:8" ht="15" customHeight="1" x14ac:dyDescent="0.2">
      <c r="B49" s="180"/>
      <c r="C49" s="120"/>
      <c r="D49" s="121"/>
      <c r="E49" s="128">
        <v>97.72</v>
      </c>
      <c r="F49" s="129"/>
      <c r="G49" s="129">
        <v>98.46</v>
      </c>
      <c r="H49" s="123"/>
    </row>
    <row r="50" spans="2:8" ht="15" customHeight="1" x14ac:dyDescent="0.2">
      <c r="B50" s="180"/>
      <c r="C50" s="120"/>
      <c r="D50" s="121"/>
      <c r="E50" s="128">
        <v>97.1</v>
      </c>
      <c r="F50" s="129"/>
      <c r="G50" s="129">
        <v>97.83</v>
      </c>
      <c r="H50" s="123"/>
    </row>
    <row r="51" spans="2:8" ht="15" customHeight="1" x14ac:dyDescent="0.2">
      <c r="B51" s="180"/>
      <c r="C51" s="120"/>
      <c r="D51" s="121"/>
      <c r="E51" s="128">
        <v>93.99</v>
      </c>
      <c r="F51" s="129"/>
      <c r="G51" s="129">
        <v>96.48</v>
      </c>
      <c r="H51" s="123"/>
    </row>
    <row r="52" spans="2:8" ht="15" customHeight="1" x14ac:dyDescent="0.2">
      <c r="B52" s="180"/>
      <c r="C52" s="120" t="s">
        <v>55</v>
      </c>
      <c r="D52" s="121"/>
      <c r="E52" s="128">
        <v>94.88</v>
      </c>
      <c r="F52" s="129"/>
      <c r="G52" s="129">
        <v>95.59</v>
      </c>
      <c r="H52" s="123"/>
    </row>
    <row r="53" spans="2:8" ht="15" customHeight="1" x14ac:dyDescent="0.2">
      <c r="B53" s="180"/>
      <c r="C53" s="120"/>
      <c r="D53" s="121"/>
      <c r="E53" s="128">
        <v>95.09</v>
      </c>
      <c r="F53" s="129"/>
      <c r="G53" s="129">
        <v>95.81</v>
      </c>
      <c r="H53" s="123"/>
    </row>
    <row r="54" spans="2:8" ht="15" customHeight="1" x14ac:dyDescent="0.2">
      <c r="B54" s="180"/>
      <c r="C54" s="120"/>
      <c r="D54" s="121"/>
      <c r="E54" s="128">
        <v>93.09</v>
      </c>
      <c r="F54" s="129"/>
      <c r="G54" s="129">
        <v>93.79</v>
      </c>
      <c r="H54" s="123"/>
    </row>
    <row r="55" spans="2:8" ht="15" customHeight="1" x14ac:dyDescent="0.2">
      <c r="B55" s="180"/>
      <c r="C55" s="120"/>
      <c r="D55" s="121"/>
      <c r="E55" s="128">
        <v>92.46</v>
      </c>
      <c r="F55" s="129"/>
      <c r="G55" s="129">
        <v>93.16</v>
      </c>
      <c r="H55" s="123"/>
    </row>
    <row r="56" spans="2:8" ht="15" customHeight="1" x14ac:dyDescent="0.2">
      <c r="B56" s="180"/>
      <c r="C56" s="120"/>
      <c r="D56" s="121"/>
      <c r="E56" s="128">
        <v>91.05</v>
      </c>
      <c r="F56" s="129"/>
      <c r="G56" s="129">
        <v>91.75</v>
      </c>
      <c r="H56" s="123"/>
    </row>
    <row r="57" spans="2:8" ht="15" customHeight="1" x14ac:dyDescent="0.2">
      <c r="B57" s="181"/>
      <c r="C57" s="120" t="s">
        <v>56</v>
      </c>
      <c r="D57" s="121"/>
      <c r="E57" s="128">
        <v>93.53</v>
      </c>
      <c r="F57" s="129"/>
      <c r="G57" s="129">
        <v>94.23</v>
      </c>
      <c r="H57" s="123"/>
    </row>
    <row r="58" spans="2:8" ht="126" customHeight="1" x14ac:dyDescent="0.2">
      <c r="B58" s="182" t="s">
        <v>111</v>
      </c>
      <c r="C58" s="182"/>
      <c r="D58" s="182"/>
      <c r="E58" s="182"/>
      <c r="F58" s="182"/>
    </row>
    <row r="60" spans="2:8" ht="11.1" customHeight="1" x14ac:dyDescent="0.2">
      <c r="C60" s="165"/>
      <c r="D60" s="165"/>
      <c r="E60" s="165"/>
      <c r="F60" s="165"/>
    </row>
    <row r="61" spans="2:8" x14ac:dyDescent="0.2">
      <c r="C61" s="165"/>
      <c r="D61" s="165"/>
      <c r="E61" s="165"/>
      <c r="F61" s="165"/>
    </row>
    <row r="62" spans="2:8" x14ac:dyDescent="0.2">
      <c r="C62" s="165"/>
      <c r="D62" s="165"/>
      <c r="E62" s="165"/>
      <c r="F62" s="165"/>
    </row>
    <row r="63" spans="2:8" x14ac:dyDescent="0.2">
      <c r="C63" s="165"/>
      <c r="D63" s="165"/>
      <c r="E63" s="165"/>
      <c r="F63" s="165"/>
    </row>
    <row r="64" spans="2:8" x14ac:dyDescent="0.2">
      <c r="C64" s="165"/>
      <c r="D64" s="165"/>
      <c r="E64" s="165"/>
      <c r="F64" s="165"/>
    </row>
    <row r="65" spans="3:6" x14ac:dyDescent="0.2">
      <c r="C65" s="165"/>
      <c r="D65" s="165"/>
      <c r="E65" s="165"/>
      <c r="F65" s="165"/>
    </row>
    <row r="66" spans="3:6" x14ac:dyDescent="0.2">
      <c r="C66" s="165"/>
      <c r="D66" s="165"/>
      <c r="E66" s="165"/>
      <c r="F66" s="165"/>
    </row>
    <row r="67" spans="3:6" x14ac:dyDescent="0.2">
      <c r="C67" s="165"/>
      <c r="D67" s="165"/>
      <c r="E67" s="165"/>
      <c r="F67" s="165"/>
    </row>
    <row r="68" spans="3:6" x14ac:dyDescent="0.2">
      <c r="C68" s="165"/>
      <c r="D68" s="165"/>
      <c r="E68" s="165"/>
      <c r="F68" s="165"/>
    </row>
    <row r="69" spans="3:6" x14ac:dyDescent="0.2">
      <c r="C69" s="165"/>
      <c r="D69" s="165"/>
      <c r="E69" s="165"/>
      <c r="F69" s="165"/>
    </row>
    <row r="70" spans="3:6" x14ac:dyDescent="0.2">
      <c r="C70" s="165"/>
      <c r="D70" s="165"/>
      <c r="E70" s="165"/>
      <c r="F70" s="165"/>
    </row>
  </sheetData>
  <mergeCells count="4">
    <mergeCell ref="C60:F70"/>
    <mergeCell ref="B5:B30"/>
    <mergeCell ref="B32:B57"/>
    <mergeCell ref="B58:F5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99"/>
  <sheetViews>
    <sheetView showGridLines="0" workbookViewId="0"/>
  </sheetViews>
  <sheetFormatPr baseColWidth="10" defaultColWidth="10.85546875" defaultRowHeight="11.25" x14ac:dyDescent="0.2"/>
  <cols>
    <col min="1" max="1" width="2.140625" style="2" customWidth="1"/>
    <col min="2" max="2" width="15.85546875" style="2" customWidth="1"/>
    <col min="3" max="3" width="10.85546875" style="2"/>
    <col min="4" max="4" width="24.140625" style="131" customWidth="1"/>
    <col min="5" max="5" width="25" style="131" customWidth="1"/>
    <col min="6" max="6" width="24.140625" style="131" customWidth="1"/>
    <col min="7" max="7" width="24.42578125" style="131" customWidth="1"/>
    <col min="8" max="16384" width="10.85546875" style="2"/>
  </cols>
  <sheetData>
    <row r="1" spans="2:19" x14ac:dyDescent="0.2">
      <c r="B1" s="25"/>
      <c r="C1" s="47"/>
      <c r="D1" s="130"/>
      <c r="E1" s="130"/>
    </row>
    <row r="2" spans="2:19" x14ac:dyDescent="0.2">
      <c r="B2" s="50" t="s">
        <v>112</v>
      </c>
      <c r="C2" s="50"/>
      <c r="D2" s="50"/>
      <c r="E2" s="50"/>
      <c r="F2" s="50"/>
      <c r="G2" s="50"/>
      <c r="H2" s="50"/>
    </row>
    <row r="4" spans="2:19" x14ac:dyDescent="0.2">
      <c r="B4" s="25" t="s">
        <v>36</v>
      </c>
    </row>
    <row r="5" spans="2:19" x14ac:dyDescent="0.2">
      <c r="G5" s="148" t="s">
        <v>50</v>
      </c>
    </row>
    <row r="6" spans="2:19" s="132" customFormat="1" ht="33.75" x14ac:dyDescent="0.2">
      <c r="D6" s="133" t="s">
        <v>43</v>
      </c>
      <c r="E6" s="133" t="s">
        <v>44</v>
      </c>
      <c r="F6" s="133" t="s">
        <v>45</v>
      </c>
      <c r="G6" s="133" t="s">
        <v>46</v>
      </c>
    </row>
    <row r="7" spans="2:19" x14ac:dyDescent="0.2">
      <c r="B7" s="184" t="s">
        <v>4</v>
      </c>
      <c r="C7" s="134">
        <v>1938</v>
      </c>
      <c r="D7" s="135">
        <v>-3.63</v>
      </c>
      <c r="E7" s="136">
        <v>-6.84</v>
      </c>
      <c r="F7" s="136">
        <v>-8.7200000000000006</v>
      </c>
      <c r="G7" s="136">
        <v>-9.7899999999999991</v>
      </c>
      <c r="H7" s="63"/>
    </row>
    <row r="8" spans="2:19" x14ac:dyDescent="0.2">
      <c r="B8" s="185"/>
      <c r="C8" s="134"/>
      <c r="D8" s="135">
        <v>-3.78</v>
      </c>
      <c r="E8" s="136">
        <v>-6.75</v>
      </c>
      <c r="F8" s="136">
        <v>-8.16</v>
      </c>
      <c r="G8" s="136">
        <v>-9.26</v>
      </c>
      <c r="H8" s="63"/>
    </row>
    <row r="9" spans="2:19" x14ac:dyDescent="0.2">
      <c r="B9" s="185"/>
      <c r="C9" s="134"/>
      <c r="D9" s="135">
        <v>-2.56</v>
      </c>
      <c r="E9" s="136">
        <v>-5.0599999999999996</v>
      </c>
      <c r="F9" s="136">
        <v>-6.15</v>
      </c>
      <c r="G9" s="136">
        <v>-7.38</v>
      </c>
      <c r="H9" s="63"/>
    </row>
    <row r="10" spans="2:19" x14ac:dyDescent="0.2">
      <c r="B10" s="185"/>
      <c r="C10" s="134"/>
      <c r="D10" s="135">
        <v>-2.54</v>
      </c>
      <c r="E10" s="136">
        <v>-4.8</v>
      </c>
      <c r="F10" s="136">
        <v>-5.58</v>
      </c>
      <c r="G10" s="136">
        <v>-6.86</v>
      </c>
      <c r="H10" s="63"/>
    </row>
    <row r="11" spans="2:19" x14ac:dyDescent="0.2">
      <c r="B11" s="185"/>
      <c r="C11" s="134"/>
      <c r="D11" s="135">
        <v>-2.29</v>
      </c>
      <c r="E11" s="136">
        <v>-4.12</v>
      </c>
      <c r="F11" s="136">
        <v>-4.71</v>
      </c>
      <c r="G11" s="136">
        <v>-6.12</v>
      </c>
      <c r="H11" s="63"/>
      <c r="O11" s="137"/>
      <c r="P11" s="137"/>
      <c r="Q11" s="137"/>
      <c r="R11" s="137"/>
      <c r="S11" s="137"/>
    </row>
    <row r="12" spans="2:19" x14ac:dyDescent="0.2">
      <c r="B12" s="185"/>
      <c r="C12" s="134">
        <v>1943</v>
      </c>
      <c r="D12" s="135">
        <v>-2.4900000000000002</v>
      </c>
      <c r="E12" s="136">
        <v>-3.82</v>
      </c>
      <c r="F12" s="136">
        <v>-4.4400000000000004</v>
      </c>
      <c r="G12" s="136">
        <v>-5.95</v>
      </c>
      <c r="H12" s="63"/>
      <c r="O12" s="138"/>
      <c r="P12" s="138"/>
      <c r="Q12" s="138"/>
      <c r="R12" s="138"/>
      <c r="S12" s="137"/>
    </row>
    <row r="13" spans="2:19" x14ac:dyDescent="0.2">
      <c r="B13" s="185"/>
      <c r="C13" s="134"/>
      <c r="D13" s="135">
        <v>-1.91</v>
      </c>
      <c r="E13" s="136">
        <v>-2.57</v>
      </c>
      <c r="F13" s="136">
        <v>-3.39</v>
      </c>
      <c r="G13" s="136">
        <v>-4.99</v>
      </c>
      <c r="H13" s="63"/>
    </row>
    <row r="14" spans="2:19" x14ac:dyDescent="0.2">
      <c r="B14" s="185"/>
      <c r="C14" s="134"/>
      <c r="D14" s="135">
        <v>-1.72</v>
      </c>
      <c r="E14" s="136">
        <v>-2.1</v>
      </c>
      <c r="F14" s="136">
        <v>-3.22</v>
      </c>
      <c r="G14" s="136">
        <v>-4.62</v>
      </c>
      <c r="H14" s="63"/>
    </row>
    <row r="15" spans="2:19" x14ac:dyDescent="0.2">
      <c r="B15" s="185"/>
      <c r="C15" s="134"/>
      <c r="D15" s="135">
        <v>-0.97</v>
      </c>
      <c r="E15" s="136">
        <v>-1</v>
      </c>
      <c r="F15" s="136">
        <v>-2.2799999999999998</v>
      </c>
      <c r="G15" s="136"/>
      <c r="H15" s="63"/>
    </row>
    <row r="16" spans="2:19" x14ac:dyDescent="0.2">
      <c r="B16" s="185"/>
      <c r="C16" s="134"/>
      <c r="D16" s="135">
        <v>-0.59</v>
      </c>
      <c r="E16" s="136">
        <v>-0.55000000000000004</v>
      </c>
      <c r="F16" s="136">
        <v>-2.11</v>
      </c>
      <c r="G16" s="136"/>
      <c r="H16" s="63"/>
    </row>
    <row r="17" spans="2:12" x14ac:dyDescent="0.2">
      <c r="B17" s="185"/>
      <c r="C17" s="134">
        <v>1948</v>
      </c>
      <c r="D17" s="135">
        <v>0.28999999999999998</v>
      </c>
      <c r="E17" s="136">
        <v>0.01</v>
      </c>
      <c r="F17" s="136">
        <v>-1.77</v>
      </c>
      <c r="G17" s="136"/>
      <c r="H17" s="63"/>
    </row>
    <row r="18" spans="2:12" x14ac:dyDescent="0.2">
      <c r="B18" s="185"/>
      <c r="C18" s="134"/>
      <c r="D18" s="135">
        <v>-0.56000000000000005</v>
      </c>
      <c r="E18" s="136">
        <v>-1.47</v>
      </c>
      <c r="F18" s="136">
        <v>-3.41</v>
      </c>
      <c r="G18" s="136"/>
      <c r="H18" s="63"/>
    </row>
    <row r="19" spans="2:12" x14ac:dyDescent="0.2">
      <c r="B19" s="185"/>
      <c r="C19" s="134"/>
      <c r="D19" s="135">
        <v>0.87</v>
      </c>
      <c r="E19" s="136">
        <v>-0.64</v>
      </c>
      <c r="F19" s="136">
        <v>-2.3199999999999998</v>
      </c>
      <c r="G19" s="136"/>
      <c r="H19" s="63"/>
    </row>
    <row r="20" spans="2:12" x14ac:dyDescent="0.2">
      <c r="B20" s="185"/>
      <c r="C20" s="134"/>
      <c r="D20" s="135">
        <v>0.67</v>
      </c>
      <c r="E20" s="136">
        <v>-1.26</v>
      </c>
      <c r="F20" s="136"/>
      <c r="G20" s="136"/>
      <c r="H20" s="63"/>
    </row>
    <row r="21" spans="2:12" x14ac:dyDescent="0.2">
      <c r="B21" s="185"/>
      <c r="C21" s="134"/>
      <c r="D21" s="135">
        <v>-1.04</v>
      </c>
      <c r="E21" s="136">
        <v>-3.56</v>
      </c>
      <c r="F21" s="136"/>
      <c r="G21" s="136"/>
      <c r="H21" s="63"/>
    </row>
    <row r="22" spans="2:12" x14ac:dyDescent="0.2">
      <c r="B22" s="185"/>
      <c r="C22" s="134">
        <v>1953</v>
      </c>
      <c r="D22" s="135">
        <v>-1.6</v>
      </c>
      <c r="E22" s="136">
        <v>-4.0999999999999996</v>
      </c>
      <c r="F22" s="136"/>
      <c r="G22" s="136"/>
      <c r="H22" s="63"/>
    </row>
    <row r="23" spans="2:12" x14ac:dyDescent="0.2">
      <c r="B23" s="185"/>
      <c r="C23" s="134"/>
      <c r="D23" s="135">
        <v>-2.2400000000000002</v>
      </c>
      <c r="E23" s="136">
        <v>-4.7</v>
      </c>
      <c r="F23" s="136"/>
      <c r="G23" s="136"/>
      <c r="H23" s="63"/>
    </row>
    <row r="24" spans="2:12" x14ac:dyDescent="0.2">
      <c r="B24" s="185"/>
      <c r="C24" s="134"/>
      <c r="D24" s="135">
        <v>-2.48</v>
      </c>
      <c r="E24" s="136"/>
      <c r="F24" s="136"/>
      <c r="G24" s="136"/>
      <c r="H24" s="63"/>
    </row>
    <row r="25" spans="2:12" x14ac:dyDescent="0.2">
      <c r="B25" s="185"/>
      <c r="C25" s="134"/>
      <c r="D25" s="135">
        <v>-2.15</v>
      </c>
      <c r="E25" s="136"/>
      <c r="F25" s="136"/>
      <c r="G25" s="136"/>
      <c r="H25" s="63"/>
    </row>
    <row r="26" spans="2:12" x14ac:dyDescent="0.2">
      <c r="B26" s="185"/>
      <c r="C26" s="134"/>
      <c r="D26" s="135">
        <v>-1.9</v>
      </c>
      <c r="E26" s="136"/>
      <c r="F26" s="136"/>
      <c r="G26" s="136"/>
      <c r="H26" s="63"/>
      <c r="I26" s="187"/>
      <c r="J26" s="187"/>
      <c r="K26" s="187"/>
      <c r="L26" s="187"/>
    </row>
    <row r="27" spans="2:12" x14ac:dyDescent="0.2">
      <c r="B27" s="186"/>
      <c r="C27" s="134">
        <v>1958</v>
      </c>
      <c r="D27" s="135">
        <v>-1.4</v>
      </c>
      <c r="E27" s="136"/>
      <c r="F27" s="136"/>
      <c r="G27" s="136"/>
      <c r="H27" s="63"/>
      <c r="I27" s="155"/>
      <c r="J27" s="155"/>
      <c r="K27" s="155"/>
      <c r="L27" s="155"/>
    </row>
    <row r="28" spans="2:12" x14ac:dyDescent="0.2">
      <c r="D28" s="139"/>
      <c r="E28" s="139"/>
      <c r="F28" s="139"/>
      <c r="G28" s="139"/>
      <c r="H28" s="63"/>
    </row>
    <row r="29" spans="2:12" x14ac:dyDescent="0.2">
      <c r="B29" s="184" t="s">
        <v>5</v>
      </c>
      <c r="C29" s="134">
        <v>1938</v>
      </c>
      <c r="D29" s="136">
        <v>-0.05</v>
      </c>
      <c r="E29" s="136">
        <v>-0.39</v>
      </c>
      <c r="F29" s="136">
        <v>-0.7</v>
      </c>
      <c r="G29" s="136">
        <v>-0.84</v>
      </c>
      <c r="H29" s="63"/>
    </row>
    <row r="30" spans="2:12" x14ac:dyDescent="0.2">
      <c r="B30" s="185"/>
      <c r="C30" s="134"/>
      <c r="D30" s="136">
        <v>-0.68</v>
      </c>
      <c r="E30" s="136">
        <v>-1.08</v>
      </c>
      <c r="F30" s="136">
        <v>-1.26</v>
      </c>
      <c r="G30" s="136">
        <v>-1.52</v>
      </c>
      <c r="H30" s="63"/>
    </row>
    <row r="31" spans="2:12" x14ac:dyDescent="0.2">
      <c r="B31" s="185"/>
      <c r="C31" s="134"/>
      <c r="D31" s="136">
        <v>0.05</v>
      </c>
      <c r="E31" s="136">
        <v>-0.17</v>
      </c>
      <c r="F31" s="136">
        <v>-0.34</v>
      </c>
      <c r="G31" s="136">
        <v>-0.72</v>
      </c>
      <c r="H31" s="63"/>
    </row>
    <row r="32" spans="2:12" x14ac:dyDescent="0.2">
      <c r="B32" s="185"/>
      <c r="C32" s="134"/>
      <c r="D32" s="136">
        <v>-0.4</v>
      </c>
      <c r="E32" s="136">
        <v>-0.62</v>
      </c>
      <c r="F32" s="136">
        <v>-0.75</v>
      </c>
      <c r="G32" s="136">
        <v>-1.28</v>
      </c>
      <c r="H32" s="63"/>
    </row>
    <row r="33" spans="2:8" x14ac:dyDescent="0.2">
      <c r="B33" s="185"/>
      <c r="C33" s="134"/>
      <c r="D33" s="136">
        <v>-0.57999999999999996</v>
      </c>
      <c r="E33" s="136">
        <v>-0.81</v>
      </c>
      <c r="F33" s="136">
        <v>-0.88</v>
      </c>
      <c r="G33" s="136">
        <v>-1.6</v>
      </c>
      <c r="H33" s="63"/>
    </row>
    <row r="34" spans="2:8" x14ac:dyDescent="0.2">
      <c r="B34" s="185"/>
      <c r="C34" s="134">
        <v>1943</v>
      </c>
      <c r="D34" s="136">
        <v>-0.14000000000000001</v>
      </c>
      <c r="E34" s="136">
        <v>-0.43</v>
      </c>
      <c r="F34" s="136">
        <v>-0.51</v>
      </c>
      <c r="G34" s="136">
        <v>-1.47</v>
      </c>
      <c r="H34" s="63"/>
    </row>
    <row r="35" spans="2:8" x14ac:dyDescent="0.2">
      <c r="B35" s="185"/>
      <c r="C35" s="134"/>
      <c r="D35" s="136">
        <v>0.03</v>
      </c>
      <c r="E35" s="136">
        <v>-0.04</v>
      </c>
      <c r="F35" s="136">
        <v>-0.28000000000000003</v>
      </c>
      <c r="G35" s="136">
        <v>-1.48</v>
      </c>
      <c r="H35" s="63"/>
    </row>
    <row r="36" spans="2:8" x14ac:dyDescent="0.2">
      <c r="B36" s="185"/>
      <c r="C36" s="134"/>
      <c r="D36" s="136">
        <v>-0.05</v>
      </c>
      <c r="E36" s="136">
        <v>-0.19</v>
      </c>
      <c r="F36" s="136">
        <v>-0.65</v>
      </c>
      <c r="G36" s="136">
        <v>-1.93</v>
      </c>
      <c r="H36" s="63"/>
    </row>
    <row r="37" spans="2:8" x14ac:dyDescent="0.2">
      <c r="B37" s="185"/>
      <c r="C37" s="134"/>
      <c r="D37" s="136">
        <v>-0.24</v>
      </c>
      <c r="E37" s="136">
        <v>-0.34</v>
      </c>
      <c r="F37" s="136">
        <v>-0.98</v>
      </c>
      <c r="G37" s="136"/>
      <c r="H37" s="63"/>
    </row>
    <row r="38" spans="2:8" x14ac:dyDescent="0.2">
      <c r="B38" s="185"/>
      <c r="C38" s="134"/>
      <c r="D38" s="136">
        <v>-0.67</v>
      </c>
      <c r="E38" s="136">
        <v>-0.66</v>
      </c>
      <c r="F38" s="136">
        <v>-1.56</v>
      </c>
      <c r="G38" s="136"/>
      <c r="H38" s="63"/>
    </row>
    <row r="39" spans="2:8" x14ac:dyDescent="0.2">
      <c r="B39" s="185"/>
      <c r="C39" s="134">
        <v>1948</v>
      </c>
      <c r="D39" s="136">
        <v>0.52</v>
      </c>
      <c r="E39" s="136">
        <v>0.54</v>
      </c>
      <c r="F39" s="136">
        <v>-0.7</v>
      </c>
      <c r="G39" s="136"/>
      <c r="H39" s="63"/>
    </row>
    <row r="40" spans="2:8" x14ac:dyDescent="0.2">
      <c r="B40" s="185"/>
      <c r="C40" s="134"/>
      <c r="D40" s="136">
        <v>-0.5</v>
      </c>
      <c r="E40" s="136">
        <v>-0.83</v>
      </c>
      <c r="F40" s="136">
        <v>-2.36</v>
      </c>
      <c r="G40" s="136"/>
      <c r="H40" s="63"/>
    </row>
    <row r="41" spans="2:8" x14ac:dyDescent="0.2">
      <c r="B41" s="185"/>
      <c r="C41" s="134"/>
      <c r="D41" s="136">
        <v>0.02</v>
      </c>
      <c r="E41" s="136">
        <v>-0.56999999999999995</v>
      </c>
      <c r="F41" s="136">
        <v>-2.17</v>
      </c>
      <c r="G41" s="136"/>
      <c r="H41" s="63"/>
    </row>
    <row r="42" spans="2:8" x14ac:dyDescent="0.2">
      <c r="B42" s="185"/>
      <c r="C42" s="134"/>
      <c r="D42" s="136">
        <v>0.37</v>
      </c>
      <c r="E42" s="136">
        <v>-0.55000000000000004</v>
      </c>
      <c r="F42" s="136"/>
      <c r="G42" s="136"/>
      <c r="H42" s="63"/>
    </row>
    <row r="43" spans="2:8" x14ac:dyDescent="0.2">
      <c r="B43" s="185"/>
      <c r="C43" s="134"/>
      <c r="D43" s="136">
        <v>-0.17</v>
      </c>
      <c r="E43" s="136">
        <v>-1.87</v>
      </c>
      <c r="F43" s="136"/>
      <c r="G43" s="136"/>
      <c r="H43" s="63"/>
    </row>
    <row r="44" spans="2:8" x14ac:dyDescent="0.2">
      <c r="B44" s="185"/>
      <c r="C44" s="134">
        <v>1953</v>
      </c>
      <c r="D44" s="136">
        <v>-0.42</v>
      </c>
      <c r="E44" s="136">
        <v>-2.27</v>
      </c>
      <c r="F44" s="136"/>
      <c r="G44" s="136"/>
      <c r="H44" s="63"/>
    </row>
    <row r="45" spans="2:8" x14ac:dyDescent="0.2">
      <c r="B45" s="185"/>
      <c r="C45" s="134"/>
      <c r="D45" s="136">
        <v>-0.72</v>
      </c>
      <c r="E45" s="136">
        <v>-2.87</v>
      </c>
      <c r="F45" s="136"/>
      <c r="G45" s="136"/>
      <c r="H45" s="63"/>
    </row>
    <row r="46" spans="2:8" x14ac:dyDescent="0.2">
      <c r="B46" s="185"/>
      <c r="C46" s="134"/>
      <c r="D46" s="136">
        <v>-1.36</v>
      </c>
      <c r="E46" s="136"/>
      <c r="F46" s="136"/>
      <c r="G46" s="136"/>
      <c r="H46" s="63"/>
    </row>
    <row r="47" spans="2:8" x14ac:dyDescent="0.2">
      <c r="B47" s="185"/>
      <c r="C47" s="134"/>
      <c r="D47" s="136">
        <v>-1.78</v>
      </c>
      <c r="E47" s="136"/>
      <c r="F47" s="136"/>
      <c r="G47" s="136"/>
      <c r="H47" s="63"/>
    </row>
    <row r="48" spans="2:8" x14ac:dyDescent="0.2">
      <c r="B48" s="185"/>
      <c r="C48" s="134"/>
      <c r="D48" s="136">
        <v>-1.85</v>
      </c>
      <c r="E48" s="136"/>
      <c r="F48" s="136"/>
      <c r="G48" s="136"/>
      <c r="H48" s="63"/>
    </row>
    <row r="49" spans="1:8" x14ac:dyDescent="0.2">
      <c r="B49" s="186"/>
      <c r="C49" s="134">
        <v>1958</v>
      </c>
      <c r="D49" s="136">
        <v>-1.94</v>
      </c>
      <c r="E49" s="136"/>
      <c r="F49" s="136"/>
      <c r="G49" s="136"/>
      <c r="H49" s="63"/>
    </row>
    <row r="50" spans="1:8" x14ac:dyDescent="0.2">
      <c r="B50" s="140"/>
      <c r="C50" s="141"/>
      <c r="D50" s="142"/>
      <c r="E50" s="142"/>
      <c r="F50" s="142"/>
      <c r="G50" s="142"/>
      <c r="H50" s="63"/>
    </row>
    <row r="51" spans="1:8" x14ac:dyDescent="0.2">
      <c r="B51" s="140"/>
      <c r="D51" s="143"/>
      <c r="E51" s="143"/>
      <c r="F51" s="143"/>
      <c r="G51" s="143"/>
      <c r="H51" s="63"/>
    </row>
    <row r="52" spans="1:8" x14ac:dyDescent="0.2">
      <c r="B52" s="25" t="s">
        <v>49</v>
      </c>
    </row>
    <row r="53" spans="1:8" x14ac:dyDescent="0.2">
      <c r="B53" s="54"/>
      <c r="G53" s="148" t="s">
        <v>50</v>
      </c>
    </row>
    <row r="54" spans="1:8" ht="33.75" x14ac:dyDescent="0.2">
      <c r="D54" s="133" t="s">
        <v>43</v>
      </c>
      <c r="E54" s="133" t="s">
        <v>44</v>
      </c>
      <c r="F54" s="133" t="s">
        <v>45</v>
      </c>
      <c r="G54" s="133" t="s">
        <v>46</v>
      </c>
    </row>
    <row r="55" spans="1:8" x14ac:dyDescent="0.2">
      <c r="B55" s="183" t="s">
        <v>4</v>
      </c>
      <c r="C55" s="134">
        <v>1938</v>
      </c>
      <c r="D55" s="144">
        <v>-4.0599999999999996</v>
      </c>
      <c r="E55" s="144">
        <v>-7.4</v>
      </c>
      <c r="F55" s="144">
        <v>-9.39</v>
      </c>
      <c r="G55" s="144">
        <v>-10.67</v>
      </c>
      <c r="H55" s="63"/>
    </row>
    <row r="56" spans="1:8" ht="15" customHeight="1" x14ac:dyDescent="0.2">
      <c r="B56" s="183"/>
      <c r="C56" s="134"/>
      <c r="D56" s="144">
        <v>-4.09</v>
      </c>
      <c r="E56" s="144">
        <v>-7.13</v>
      </c>
      <c r="F56" s="144">
        <v>-8.68</v>
      </c>
      <c r="G56" s="144">
        <v>-9.99</v>
      </c>
      <c r="H56" s="26"/>
    </row>
    <row r="57" spans="1:8" x14ac:dyDescent="0.2">
      <c r="B57" s="183"/>
      <c r="C57" s="134"/>
      <c r="D57" s="144">
        <v>-2.7</v>
      </c>
      <c r="E57" s="144">
        <v>-5.24</v>
      </c>
      <c r="F57" s="144">
        <v>-6.53</v>
      </c>
      <c r="G57" s="144">
        <v>-7.95</v>
      </c>
    </row>
    <row r="58" spans="1:8" x14ac:dyDescent="0.2">
      <c r="B58" s="183"/>
      <c r="C58" s="134"/>
      <c r="D58" s="144">
        <v>-2.61</v>
      </c>
      <c r="E58" s="144">
        <v>-4.8899999999999997</v>
      </c>
      <c r="F58" s="144">
        <v>-5.92</v>
      </c>
      <c r="G58" s="144">
        <v>-7.37</v>
      </c>
    </row>
    <row r="59" spans="1:8" x14ac:dyDescent="0.2">
      <c r="A59" s="19"/>
      <c r="B59" s="183"/>
      <c r="C59" s="134"/>
      <c r="D59" s="144">
        <v>-2.2799999999999998</v>
      </c>
      <c r="E59" s="144">
        <v>-4.18</v>
      </c>
      <c r="F59" s="144">
        <v>-5.0199999999999996</v>
      </c>
      <c r="G59" s="144">
        <v>-6.58</v>
      </c>
      <c r="H59" s="145"/>
    </row>
    <row r="60" spans="1:8" x14ac:dyDescent="0.2">
      <c r="A60" s="68"/>
      <c r="B60" s="183"/>
      <c r="C60" s="134">
        <v>1943</v>
      </c>
      <c r="D60" s="144">
        <v>-2.52</v>
      </c>
      <c r="E60" s="144">
        <v>-3.96</v>
      </c>
      <c r="F60" s="144">
        <v>-4.84</v>
      </c>
      <c r="G60" s="144">
        <v>-6.5</v>
      </c>
      <c r="H60" s="145"/>
    </row>
    <row r="61" spans="1:8" x14ac:dyDescent="0.2">
      <c r="A61" s="68"/>
      <c r="B61" s="183"/>
      <c r="C61" s="134"/>
      <c r="D61" s="144">
        <v>-1.93</v>
      </c>
      <c r="E61" s="144">
        <v>-2.8</v>
      </c>
      <c r="F61" s="144">
        <v>-3.86</v>
      </c>
      <c r="G61" s="144">
        <v>-5.58</v>
      </c>
      <c r="H61" s="145"/>
    </row>
    <row r="62" spans="1:8" x14ac:dyDescent="0.2">
      <c r="A62" s="68"/>
      <c r="B62" s="183"/>
      <c r="C62" s="134"/>
      <c r="D62" s="144">
        <v>-1.73</v>
      </c>
      <c r="E62" s="144">
        <v>-2.42</v>
      </c>
      <c r="F62" s="144">
        <v>-3.76</v>
      </c>
      <c r="G62" s="144">
        <v>-5.26</v>
      </c>
      <c r="H62" s="145"/>
    </row>
    <row r="63" spans="1:8" x14ac:dyDescent="0.2">
      <c r="A63" s="68"/>
      <c r="B63" s="183"/>
      <c r="C63" s="134"/>
      <c r="D63" s="144">
        <v>-0.97</v>
      </c>
      <c r="E63" s="144">
        <v>-1.4</v>
      </c>
      <c r="F63" s="144">
        <v>-2.86</v>
      </c>
      <c r="G63" s="144"/>
      <c r="H63" s="145"/>
    </row>
    <row r="64" spans="1:8" x14ac:dyDescent="0.2">
      <c r="A64" s="68"/>
      <c r="B64" s="183"/>
      <c r="C64" s="134"/>
      <c r="D64" s="144">
        <v>-0.67</v>
      </c>
      <c r="E64" s="144">
        <v>-1</v>
      </c>
      <c r="F64" s="144">
        <v>-2.72</v>
      </c>
      <c r="G64" s="144"/>
      <c r="H64" s="145"/>
    </row>
    <row r="65" spans="1:8" x14ac:dyDescent="0.2">
      <c r="A65" s="68"/>
      <c r="B65" s="183"/>
      <c r="C65" s="134">
        <v>1948</v>
      </c>
      <c r="D65" s="144">
        <v>0.05</v>
      </c>
      <c r="E65" s="144">
        <v>-0.57999999999999996</v>
      </c>
      <c r="F65" s="144">
        <v>-2.5099999999999998</v>
      </c>
      <c r="G65" s="144"/>
      <c r="H65" s="145"/>
    </row>
    <row r="66" spans="1:8" x14ac:dyDescent="0.2">
      <c r="B66" s="183"/>
      <c r="C66" s="134"/>
      <c r="D66" s="144">
        <v>-0.99</v>
      </c>
      <c r="E66" s="144">
        <v>-2.17</v>
      </c>
      <c r="F66" s="144">
        <v>-4.1900000000000004</v>
      </c>
      <c r="G66" s="144"/>
      <c r="H66" s="145"/>
    </row>
    <row r="67" spans="1:8" x14ac:dyDescent="0.2">
      <c r="B67" s="183"/>
      <c r="C67" s="134"/>
      <c r="D67" s="144">
        <v>0.27</v>
      </c>
      <c r="E67" s="144">
        <v>-1.43</v>
      </c>
      <c r="F67" s="144">
        <v>-3.15</v>
      </c>
      <c r="G67" s="144"/>
      <c r="H67" s="145"/>
    </row>
    <row r="68" spans="1:8" x14ac:dyDescent="0.2">
      <c r="B68" s="183"/>
      <c r="C68" s="134"/>
      <c r="D68" s="144">
        <v>0.43</v>
      </c>
      <c r="E68" s="144">
        <v>-1.6</v>
      </c>
      <c r="F68" s="144"/>
      <c r="G68" s="144"/>
      <c r="H68" s="145"/>
    </row>
    <row r="69" spans="1:8" x14ac:dyDescent="0.2">
      <c r="B69" s="183"/>
      <c r="C69" s="134"/>
      <c r="D69" s="144">
        <v>-1.2</v>
      </c>
      <c r="E69" s="144">
        <v>-3.77</v>
      </c>
      <c r="F69" s="144"/>
      <c r="G69" s="144"/>
    </row>
    <row r="70" spans="1:8" x14ac:dyDescent="0.2">
      <c r="B70" s="183"/>
      <c r="C70" s="134">
        <v>1953</v>
      </c>
      <c r="D70" s="144">
        <v>-1.96</v>
      </c>
      <c r="E70" s="144">
        <v>-4.5199999999999996</v>
      </c>
      <c r="F70" s="144"/>
      <c r="G70" s="144"/>
    </row>
    <row r="71" spans="1:8" x14ac:dyDescent="0.2">
      <c r="B71" s="183"/>
      <c r="C71" s="134"/>
      <c r="D71" s="144">
        <v>-2.37</v>
      </c>
      <c r="E71" s="144">
        <v>-4.66</v>
      </c>
      <c r="F71" s="144"/>
      <c r="G71" s="144"/>
    </row>
    <row r="72" spans="1:8" x14ac:dyDescent="0.2">
      <c r="B72" s="183"/>
      <c r="C72" s="134"/>
      <c r="D72" s="144">
        <v>-2.4300000000000002</v>
      </c>
      <c r="E72" s="144"/>
      <c r="F72" s="144"/>
      <c r="G72" s="144"/>
    </row>
    <row r="73" spans="1:8" x14ac:dyDescent="0.2">
      <c r="B73" s="183"/>
      <c r="C73" s="134"/>
      <c r="D73" s="144">
        <v>-1.7</v>
      </c>
      <c r="E73" s="144"/>
      <c r="F73" s="144"/>
      <c r="G73" s="144"/>
    </row>
    <row r="74" spans="1:8" x14ac:dyDescent="0.2">
      <c r="B74" s="183"/>
      <c r="C74" s="134"/>
      <c r="D74" s="144">
        <v>-1.8</v>
      </c>
      <c r="E74" s="144"/>
      <c r="F74" s="144"/>
      <c r="G74" s="144"/>
    </row>
    <row r="75" spans="1:8" x14ac:dyDescent="0.2">
      <c r="B75" s="183"/>
      <c r="C75" s="134">
        <v>1958</v>
      </c>
      <c r="D75" s="144">
        <v>-1.35</v>
      </c>
      <c r="E75" s="144"/>
      <c r="F75" s="144"/>
      <c r="G75" s="144"/>
    </row>
    <row r="76" spans="1:8" x14ac:dyDescent="0.2">
      <c r="C76" s="146"/>
    </row>
    <row r="77" spans="1:8" x14ac:dyDescent="0.2">
      <c r="B77" s="183" t="s">
        <v>5</v>
      </c>
      <c r="C77" s="134">
        <v>1938</v>
      </c>
      <c r="D77" s="144">
        <v>-0.49</v>
      </c>
      <c r="E77" s="144">
        <v>-1</v>
      </c>
      <c r="F77" s="144">
        <v>-1.43</v>
      </c>
      <c r="G77" s="144">
        <v>-1.82</v>
      </c>
    </row>
    <row r="78" spans="1:8" x14ac:dyDescent="0.2">
      <c r="B78" s="183"/>
      <c r="C78" s="134"/>
      <c r="D78" s="144">
        <v>-1</v>
      </c>
      <c r="E78" s="144">
        <v>-1.49</v>
      </c>
      <c r="F78" s="144">
        <v>-1.84</v>
      </c>
      <c r="G78" s="144">
        <v>-2.3199999999999998</v>
      </c>
    </row>
    <row r="79" spans="1:8" x14ac:dyDescent="0.2">
      <c r="B79" s="183"/>
      <c r="C79" s="134"/>
      <c r="D79" s="144">
        <v>-0.1</v>
      </c>
      <c r="E79" s="144">
        <v>-0.36</v>
      </c>
      <c r="F79" s="144">
        <v>-0.75</v>
      </c>
      <c r="G79" s="144">
        <v>-1.34</v>
      </c>
    </row>
    <row r="80" spans="1:8" x14ac:dyDescent="0.2">
      <c r="B80" s="183"/>
      <c r="C80" s="134"/>
      <c r="D80" s="144">
        <v>-0.47</v>
      </c>
      <c r="E80" s="144">
        <v>-0.71</v>
      </c>
      <c r="F80" s="144">
        <v>-1.1200000000000001</v>
      </c>
      <c r="G80" s="144">
        <v>-1.83</v>
      </c>
    </row>
    <row r="81" spans="2:7" x14ac:dyDescent="0.2">
      <c r="B81" s="183"/>
      <c r="C81" s="134"/>
      <c r="D81" s="144">
        <v>-0.56999999999999995</v>
      </c>
      <c r="E81" s="144">
        <v>-0.87</v>
      </c>
      <c r="F81" s="144">
        <v>-1.21</v>
      </c>
      <c r="G81" s="144">
        <v>-2.09</v>
      </c>
    </row>
    <row r="82" spans="2:7" x14ac:dyDescent="0.2">
      <c r="B82" s="183"/>
      <c r="C82" s="134">
        <v>1943</v>
      </c>
      <c r="D82" s="144">
        <v>-0.17</v>
      </c>
      <c r="E82" s="144">
        <v>-0.57999999999999996</v>
      </c>
      <c r="F82" s="144">
        <v>-0.93</v>
      </c>
      <c r="G82" s="144">
        <v>-2.06</v>
      </c>
    </row>
    <row r="83" spans="2:7" x14ac:dyDescent="0.2">
      <c r="B83" s="183"/>
      <c r="C83" s="134"/>
      <c r="D83" s="144">
        <v>0</v>
      </c>
      <c r="E83" s="144">
        <v>-0.27</v>
      </c>
      <c r="F83" s="144">
        <v>-0.78</v>
      </c>
      <c r="G83" s="144">
        <v>-2.09</v>
      </c>
    </row>
    <row r="84" spans="2:7" x14ac:dyDescent="0.2">
      <c r="B84" s="183"/>
      <c r="C84" s="134"/>
      <c r="D84" s="144">
        <v>-0.06</v>
      </c>
      <c r="E84" s="144">
        <v>-0.51</v>
      </c>
      <c r="F84" s="144">
        <v>-1.21</v>
      </c>
      <c r="G84" s="144">
        <v>-2.59</v>
      </c>
    </row>
    <row r="85" spans="2:7" x14ac:dyDescent="0.2">
      <c r="B85" s="183"/>
      <c r="C85" s="134"/>
      <c r="D85" s="144">
        <v>-0.24</v>
      </c>
      <c r="E85" s="144">
        <v>-0.73</v>
      </c>
      <c r="F85" s="144">
        <v>-1.58</v>
      </c>
      <c r="G85" s="144"/>
    </row>
    <row r="86" spans="2:7" x14ac:dyDescent="0.2">
      <c r="B86" s="183"/>
      <c r="C86" s="134"/>
      <c r="D86" s="144">
        <v>-0.75</v>
      </c>
      <c r="E86" s="144">
        <v>-1.1100000000000001</v>
      </c>
      <c r="F86" s="144">
        <v>-2.1800000000000002</v>
      </c>
      <c r="G86" s="144"/>
    </row>
    <row r="87" spans="2:7" x14ac:dyDescent="0.2">
      <c r="B87" s="183"/>
      <c r="C87" s="134">
        <v>1948</v>
      </c>
      <c r="D87" s="144">
        <v>0.27</v>
      </c>
      <c r="E87" s="144">
        <v>-0.05</v>
      </c>
      <c r="F87" s="144">
        <v>-1.44</v>
      </c>
      <c r="G87" s="144"/>
    </row>
    <row r="88" spans="2:7" x14ac:dyDescent="0.2">
      <c r="B88" s="183"/>
      <c r="C88" s="134"/>
      <c r="D88" s="144">
        <v>-0.92</v>
      </c>
      <c r="E88" s="144">
        <v>-1.54</v>
      </c>
      <c r="F88" s="144">
        <v>-3.15</v>
      </c>
      <c r="G88" s="144"/>
    </row>
    <row r="89" spans="2:7" x14ac:dyDescent="0.2">
      <c r="B89" s="183"/>
      <c r="C89" s="134"/>
      <c r="D89" s="144">
        <v>-0.56999999999999995</v>
      </c>
      <c r="E89" s="144">
        <v>-1.37</v>
      </c>
      <c r="F89" s="144">
        <v>-3.01</v>
      </c>
      <c r="G89" s="144"/>
    </row>
    <row r="90" spans="2:7" x14ac:dyDescent="0.2">
      <c r="B90" s="183"/>
      <c r="C90" s="134"/>
      <c r="D90" s="144">
        <v>0.13</v>
      </c>
      <c r="E90" s="144">
        <v>-0.9</v>
      </c>
      <c r="F90" s="144"/>
      <c r="G90" s="144"/>
    </row>
    <row r="91" spans="2:7" x14ac:dyDescent="0.2">
      <c r="B91" s="183"/>
      <c r="C91" s="134"/>
      <c r="D91" s="144">
        <v>-0.33</v>
      </c>
      <c r="E91" s="144">
        <v>-2.09</v>
      </c>
      <c r="F91" s="144"/>
      <c r="G91" s="144"/>
    </row>
    <row r="92" spans="2:7" x14ac:dyDescent="0.2">
      <c r="B92" s="183"/>
      <c r="C92" s="134">
        <v>1953</v>
      </c>
      <c r="D92" s="144">
        <v>-0.7</v>
      </c>
      <c r="E92" s="144">
        <v>-2.7</v>
      </c>
      <c r="F92" s="144"/>
      <c r="G92" s="144"/>
    </row>
    <row r="93" spans="2:7" x14ac:dyDescent="0.2">
      <c r="B93" s="183"/>
      <c r="C93" s="134"/>
      <c r="D93" s="144">
        <v>-0.94</v>
      </c>
      <c r="E93" s="144">
        <v>-3.07</v>
      </c>
      <c r="F93" s="144"/>
      <c r="G93" s="144"/>
    </row>
    <row r="94" spans="2:7" x14ac:dyDescent="0.2">
      <c r="B94" s="183"/>
      <c r="C94" s="134"/>
      <c r="D94" s="144">
        <v>-1.67</v>
      </c>
      <c r="E94" s="144"/>
      <c r="F94" s="144"/>
      <c r="G94" s="144"/>
    </row>
    <row r="95" spans="2:7" x14ac:dyDescent="0.2">
      <c r="B95" s="183"/>
      <c r="C95" s="134"/>
      <c r="D95" s="144">
        <v>-1.77</v>
      </c>
      <c r="E95" s="144"/>
      <c r="F95" s="144"/>
      <c r="G95" s="144"/>
    </row>
    <row r="96" spans="2:7" x14ac:dyDescent="0.2">
      <c r="B96" s="183"/>
      <c r="C96" s="134"/>
      <c r="D96" s="144">
        <v>-1.67</v>
      </c>
      <c r="E96" s="144"/>
      <c r="F96" s="144"/>
      <c r="G96" s="144"/>
    </row>
    <row r="97" spans="2:7" x14ac:dyDescent="0.2">
      <c r="B97" s="183"/>
      <c r="C97" s="134">
        <v>1958</v>
      </c>
      <c r="D97" s="144">
        <v>-2.02</v>
      </c>
      <c r="E97" s="144"/>
      <c r="F97" s="144"/>
      <c r="G97" s="144"/>
    </row>
    <row r="99" spans="2:7" ht="159" customHeight="1" x14ac:dyDescent="0.2">
      <c r="B99" s="164" t="s">
        <v>113</v>
      </c>
      <c r="C99" s="165"/>
      <c r="D99" s="165"/>
      <c r="E99" s="165"/>
      <c r="F99" s="165"/>
      <c r="G99" s="165"/>
    </row>
  </sheetData>
  <mergeCells count="7">
    <mergeCell ref="B77:B97"/>
    <mergeCell ref="B99:G99"/>
    <mergeCell ref="B7:B27"/>
    <mergeCell ref="B29:B49"/>
    <mergeCell ref="I27:L27"/>
    <mergeCell ref="I26:L26"/>
    <mergeCell ref="B55:B7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F04_Tableau1</vt:lpstr>
      <vt:lpstr>F04_Tableau1 compl.</vt:lpstr>
      <vt:lpstr>F04_Graphique1</vt:lpstr>
      <vt:lpstr>F04_Graphique1_Précision_méthod</vt:lpstr>
      <vt:lpstr>F04_Graphique2</vt:lpstr>
      <vt:lpstr>F04_Graphique3</vt:lpstr>
      <vt:lpstr>F04_Graphique 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CHELOUDKO, Pierre (DREES/OS/RETR)</dc:creator>
  <cp:lastModifiedBy>ROUX, Celine (DREES/DIRECTION/BPCC)</cp:lastModifiedBy>
  <dcterms:created xsi:type="dcterms:W3CDTF">2018-11-16T16:47:08Z</dcterms:created>
  <dcterms:modified xsi:type="dcterms:W3CDTF">2025-07-18T10:16:09Z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2025-07-17T08:58:24Z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34aa36d9-2f9a-48f6-9153-ece8347943eb</vt:lpwstr>
  </property>
  <property fmtid="{D5CDD505-2E9C-101B-9397-08002B2CF9AE}" pid="8" name="MSIP_Label_3094c1fb-3db8-4cce-b079-9b022302847f_ContentBits">
    <vt:lpwstr>0</vt:lpwstr>
  </property>
</Properties>
</file>