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V:\BHD\ES-HANDICAP\ESH 2022\10_Etudes\E&amp;R Offre\"/>
    </mc:Choice>
  </mc:AlternateContent>
  <xr:revisionPtr revIDLastSave="0" documentId="13_ncr:1_{07D789AE-692D-4E5E-AED9-97C4CFFB9112}" xr6:coauthVersionLast="47" xr6:coauthVersionMax="47" xr10:uidLastSave="{00000000-0000-0000-0000-000000000000}"/>
  <bookViews>
    <workbookView xWindow="-120" yWindow="-120" windowWidth="25440" windowHeight="15270" tabRatio="945" xr2:uid="{00000000-000D-0000-FFFF-FFFF00000000}"/>
  </bookViews>
  <sheets>
    <sheet name="Graphique de une" sheetId="82" r:id="rId1"/>
    <sheet name="Tableau 1" sheetId="70" r:id="rId2"/>
    <sheet name="Tableau 2" sheetId="55" r:id="rId3"/>
    <sheet name="Graphique 1" sheetId="54" r:id="rId4"/>
    <sheet name="Graphique 2" sheetId="74" r:id="rId5"/>
    <sheet name="Tableau 3" sheetId="83" r:id="rId6"/>
    <sheet name="Tableau 4" sheetId="84" r:id="rId7"/>
    <sheet name="Tableau complémentaire A" sheetId="73" r:id="rId8"/>
    <sheet name="Tableau complémentaire B" sheetId="68" r:id="rId9"/>
    <sheet name="Tableau complémentaire C" sheetId="50" r:id="rId10"/>
    <sheet name="Tableau complémentaire D" sheetId="8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50" l="1"/>
  <c r="E19" i="50"/>
  <c r="E20" i="50"/>
  <c r="E21" i="50"/>
  <c r="E22" i="50"/>
  <c r="E23" i="50"/>
  <c r="E24" i="50"/>
  <c r="E25" i="50"/>
  <c r="E26" i="50"/>
  <c r="E27" i="50"/>
  <c r="E18" i="50"/>
  <c r="AP7" i="68" l="1"/>
  <c r="AP9" i="68"/>
  <c r="AP10" i="68"/>
  <c r="AP11" i="68"/>
  <c r="AP12" i="68"/>
  <c r="AP13" i="68"/>
  <c r="AP14" i="68"/>
  <c r="AP15" i="68"/>
  <c r="AP16" i="68"/>
  <c r="AP17" i="68"/>
  <c r="AP19" i="68"/>
  <c r="AP20" i="68"/>
  <c r="AP21" i="68"/>
  <c r="AP22" i="68"/>
  <c r="AP23" i="68"/>
  <c r="AP24" i="68"/>
  <c r="AP6" i="68"/>
  <c r="AO24" i="68"/>
  <c r="AO23" i="68"/>
  <c r="AO22" i="68"/>
  <c r="AO21" i="68"/>
  <c r="AO20" i="68"/>
  <c r="AO19" i="68"/>
  <c r="AO17" i="68"/>
  <c r="AO16" i="68"/>
  <c r="AO15" i="68"/>
  <c r="AO14" i="68"/>
  <c r="AO13" i="68"/>
  <c r="AO12" i="68"/>
  <c r="AO11" i="68"/>
  <c r="AO10" i="68"/>
  <c r="AO9" i="68"/>
  <c r="AO7" i="68"/>
  <c r="AO6" i="68"/>
  <c r="AN24" i="68"/>
  <c r="AN23" i="68"/>
  <c r="AN22" i="68"/>
  <c r="AN21" i="68"/>
  <c r="AN20" i="68"/>
  <c r="AN19" i="68"/>
  <c r="AN17" i="68"/>
  <c r="AN16" i="68"/>
  <c r="AN15" i="68"/>
  <c r="AN14" i="68"/>
  <c r="AN13" i="68"/>
  <c r="AN12" i="68"/>
  <c r="AN11" i="68"/>
  <c r="AN10" i="68"/>
  <c r="AN9" i="68"/>
  <c r="AN7" i="68"/>
  <c r="AN6" i="68"/>
  <c r="AM15" i="68"/>
  <c r="AL15" i="68"/>
  <c r="AK15" i="68"/>
  <c r="AJ15" i="68"/>
  <c r="AI15" i="68"/>
  <c r="AH15" i="68"/>
  <c r="AG15" i="68"/>
  <c r="AF15" i="68"/>
  <c r="AE15" i="68"/>
</calcChain>
</file>

<file path=xl/sharedStrings.xml><?xml version="1.0" encoding="utf-8"?>
<sst xmlns="http://schemas.openxmlformats.org/spreadsheetml/2006/main" count="446" uniqueCount="200">
  <si>
    <t>Nombre de structures</t>
  </si>
  <si>
    <t>Nombre de places</t>
  </si>
  <si>
    <t>Personnel en équivalent temps plein (ETP)</t>
  </si>
  <si>
    <t>ETP par place</t>
  </si>
  <si>
    <t>Ensemble des structures</t>
  </si>
  <si>
    <t>-</t>
  </si>
  <si>
    <t>En %</t>
  </si>
  <si>
    <t>Personnes handicapées vieillissantes</t>
  </si>
  <si>
    <t>Nombre de places moyen par structure</t>
  </si>
  <si>
    <t>Ensemble</t>
  </si>
  <si>
    <t>Établissements expérimentaux pour adultes handicapés</t>
  </si>
  <si>
    <t xml:space="preserve">Nombre de structures </t>
  </si>
  <si>
    <t>Déficiences intellectuelles</t>
  </si>
  <si>
    <t>Déficiences psychiques</t>
  </si>
  <si>
    <t>Déficiences motrices</t>
  </si>
  <si>
    <t>Déficiences visuelles</t>
  </si>
  <si>
    <t>Déficiences auditives</t>
  </si>
  <si>
    <t>Enfants</t>
  </si>
  <si>
    <t>Évolution entre 2018 et 2022 (en %)</t>
  </si>
  <si>
    <t>Adultes</t>
  </si>
  <si>
    <t>Autre dispositif intégré</t>
  </si>
  <si>
    <t>En effectifs</t>
  </si>
  <si>
    <t>Toutes structures pour enfants et adolescents</t>
  </si>
  <si>
    <t>Prestation en milieu ordinaire</t>
  </si>
  <si>
    <t>Externat, accueil de jour et accompagnement en milieu ordinaire</t>
  </si>
  <si>
    <t xml:space="preserve">Accueil temporaire </t>
  </si>
  <si>
    <t>Internat</t>
  </si>
  <si>
    <r>
      <rPr>
        <b/>
        <sz val="8"/>
        <rFont val="Marianne"/>
      </rPr>
      <t>Lecture</t>
    </r>
    <r>
      <rPr>
        <sz val="8"/>
        <rFont val="Marianne"/>
      </rPr>
      <t xml:space="preserve"> &gt; Au 31 décembre 2022, il y a 12 380 établissements et services pour personnes handicapées en France.</t>
    </r>
  </si>
  <si>
    <t>Autre autorisation</t>
  </si>
  <si>
    <t>Structures pour enfants</t>
  </si>
  <si>
    <t>Structures pour adultes</t>
  </si>
  <si>
    <r>
      <t xml:space="preserve">Lecture &gt; </t>
    </r>
    <r>
      <rPr>
        <sz val="8"/>
        <color theme="1"/>
        <rFont val="Marianne"/>
      </rPr>
      <t>Au 31 décembre 2022, les autorisations pour déficiences intellectuelles représentent 41 % des places dans les structures accompagnant des adultes.</t>
    </r>
  </si>
  <si>
    <t>Type de structure</t>
  </si>
  <si>
    <t>Évolution entre 2014 et 2018</t>
  </si>
  <si>
    <t>Évolution entre 2010 et 2014</t>
  </si>
  <si>
    <t>Évolution entre 2006 et 2010</t>
  </si>
  <si>
    <t>Établissements pour enfants</t>
  </si>
  <si>
    <t>Dont :</t>
  </si>
  <si>
    <t xml:space="preserve">       Établissements pour enfants polyhandicapés</t>
  </si>
  <si>
    <t>Établissements pour adultes</t>
  </si>
  <si>
    <t>Évolution entre 2006 et 2022</t>
  </si>
  <si>
    <t xml:space="preserve">       Établissements expérimentaux</t>
  </si>
  <si>
    <t>Tableau 1 - Nombre de structures et de places par type de structures</t>
  </si>
  <si>
    <t>Évolution entre 2018 et 2022</t>
  </si>
  <si>
    <t>Établissements expérimentaux pour personnes handicapées et lieux de vie</t>
  </si>
  <si>
    <t>Services pour enfants</t>
  </si>
  <si>
    <t xml:space="preserve">       Foyers</t>
  </si>
  <si>
    <t>Services pour adultes</t>
  </si>
  <si>
    <t>Instituts pour jeunes déficients sensoriels</t>
  </si>
  <si>
    <t>Graphique 2  - Répartion des capacités selon les modes de fonctionnement et la catégorie de structure</t>
  </si>
  <si>
    <t>Poids du nombre de structures parmi l’ensemble des structures pour enfants et adolescents 
(en %)</t>
  </si>
  <si>
    <t>Poids du nombre de places parmi l’ensemble des places pour enfants et adolescents (en %)</t>
  </si>
  <si>
    <t>Ensemble des structures pour enfants et adolescents</t>
  </si>
  <si>
    <t>Établissements pour enfants et adolescents</t>
  </si>
  <si>
    <t xml:space="preserve">       Instituts d’éducation motrice</t>
  </si>
  <si>
    <t>&lt; 1</t>
  </si>
  <si>
    <t>Poids du nombre de structures parmi l’ensemble des structures pour adultes (en %)</t>
  </si>
  <si>
    <t>Ensemble des structures pour adultes</t>
  </si>
  <si>
    <t xml:space="preserve">       Centres de formation et d’orientation professionnelle</t>
  </si>
  <si>
    <t xml:space="preserve">      Autres établissements pour enfants</t>
  </si>
  <si>
    <r>
      <rPr>
        <b/>
        <sz val="8"/>
        <rFont val="Marianne"/>
      </rPr>
      <t>Champ</t>
    </r>
    <r>
      <rPr>
        <sz val="8"/>
        <rFont val="Marianne"/>
      </rPr>
      <t xml:space="preserve"> &gt; Établissements et services pour personnes handicapées, France.</t>
    </r>
  </si>
  <si>
    <t>Autres établissements pour enfants</t>
  </si>
  <si>
    <t>Ensemble des structures pour enfants</t>
  </si>
  <si>
    <t>Autre</t>
  </si>
  <si>
    <t xml:space="preserve">       Établissements pour enfants et adolescents polyhandicapés</t>
  </si>
  <si>
    <t>Instituts médico-éducatifs</t>
  </si>
  <si>
    <t xml:space="preserve">       Instituts médico-éducatifs</t>
  </si>
  <si>
    <t xml:space="preserve">       Instituts thérapeutiques, éducatifs et pédagogiques</t>
  </si>
  <si>
    <t>Instituts thérapeutiques, éducatifs et pédagogiques</t>
  </si>
  <si>
    <t>Établissements pour enfants et adolescents polyhandicapés</t>
  </si>
  <si>
    <t>Unités d’évaluation, de réentraînement et d’orientation sociale et professionnelle</t>
  </si>
  <si>
    <t xml:space="preserve">       Instituts pour jeunes déficients sensoriels</t>
  </si>
  <si>
    <t xml:space="preserve"> Instituts pour jeunes déficients sensoriels</t>
  </si>
  <si>
    <r>
      <rPr>
        <b/>
        <sz val="8"/>
        <color indexed="8"/>
        <rFont val="Marianne"/>
      </rPr>
      <t xml:space="preserve">Source &gt; </t>
    </r>
    <r>
      <rPr>
        <sz val="8"/>
        <color indexed="8"/>
        <rFont val="Marianne"/>
      </rPr>
      <t>DREES, enquête ES-Handicap 2022.</t>
    </r>
  </si>
  <si>
    <r>
      <rPr>
        <b/>
        <sz val="8"/>
        <rFont val="Marianne"/>
      </rPr>
      <t>Lecture &gt;</t>
    </r>
    <r>
      <rPr>
        <sz val="8"/>
        <rFont val="Marianne"/>
      </rPr>
      <t xml:space="preserve"> Au 31 décembre 2022, les instituts médico-éducatifs représentent 34 % du nombre de structures accompagnant des enfants et des adolescents handicapés.</t>
    </r>
  </si>
  <si>
    <t>Services</t>
  </si>
  <si>
    <t>Instituts thérapeutiques éducatifs et pédagogiques</t>
  </si>
  <si>
    <t>ns</t>
  </si>
  <si>
    <r>
      <rPr>
        <b/>
        <sz val="8"/>
        <color theme="1"/>
        <rFont val="Marianne"/>
      </rPr>
      <t>Note &gt;</t>
    </r>
    <r>
      <rPr>
        <sz val="8"/>
        <color theme="1"/>
        <rFont val="Marianne"/>
      </rPr>
      <t xml:space="preserve"> Les valeurs de ce tableau ne peuvent pas être additionnées car une structure peut cumuler plusieurs dispositifs.</t>
    </r>
  </si>
  <si>
    <t>ns : non significatif</t>
  </si>
  <si>
    <r>
      <t xml:space="preserve">Lecture &gt; </t>
    </r>
    <r>
      <rPr>
        <sz val="8"/>
        <color indexed="8"/>
        <rFont val="Marianne"/>
      </rPr>
      <t>En 2022, 1 820 structures disposent d’une unité d’enseignement interne. Cela représente 50 % des structures médico-sociales accompagnant les enfants et adolescents. 10 % des services disposent d’unité d’enseignement interne.</t>
    </r>
  </si>
  <si>
    <t>&lt;1</t>
  </si>
  <si>
    <r>
      <t xml:space="preserve">       Instituts pour jeunes déficients sensoriels</t>
    </r>
    <r>
      <rPr>
        <vertAlign val="superscript"/>
        <sz val="8"/>
        <rFont val="Marianne"/>
        <family val="3"/>
      </rPr>
      <t>1</t>
    </r>
  </si>
  <si>
    <r>
      <t xml:space="preserve">       Établissements expérimentaux</t>
    </r>
    <r>
      <rPr>
        <vertAlign val="superscript"/>
        <sz val="8"/>
        <rFont val="Marianne"/>
        <family val="3"/>
      </rPr>
      <t>2</t>
    </r>
  </si>
  <si>
    <r>
      <t xml:space="preserve">       Autres établissements pour enfants</t>
    </r>
    <r>
      <rPr>
        <vertAlign val="superscript"/>
        <sz val="8"/>
        <rFont val="Marianne"/>
        <family val="3"/>
      </rPr>
      <t>3</t>
    </r>
  </si>
  <si>
    <r>
      <t>Services pour enfants</t>
    </r>
    <r>
      <rPr>
        <b/>
        <vertAlign val="superscript"/>
        <sz val="8"/>
        <rFont val="Marianne"/>
        <family val="3"/>
      </rPr>
      <t>4</t>
    </r>
  </si>
  <si>
    <r>
      <t>Établissements expérimentaux pour personnes handicapées et lieux de vie</t>
    </r>
    <r>
      <rPr>
        <b/>
        <vertAlign val="superscript"/>
        <sz val="8"/>
        <rFont val="Marianne"/>
        <family val="3"/>
      </rPr>
      <t>2</t>
    </r>
  </si>
  <si>
    <r>
      <t xml:space="preserve">       Foyers</t>
    </r>
    <r>
      <rPr>
        <vertAlign val="superscript"/>
        <sz val="8"/>
        <rFont val="Marianne"/>
        <family val="3"/>
      </rPr>
      <t>6</t>
    </r>
  </si>
  <si>
    <r>
      <t>Services pour adultes</t>
    </r>
    <r>
      <rPr>
        <b/>
        <vertAlign val="superscript"/>
        <sz val="8"/>
        <rFont val="Marianne"/>
        <family val="3"/>
      </rPr>
      <t>7</t>
    </r>
  </si>
  <si>
    <t xml:space="preserve">2. Les établissements expérimentaux pour enfants et ceux pour adultes sont progressivement remplacés par les établissements expérimentaux pour personnes handicapées. Cela explique les évolutions observées sur ces catégories. </t>
  </si>
  <si>
    <r>
      <t>1. Instituts pour déficients visuels, instituts pour déficients auditifs, instituts d</t>
    </r>
    <r>
      <rPr>
        <sz val="8"/>
        <rFont val="Arial"/>
        <family val="2"/>
      </rPr>
      <t>’</t>
    </r>
    <r>
      <rPr>
        <sz val="8"/>
        <rFont val="Marianne"/>
        <family val="3"/>
      </rPr>
      <t>éducation sensorielle pour enfants sourds/aveugles.</t>
    </r>
  </si>
  <si>
    <t xml:space="preserve">       Établissements et services d’aide par le travail</t>
  </si>
  <si>
    <t xml:space="preserve">       Centres de formation et d’orientation professionnelle5</t>
  </si>
  <si>
    <t xml:space="preserve">       Établissements d’accueil temporaire</t>
  </si>
  <si>
    <t>4. Services d’éducation spéciale et de soins à domicile (Sessad).</t>
  </si>
  <si>
    <t>7. Services d’accompagnement à la vie sociale (SAVS), services d’accompagnement médico-social pour adultes handicapés (Samsah).</t>
  </si>
  <si>
    <t>3. Établissements d’accueil temporaire, jardins d’enfants spécialisés et foyers d’hébergement pour enfants et adolescents handicapés.</t>
  </si>
  <si>
    <t>6. Foyers de vie, foyers d’hébergement, foyers d’accueil polyvalent, maisons d’accueil spécialisées (MAS), foyers d’accueil médicalisés (FAM), établissements d’accueil médicalisés en tout ou partie pour personnes handicapées (EAM), établissements d’accueil non médicalisés pour personnes handicapées (EANM).</t>
  </si>
  <si>
    <t xml:space="preserve"> Instituts d’éducation motrice</t>
  </si>
  <si>
    <t>Unité d’enseignement interne</t>
  </si>
  <si>
    <t>Unité d’enseignement externalisée</t>
  </si>
  <si>
    <t xml:space="preserve">Unité d’enseignement en maternelle (autisme) </t>
  </si>
  <si>
    <t xml:space="preserve">Unité d’enseignement élémentaire (autisme) </t>
  </si>
  <si>
    <t>Dispositif d’autorégulation</t>
  </si>
  <si>
    <t>Unité d’enseignement polyhandicap</t>
  </si>
  <si>
    <t>Itep : instituts thérapeutiques éducatifs et pédagogiques.</t>
  </si>
  <si>
    <r>
      <rPr>
        <b/>
        <sz val="8"/>
        <rFont val="Marianne"/>
      </rPr>
      <t>Champ</t>
    </r>
    <r>
      <rPr>
        <sz val="8"/>
        <rFont val="Marianne"/>
      </rPr>
      <t xml:space="preserve"> &gt; Établissements et services pour enfants handicapés, France.</t>
    </r>
  </si>
  <si>
    <r>
      <rPr>
        <b/>
        <sz val="8"/>
        <rFont val="Marianne"/>
      </rPr>
      <t>Source &gt;</t>
    </r>
    <r>
      <rPr>
        <sz val="8"/>
        <rFont val="Marianne"/>
      </rPr>
      <t xml:space="preserve"> DREES, enquête ES-Handicap 2022.</t>
    </r>
  </si>
  <si>
    <t>Troubles du spectre de l’autisme</t>
  </si>
  <si>
    <t>Graphique 1 - Répartition des places autorisées par type de déficience</t>
  </si>
  <si>
    <t>Tous types de déficiences</t>
  </si>
  <si>
    <t>Instituts d’éducation motrice</t>
  </si>
  <si>
    <r>
      <rPr>
        <b/>
        <sz val="8"/>
        <color indexed="8"/>
        <rFont val="Marianne"/>
        <family val="3"/>
      </rPr>
      <t>Champ &gt;</t>
    </r>
    <r>
      <rPr>
        <sz val="8"/>
        <color indexed="8"/>
        <rFont val="Marianne"/>
      </rPr>
      <t xml:space="preserve"> Établissements pour enfants handicapés hors établissements expérimentaux, établissements d’accueil temporaire, jardins d’enfants spécialisés et foyers d’hébergement, France.</t>
    </r>
  </si>
  <si>
    <r>
      <rPr>
        <b/>
        <sz val="8"/>
        <color theme="1"/>
        <rFont val="Marianne"/>
      </rPr>
      <t>Lecture &gt;</t>
    </r>
    <r>
      <rPr>
        <sz val="8"/>
        <color theme="1"/>
        <rFont val="Marianne"/>
      </rPr>
      <t xml:space="preserve"> Dans les instituts médico-éducatifs, 3,4 % des places sont dédiées à de la </t>
    </r>
    <r>
      <rPr>
        <sz val="8"/>
        <color theme="1"/>
        <rFont val="Calibri"/>
        <family val="2"/>
      </rPr>
      <t xml:space="preserve">« </t>
    </r>
    <r>
      <rPr>
        <sz val="8"/>
        <color theme="1"/>
        <rFont val="Marianne"/>
      </rPr>
      <t>prestation en milieu ordinaire ».</t>
    </r>
  </si>
  <si>
    <t>Établissements et services d’aide par le travail</t>
  </si>
  <si>
    <t>Établissements d’accueil temporaire</t>
  </si>
  <si>
    <t>Tableau 2 - Dispositifs portés par les structures accompagnant les enfants et adolescents</t>
  </si>
  <si>
    <t>Nombre moyen de places par structure</t>
  </si>
  <si>
    <r>
      <rPr>
        <b/>
        <sz val="8"/>
        <rFont val="Marianne"/>
      </rPr>
      <t>Source</t>
    </r>
    <r>
      <rPr>
        <sz val="8"/>
        <rFont val="Marianne"/>
      </rPr>
      <t xml:space="preserve"> &gt; DREES, enquête ES-Handicap 2006, 2010, 2014, 2018 et 2022.</t>
    </r>
  </si>
  <si>
    <t>Établissements expérimentaux pour l’enfance handicapée</t>
  </si>
  <si>
    <t xml:space="preserve">Services d’éducation spéciale et de soins à domicile </t>
  </si>
  <si>
    <t>Établissements d’accueil temporaire d’adultes handicapés</t>
  </si>
  <si>
    <t>Services d’accompagnement à la vie sociale</t>
  </si>
  <si>
    <t>Services d’accompagnement médico-social pour adultes handicapés</t>
  </si>
  <si>
    <t>Établissements et services de rééducation professionnelle</t>
  </si>
  <si>
    <t>Établissements et services de préorientation pour adultes handicapés</t>
  </si>
  <si>
    <t>Foyers et établissements d’accueil non médicalisés</t>
  </si>
  <si>
    <t>Maisons d’accueil spécialisées</t>
  </si>
  <si>
    <t>Foyers d’accueil médicalisés et établissements d’accueil médicalisés</t>
  </si>
  <si>
    <r>
      <rPr>
        <b/>
        <sz val="8"/>
        <rFont val="Marianne"/>
      </rPr>
      <t>Source &gt;</t>
    </r>
    <r>
      <rPr>
        <sz val="8"/>
        <rFont val="Marianne"/>
      </rPr>
      <t xml:space="preserve"> DREES, enquête ES-Handicap 2018 et 2022.</t>
    </r>
  </si>
  <si>
    <t>Poids du nombre de places parmi l’ensemble des places pour adultes (en %)</t>
  </si>
  <si>
    <t xml:space="preserve">       Établissements et services d’aide pour le travail</t>
  </si>
  <si>
    <r>
      <rPr>
        <b/>
        <sz val="8"/>
        <rFont val="Marianne"/>
      </rPr>
      <t>Source &gt;</t>
    </r>
    <r>
      <rPr>
        <sz val="8"/>
        <rFont val="Marianne"/>
      </rPr>
      <t xml:space="preserve"> DREES, enquête ES-Handicap 2022, 2018, 2014, 2010 et 2006.</t>
    </r>
  </si>
  <si>
    <r>
      <rPr>
        <b/>
        <sz val="8"/>
        <rFont val="Marianne"/>
        <family val="3"/>
      </rPr>
      <t>Lecture</t>
    </r>
    <r>
      <rPr>
        <sz val="8"/>
        <rFont val="Marianne"/>
        <family val="3"/>
      </rPr>
      <t xml:space="preserve"> &gt; Au 31 décembre 2022, 1 380 instituts médico-éducatifs (IME) proposent 75 700 places, soit 55 places en moyenne par IME. Le nombre d’IME augmente de 6,2 % par rapport à 2018 et le nombre de places de 7 %.</t>
    </r>
  </si>
  <si>
    <r>
      <rPr>
        <b/>
        <sz val="8"/>
        <rFont val="Marianne"/>
        <family val="3"/>
      </rPr>
      <t>Champ</t>
    </r>
    <r>
      <rPr>
        <sz val="8"/>
        <rFont val="Marianne"/>
        <family val="3"/>
      </rPr>
      <t xml:space="preserve"> &gt; Établissements et services pour personnes handicapées, France.</t>
    </r>
  </si>
  <si>
    <r>
      <rPr>
        <b/>
        <sz val="8"/>
        <rFont val="Marianne"/>
        <family val="3"/>
      </rPr>
      <t>Source</t>
    </r>
    <r>
      <rPr>
        <sz val="8"/>
        <rFont val="Marianne"/>
        <family val="3"/>
      </rPr>
      <t xml:space="preserve"> &gt; DREES, enquête ES-Handicap  2018 et 2022.</t>
    </r>
  </si>
  <si>
    <t>Dispositif intégré Itep</t>
  </si>
  <si>
    <r>
      <rPr>
        <b/>
        <sz val="8"/>
        <rFont val="Marianne"/>
      </rPr>
      <t xml:space="preserve">Tableau complémentaire </t>
    </r>
    <r>
      <rPr>
        <b/>
        <sz val="8"/>
        <rFont val="Marianne"/>
      </rPr>
      <t>A</t>
    </r>
    <r>
      <rPr>
        <b/>
        <sz val="8"/>
        <color theme="1"/>
        <rFont val="Marianne"/>
      </rPr>
      <t xml:space="preserve"> - Évolution du « poids relatif » par type de structure en termes de nombre de structure</t>
    </r>
    <r>
      <rPr>
        <b/>
        <sz val="8"/>
        <rFont val="Marianne"/>
      </rPr>
      <t>s</t>
    </r>
    <r>
      <rPr>
        <b/>
        <sz val="8"/>
        <color theme="1"/>
        <rFont val="Marianne"/>
      </rPr>
      <t xml:space="preserve"> et de places, de 2006 à 2022</t>
    </r>
  </si>
  <si>
    <t>Tableau complémentaire B - Nombre de structures, de places et de personnel en équivalent temps plein (ETP) par type de structure</t>
  </si>
  <si>
    <r>
      <rPr>
        <b/>
        <sz val="8"/>
        <rFont val="Marianne"/>
        <family val="3"/>
      </rPr>
      <t>Note &gt;</t>
    </r>
    <r>
      <rPr>
        <sz val="8"/>
        <rFont val="Marianne"/>
        <family val="3"/>
      </rPr>
      <t xml:space="preserve"> Le tableau complémentaire B présente ces résultats depuis 2006. </t>
    </r>
  </si>
  <si>
    <r>
      <rPr>
        <sz val="8"/>
        <rFont val="Marianne"/>
        <family val="3"/>
      </rPr>
      <t>C</t>
    </r>
    <r>
      <rPr>
        <sz val="8"/>
        <color theme="1"/>
        <rFont val="Marianne"/>
      </rPr>
      <t>érébro-lésés</t>
    </r>
  </si>
  <si>
    <t>Polyhandicap</t>
  </si>
  <si>
    <t>Tableau complémentaire C - Nombre de structures et capacités installées par type de structure en 2022</t>
  </si>
  <si>
    <r>
      <rPr>
        <b/>
        <sz val="8"/>
        <rFont val="Marianne"/>
        <family val="3"/>
      </rPr>
      <t>Lecture</t>
    </r>
    <r>
      <rPr>
        <sz val="8"/>
        <rFont val="Marianne"/>
        <family val="3"/>
      </rPr>
      <t xml:space="preserve"> &gt; Au 31 décembre 2022, il y a 520 services d’accompagnement médico-social pour adultes handicapés. Ils proposent 13 500 places, soit 26 places en moyenne par struture. Par rapport à 2018, leur nombre progresse de 24 % et le nombre de places de 17 %.</t>
    </r>
  </si>
  <si>
    <r>
      <t xml:space="preserve">       Centres de formation et d’orientation professionnelle</t>
    </r>
    <r>
      <rPr>
        <vertAlign val="superscript"/>
        <sz val="8"/>
        <rFont val="Marianne"/>
        <family val="3"/>
      </rPr>
      <t>5</t>
    </r>
  </si>
  <si>
    <t>Démarche de gestion des risques et lutte contre la maltraitance</t>
  </si>
  <si>
    <t>Espaces pour anticiper les comportements-problèmes</t>
  </si>
  <si>
    <t>Établissements</t>
  </si>
  <si>
    <t>Ensemble des établissements</t>
  </si>
  <si>
    <t>1. Comprend l’hébergement éclaté et l’accueil familial.</t>
  </si>
  <si>
    <t>Tableau 3 - Gestion des risques, lutte contre la maltraitance et comportements-problèmes</t>
  </si>
  <si>
    <t>Outils de prévention et d'analyse des comportements-problèmes</t>
  </si>
  <si>
    <r>
      <rPr>
        <b/>
        <sz val="8"/>
        <color indexed="8"/>
        <rFont val="Marianne"/>
      </rPr>
      <t xml:space="preserve">Source &gt; </t>
    </r>
    <r>
      <rPr>
        <sz val="8"/>
        <color indexed="8"/>
        <rFont val="Marianne"/>
      </rPr>
      <t>DREES, enquêtes ES-Handicap 2022 et 2018.</t>
    </r>
  </si>
  <si>
    <r>
      <rPr>
        <b/>
        <sz val="8"/>
        <color indexed="8"/>
        <rFont val="Marianne"/>
      </rPr>
      <t>Champ &gt;</t>
    </r>
    <r>
      <rPr>
        <sz val="8"/>
        <color indexed="8"/>
        <rFont val="Marianne"/>
      </rPr>
      <t xml:space="preserve"> Établissements et services pour personnes handicapées, France.</t>
    </r>
  </si>
  <si>
    <r>
      <rPr>
        <b/>
        <sz val="8"/>
        <color theme="1"/>
        <rFont val="Marianne"/>
      </rPr>
      <t>Lecture &gt;</t>
    </r>
    <r>
      <rPr>
        <sz val="8"/>
        <color theme="1"/>
        <rFont val="Marianne"/>
      </rPr>
      <t xml:space="preserve"> Dans les instituts médico-éducatifs, 24 % des places sont dédiées à de l'internat.</t>
    </r>
  </si>
  <si>
    <t>8. Comprend l'hébergement éclaté et l'accueil familial.</t>
  </si>
  <si>
    <t>5. Établissements et services de pré-orientation (Espo), établissements et services de réadaptation professionnelle (ESRP), et unités d’évaluation, de réentraînement et d’orientation sociale et professionnelle (Ueros).</t>
  </si>
  <si>
    <t>1. Instituts pour déficients visuels, instituts pour déficients auditifs, instituts d’éducation sensorielle pour enfants sourds/aveugles.</t>
  </si>
  <si>
    <t>Total</t>
  </si>
  <si>
    <r>
      <t>Établissements expérimentaux pour personnes handicapées et lieux de vie</t>
    </r>
    <r>
      <rPr>
        <b/>
        <vertAlign val="superscript"/>
        <sz val="8"/>
        <color indexed="8"/>
        <rFont val="Marianne"/>
      </rPr>
      <t>2</t>
    </r>
  </si>
  <si>
    <r>
      <t>Services pour adultes</t>
    </r>
    <r>
      <rPr>
        <vertAlign val="superscript"/>
        <sz val="8"/>
        <color indexed="8"/>
        <rFont val="Marianne"/>
      </rPr>
      <t>7</t>
    </r>
  </si>
  <si>
    <r>
      <t>Établissements expérimentaux</t>
    </r>
    <r>
      <rPr>
        <vertAlign val="superscript"/>
        <sz val="8"/>
        <color indexed="8"/>
        <rFont val="Marianne"/>
      </rPr>
      <t>2</t>
    </r>
  </si>
  <si>
    <r>
      <t>Foyers</t>
    </r>
    <r>
      <rPr>
        <vertAlign val="superscript"/>
        <sz val="8"/>
        <color indexed="8"/>
        <rFont val="Marianne"/>
      </rPr>
      <t>6</t>
    </r>
  </si>
  <si>
    <r>
      <t>Centres de formation et d’orientation professionnelle</t>
    </r>
    <r>
      <rPr>
        <vertAlign val="superscript"/>
        <sz val="8"/>
        <color indexed="8"/>
        <rFont val="Marianne"/>
      </rPr>
      <t>5</t>
    </r>
  </si>
  <si>
    <t>Ensemble adultes</t>
  </si>
  <si>
    <r>
      <t>Services pour enfants</t>
    </r>
    <r>
      <rPr>
        <vertAlign val="superscript"/>
        <sz val="8"/>
        <color indexed="8"/>
        <rFont val="Marianne"/>
      </rPr>
      <t>4</t>
    </r>
  </si>
  <si>
    <r>
      <t>Autres établissements pour enfants</t>
    </r>
    <r>
      <rPr>
        <vertAlign val="superscript"/>
        <sz val="8"/>
        <color indexed="8"/>
        <rFont val="Marianne"/>
      </rPr>
      <t>3</t>
    </r>
  </si>
  <si>
    <r>
      <t>Etablissements expérimentaux pour l'enfance handicapée</t>
    </r>
    <r>
      <rPr>
        <vertAlign val="superscript"/>
        <sz val="8"/>
        <color indexed="8"/>
        <rFont val="Marianne"/>
      </rPr>
      <t>2</t>
    </r>
  </si>
  <si>
    <r>
      <t>Instituts pour jeunes déficients sensoriels</t>
    </r>
    <r>
      <rPr>
        <vertAlign val="superscript"/>
        <sz val="8"/>
        <color indexed="8"/>
        <rFont val="Marianne"/>
      </rPr>
      <t>1</t>
    </r>
  </si>
  <si>
    <t>Ensemble enfants</t>
  </si>
  <si>
    <r>
      <t>Autre</t>
    </r>
    <r>
      <rPr>
        <vertAlign val="superscript"/>
        <sz val="8"/>
        <rFont val="Marianne"/>
      </rPr>
      <t>8</t>
    </r>
  </si>
  <si>
    <t>Tableau complémentaire D  - Répartition des capacités selon les modes de fonctionnement et la catégorie de structure</t>
  </si>
  <si>
    <r>
      <t xml:space="preserve">Champ &gt; </t>
    </r>
    <r>
      <rPr>
        <sz val="8"/>
        <rFont val="Marianne"/>
        <family val="3"/>
      </rPr>
      <t>Établissements et services pour personnes handicapées, hors établissements expérimentaux pour personnes handicapées et lieux de vie, France.</t>
    </r>
  </si>
  <si>
    <r>
      <rPr>
        <b/>
        <sz val="8"/>
        <rFont val="Marianne"/>
      </rPr>
      <t xml:space="preserve">Champ &gt; </t>
    </r>
    <r>
      <rPr>
        <sz val="8"/>
        <rFont val="Marianne"/>
        <family val="3"/>
      </rPr>
      <t>Établissements et services pour personnes handicapées, hors établissements expérimentaux pour personnes handicapées et lieux de vie, France.</t>
    </r>
  </si>
  <si>
    <t>Tableau 4 - Accompagnement des personnes handicapées vieillissantes</t>
  </si>
  <si>
    <t>Graphique de une - Nombre de structures, de places et de personnel en équivalent temps plein (ETP) par type de structure</t>
  </si>
  <si>
    <r>
      <t>Services pour enfants</t>
    </r>
    <r>
      <rPr>
        <vertAlign val="superscript"/>
        <sz val="8"/>
        <rFont val="Marianne"/>
        <family val="3"/>
      </rPr>
      <t>1</t>
    </r>
  </si>
  <si>
    <r>
      <t>Services pour adultes</t>
    </r>
    <r>
      <rPr>
        <vertAlign val="superscript"/>
        <sz val="8"/>
        <rFont val="Marianne"/>
        <family val="3"/>
      </rPr>
      <t>2</t>
    </r>
  </si>
  <si>
    <r>
      <t>Établissements expérimentaux pour personnes handicapées et lieux de vie</t>
    </r>
    <r>
      <rPr>
        <vertAlign val="superscript"/>
        <sz val="8"/>
        <rFont val="Marianne"/>
        <family val="3"/>
      </rPr>
      <t>3</t>
    </r>
  </si>
  <si>
    <t>Services pour enfants et adolescents</t>
  </si>
  <si>
    <r>
      <t>Établissements expérimentaux pour
 personnes handicapées et lieux de vie</t>
    </r>
    <r>
      <rPr>
        <vertAlign val="superscript"/>
        <sz val="8"/>
        <rFont val="Marianne"/>
        <family val="3"/>
      </rPr>
      <t>3</t>
    </r>
    <r>
      <rPr>
        <sz val="8"/>
        <rFont val="Marianne"/>
        <family val="3"/>
      </rPr>
      <t xml:space="preserve">
</t>
    </r>
  </si>
  <si>
    <t>Établissements pour jeunes et adultes</t>
  </si>
  <si>
    <t>1. Services d’éducation spéciale et de soins à domicile (Sessad).</t>
  </si>
  <si>
    <t>2. Services d’accompagnement à la vie sociale (SAVS), services d’accompagnement médico-social pour adultes handicapés (Samsah).</t>
  </si>
  <si>
    <t xml:space="preserve">3. Les établissements expérimentaux pour enfants et ceux pour adultes sont progressivement remplacés par les établissements expérimentaux pour personnes handicapées. Cela explique les évolutions observées sur ces catégories. </t>
  </si>
  <si>
    <r>
      <rPr>
        <b/>
        <sz val="8"/>
        <rFont val="Marianne"/>
        <family val="3"/>
      </rPr>
      <t>Lecture</t>
    </r>
    <r>
      <rPr>
        <sz val="8"/>
        <rFont val="Marianne"/>
        <family val="3"/>
      </rPr>
      <t xml:space="preserve"> &gt; Au 31 décembre 2022, il y a 12 380 établissements et services pour personnes handicapées en France.</t>
    </r>
  </si>
  <si>
    <r>
      <rPr>
        <b/>
        <sz val="8"/>
        <rFont val="Marianne"/>
        <family val="3"/>
      </rPr>
      <t>Source</t>
    </r>
    <r>
      <rPr>
        <sz val="8"/>
        <rFont val="Marianne"/>
        <family val="3"/>
      </rPr>
      <t xml:space="preserve"> &gt; DREES, enquête ES-Handicap 2006, 2010, 2014, 2018 et 2022.</t>
    </r>
  </si>
  <si>
    <t xml:space="preserve">Externat/accueil de jour (sans hébergement) </t>
  </si>
  <si>
    <t>Prestation sur le lieu de vie / en milieu ordinaire</t>
  </si>
  <si>
    <r>
      <rPr>
        <b/>
        <sz val="8"/>
        <rFont val="Marianne"/>
        <family val="3"/>
      </rPr>
      <t>Note &gt;</t>
    </r>
    <r>
      <rPr>
        <sz val="8"/>
        <rFont val="Marianne"/>
        <family val="3"/>
      </rPr>
      <t xml:space="preserve"> La nomenclature de la variable  </t>
    </r>
    <r>
      <rPr>
        <sz val="8"/>
        <rFont val="Calibri"/>
        <family val="2"/>
      </rPr>
      <t xml:space="preserve">« </t>
    </r>
    <r>
      <rPr>
        <sz val="8"/>
        <rFont val="Marianne"/>
        <family val="3"/>
      </rPr>
      <t>mode de fonctionnement » a été modifiée dans l'enquête du millésime 2022. La modalité « externat/accueil de jour (sans hébergement) » est devenue  « externat, accueil de jour et accompagnement en milieu ordinaire » et la modalité « prestation sur lieu de vie/en milieu ordinaire » est devenue « prestation en milieu ordinaire ».</t>
    </r>
  </si>
  <si>
    <t>Établissements expérimentaux et lieux de vie (jeunes et adultes)</t>
  </si>
  <si>
    <r>
      <t>Lecture &gt;</t>
    </r>
    <r>
      <rPr>
        <sz val="8"/>
        <color indexed="8"/>
        <rFont val="Marianne"/>
      </rPr>
      <t xml:space="preserve"> En 2022, 93 % des établissements pour adultes déclarent avoir formalisé une démarche de gestion des risques et de lutte contre la maltraitance.</t>
    </r>
  </si>
  <si>
    <t xml:space="preserve">Part de structures ayant inscrit l’accueil de personnes vieillissantes dans leur projet d’établissement ou de service </t>
  </si>
  <si>
    <t xml:space="preserve">Parmi ces structures, moyenne de la part des places réservées dans le total </t>
  </si>
  <si>
    <t>Centres de formation et d’orientation professionnelle</t>
  </si>
  <si>
    <t>Foyers</t>
  </si>
  <si>
    <t xml:space="preserve">Dont : </t>
  </si>
  <si>
    <t>Établissements expérimentaux pour adultes</t>
  </si>
  <si>
    <r>
      <t>Lecture &gt;</t>
    </r>
    <r>
      <rPr>
        <sz val="8"/>
        <color indexed="8"/>
        <rFont val="Marianne"/>
      </rPr>
      <t xml:space="preserve"> En 2022, 37 % des foyers ont inscrit l’accueil des personnes handicapées vieillissantes dans leur projet d’établissement. Ils réservent en moyenne 20 % de leurs places à ce public. </t>
    </r>
  </si>
  <si>
    <r>
      <rPr>
        <b/>
        <sz val="8"/>
        <rFont val="Marianne"/>
      </rPr>
      <t>Champ</t>
    </r>
    <r>
      <rPr>
        <sz val="8"/>
        <rFont val="Marianne"/>
      </rPr>
      <t xml:space="preserve"> &gt; Établissements et services pour adultes handicapés, France.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</si>
</sst>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_-;\-* #,##0.0_-;_-* &quot;-&quot;??_-;_-@_-"/>
    <numFmt numFmtId="167" formatCode="0.0%"/>
    <numFmt numFmtId="168" formatCode="#,##0.0"/>
  </numFmts>
  <fonts count="33" x14ac:knownFonts="1">
    <font>
      <sz val="11"/>
      <color theme="1"/>
      <name val="Calibri"/>
      <family val="2"/>
      <scheme val="minor"/>
    </font>
    <font>
      <sz val="10"/>
      <name val="Arial"/>
      <family val="2"/>
    </font>
    <font>
      <sz val="11"/>
      <color theme="1"/>
      <name val="Calibri"/>
      <family val="2"/>
      <scheme val="minor"/>
    </font>
    <font>
      <u/>
      <sz val="11"/>
      <color theme="10"/>
      <name val="Calibri"/>
      <family val="2"/>
    </font>
    <font>
      <sz val="10"/>
      <name val="MS Sans Serif"/>
      <family val="2"/>
    </font>
    <font>
      <sz val="11"/>
      <color rgb="FF000000"/>
      <name val="Calibri"/>
      <family val="2"/>
      <scheme val="minor"/>
    </font>
    <font>
      <sz val="8"/>
      <color theme="1"/>
      <name val="Marianne"/>
    </font>
    <font>
      <b/>
      <sz val="8"/>
      <name val="Marianne"/>
    </font>
    <font>
      <b/>
      <sz val="8"/>
      <color rgb="FF0070C0"/>
      <name val="Marianne"/>
    </font>
    <font>
      <b/>
      <sz val="8"/>
      <color theme="1"/>
      <name val="Marianne"/>
    </font>
    <font>
      <sz val="8"/>
      <name val="Marianne"/>
    </font>
    <font>
      <sz val="8"/>
      <color indexed="8"/>
      <name val="Marianne"/>
    </font>
    <font>
      <b/>
      <sz val="8"/>
      <color indexed="8"/>
      <name val="Marianne"/>
    </font>
    <font>
      <i/>
      <sz val="8"/>
      <color theme="1"/>
      <name val="Marianne"/>
    </font>
    <font>
      <sz val="9"/>
      <color theme="1"/>
      <name val="Marianne"/>
    </font>
    <font>
      <sz val="9"/>
      <name val="Marianne"/>
    </font>
    <font>
      <vertAlign val="superscript"/>
      <sz val="8"/>
      <name val="Marianne"/>
      <family val="3"/>
    </font>
    <font>
      <sz val="8"/>
      <name val="Marianne"/>
      <family val="3"/>
    </font>
    <font>
      <b/>
      <vertAlign val="superscript"/>
      <sz val="8"/>
      <name val="Marianne"/>
      <family val="3"/>
    </font>
    <font>
      <b/>
      <sz val="8"/>
      <name val="Marianne"/>
      <family val="3"/>
    </font>
    <font>
      <sz val="8"/>
      <name val="Arial"/>
      <family val="2"/>
    </font>
    <font>
      <b/>
      <sz val="8"/>
      <color theme="1"/>
      <name val="Marianne"/>
      <family val="3"/>
    </font>
    <font>
      <sz val="8"/>
      <color indexed="8"/>
      <name val="Marianne"/>
      <family val="3"/>
    </font>
    <font>
      <sz val="8"/>
      <color theme="1"/>
      <name val="Marianne"/>
      <family val="3"/>
    </font>
    <font>
      <b/>
      <sz val="8"/>
      <color indexed="8"/>
      <name val="Marianne"/>
      <family val="3"/>
    </font>
    <font>
      <sz val="8"/>
      <color theme="1"/>
      <name val="Calibri"/>
      <family val="2"/>
    </font>
    <font>
      <vertAlign val="superscript"/>
      <sz val="8"/>
      <name val="Marianne"/>
    </font>
    <font>
      <i/>
      <sz val="8"/>
      <name val="Marianne"/>
    </font>
    <font>
      <b/>
      <vertAlign val="superscript"/>
      <sz val="8"/>
      <color indexed="8"/>
      <name val="Marianne"/>
    </font>
    <font>
      <vertAlign val="superscript"/>
      <sz val="8"/>
      <color indexed="8"/>
      <name val="Marianne"/>
    </font>
    <font>
      <b/>
      <sz val="8"/>
      <color rgb="FF0070C0"/>
      <name val="Marianne"/>
      <family val="3"/>
    </font>
    <font>
      <sz val="8"/>
      <color rgb="FFFF0000"/>
      <name val="Marianne"/>
      <family val="3"/>
    </font>
    <font>
      <sz val="8"/>
      <name val="Calibri"/>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10">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4" fillId="0" borderId="0"/>
    <xf numFmtId="0" fontId="2" fillId="0" borderId="0"/>
    <xf numFmtId="43" fontId="2" fillId="0" borderId="0" applyFont="0" applyFill="0" applyBorder="0" applyAlignment="0" applyProtection="0"/>
    <xf numFmtId="0" fontId="5" fillId="0" borderId="0"/>
    <xf numFmtId="0" fontId="5" fillId="0" borderId="0"/>
    <xf numFmtId="43" fontId="2" fillId="0" borderId="0" applyFont="0" applyFill="0" applyBorder="0" applyAlignment="0" applyProtection="0"/>
  </cellStyleXfs>
  <cellXfs count="253">
    <xf numFmtId="0" fontId="0" fillId="0" borderId="0" xfId="0"/>
    <xf numFmtId="0" fontId="6" fillId="2" borderId="0" xfId="0" applyFont="1" applyFill="1"/>
    <xf numFmtId="0" fontId="7" fillId="2" borderId="0" xfId="0" applyFont="1" applyFill="1" applyAlignment="1">
      <alignment horizontal="left" vertical="center"/>
    </xf>
    <xf numFmtId="0" fontId="6" fillId="2" borderId="0" xfId="0" applyFont="1" applyFill="1" applyAlignment="1">
      <alignment vertical="center"/>
    </xf>
    <xf numFmtId="0" fontId="8" fillId="2" borderId="0" xfId="0" applyFont="1" applyFill="1" applyAlignment="1">
      <alignment horizontal="left" vertical="center"/>
    </xf>
    <xf numFmtId="164" fontId="6" fillId="2" borderId="0" xfId="0" applyNumberFormat="1" applyFont="1" applyFill="1"/>
    <xf numFmtId="0" fontId="10" fillId="2" borderId="0" xfId="0" applyFont="1" applyFill="1" applyAlignment="1">
      <alignment vertical="center"/>
    </xf>
    <xf numFmtId="0" fontId="10" fillId="2" borderId="0" xfId="0" applyFont="1" applyFill="1" applyAlignment="1">
      <alignment horizontal="left" vertical="center"/>
    </xf>
    <xf numFmtId="0" fontId="6" fillId="0" borderId="0" xfId="0" applyFont="1"/>
    <xf numFmtId="0" fontId="9" fillId="2" borderId="0" xfId="0" applyFont="1" applyFill="1"/>
    <xf numFmtId="0" fontId="6" fillId="2" borderId="0" xfId="0" applyFont="1" applyFill="1" applyBorder="1"/>
    <xf numFmtId="0" fontId="6" fillId="2" borderId="0" xfId="0" applyFont="1" applyFill="1" applyAlignment="1">
      <alignment horizontal="right"/>
    </xf>
    <xf numFmtId="0" fontId="12" fillId="2" borderId="0" xfId="0" applyFont="1" applyFill="1" applyAlignment="1">
      <alignment horizontal="left" vertical="center"/>
    </xf>
    <xf numFmtId="0" fontId="10" fillId="0" borderId="0" xfId="0" applyFont="1" applyAlignment="1">
      <alignment horizontal="left" vertical="center"/>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164" fontId="7" fillId="2" borderId="1" xfId="6"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xf>
    <xf numFmtId="1" fontId="7" fillId="2" borderId="1" xfId="0" applyNumberFormat="1" applyFont="1" applyFill="1" applyBorder="1" applyAlignment="1">
      <alignment horizontal="center" vertical="center" wrapText="1"/>
    </xf>
    <xf numFmtId="1" fontId="7" fillId="2" borderId="1" xfId="6"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164" fontId="10" fillId="2" borderId="1" xfId="6"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1" fontId="10" fillId="2" borderId="1" xfId="0" applyNumberFormat="1" applyFont="1" applyFill="1" applyBorder="1" applyAlignment="1">
      <alignment horizontal="center" vertical="center" wrapText="1"/>
    </xf>
    <xf numFmtId="1" fontId="10" fillId="2" borderId="1" xfId="6" applyNumberFormat="1" applyFont="1" applyFill="1" applyBorder="1" applyAlignment="1">
      <alignment horizontal="center" vertical="center" wrapText="1"/>
    </xf>
    <xf numFmtId="0" fontId="11" fillId="2" borderId="1" xfId="0" applyFont="1" applyFill="1" applyBorder="1" applyAlignment="1">
      <alignment horizontal="left" vertical="center"/>
    </xf>
    <xf numFmtId="0" fontId="6" fillId="2" borderId="1" xfId="0" applyFont="1" applyFill="1" applyBorder="1"/>
    <xf numFmtId="166" fontId="6" fillId="2" borderId="1" xfId="0" applyNumberFormat="1" applyFont="1" applyFill="1" applyBorder="1" applyAlignment="1">
      <alignment horizontal="center" vertical="center"/>
    </xf>
    <xf numFmtId="0" fontId="9" fillId="2" borderId="1" xfId="0" applyFont="1" applyFill="1" applyBorder="1"/>
    <xf numFmtId="164"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64" fontId="11" fillId="2" borderId="1" xfId="6"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left" vertical="center"/>
    </xf>
    <xf numFmtId="0" fontId="6" fillId="0" borderId="0" xfId="0" applyFont="1" applyFill="1" applyAlignment="1">
      <alignment vertical="center"/>
    </xf>
    <xf numFmtId="0" fontId="9" fillId="0" borderId="0" xfId="0" applyFont="1" applyBorder="1" applyAlignment="1">
      <alignment horizontal="left" vertical="center" wrapText="1"/>
    </xf>
    <xf numFmtId="3" fontId="9" fillId="0" borderId="0" xfId="0" applyNumberFormat="1" applyFont="1" applyFill="1" applyBorder="1" applyAlignment="1">
      <alignment horizontal="center" vertical="center"/>
    </xf>
    <xf numFmtId="2" fontId="9" fillId="0" borderId="0" xfId="0"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xf>
    <xf numFmtId="167" fontId="7" fillId="2" borderId="0" xfId="0" applyNumberFormat="1" applyFont="1" applyFill="1" applyBorder="1" applyAlignment="1">
      <alignment horizontal="center" vertical="center"/>
    </xf>
    <xf numFmtId="167" fontId="9" fillId="2" borderId="0" xfId="0" applyNumberFormat="1" applyFont="1" applyFill="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6" fillId="0" borderId="0" xfId="0" applyFont="1" applyFill="1" applyBorder="1" applyAlignment="1">
      <alignment vertical="center" wrapText="1"/>
    </xf>
    <xf numFmtId="3" fontId="10" fillId="0" borderId="0" xfId="0" applyNumberFormat="1" applyFont="1" applyAlignment="1">
      <alignment vertical="center"/>
    </xf>
    <xf numFmtId="3" fontId="6" fillId="0" borderId="0" xfId="0" applyNumberFormat="1" applyFont="1"/>
    <xf numFmtId="0" fontId="10"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3" fontId="7" fillId="0" borderId="1" xfId="0" applyNumberFormat="1" applyFont="1" applyBorder="1" applyAlignment="1">
      <alignment horizontal="center" wrapText="1"/>
    </xf>
    <xf numFmtId="1" fontId="7" fillId="0" borderId="1" xfId="0" applyNumberFormat="1" applyFont="1" applyBorder="1" applyAlignment="1">
      <alignment horizontal="center" wrapText="1"/>
    </xf>
    <xf numFmtId="2" fontId="7" fillId="0" borderId="1" xfId="0" applyNumberFormat="1" applyFont="1" applyBorder="1" applyAlignment="1">
      <alignment horizontal="center" wrapText="1"/>
    </xf>
    <xf numFmtId="3"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xf>
    <xf numFmtId="167" fontId="9" fillId="2"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wrapText="1"/>
    </xf>
    <xf numFmtId="3"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3" fontId="10" fillId="0" borderId="1" xfId="0" applyNumberFormat="1" applyFont="1" applyBorder="1" applyAlignment="1">
      <alignment horizontal="center"/>
    </xf>
    <xf numFmtId="0" fontId="10" fillId="0" borderId="1" xfId="0" applyFont="1" applyBorder="1" applyAlignment="1">
      <alignment horizontal="center"/>
    </xf>
    <xf numFmtId="2" fontId="10" fillId="0" borderId="1" xfId="0" applyNumberFormat="1" applyFont="1" applyBorder="1" applyAlignment="1">
      <alignment horizontal="center"/>
    </xf>
    <xf numFmtId="167" fontId="6" fillId="2" borderId="1" xfId="0" applyNumberFormat="1" applyFont="1" applyFill="1" applyBorder="1" applyAlignment="1">
      <alignment horizontal="center" vertical="center"/>
    </xf>
    <xf numFmtId="167" fontId="10" fillId="2" borderId="1" xfId="0" applyNumberFormat="1" applyFont="1" applyFill="1" applyBorder="1" applyAlignment="1">
      <alignment horizontal="center" vertical="center"/>
    </xf>
    <xf numFmtId="3" fontId="7" fillId="0" borderId="1" xfId="0" applyNumberFormat="1" applyFont="1" applyBorder="1" applyAlignment="1">
      <alignment horizontal="center"/>
    </xf>
    <xf numFmtId="2" fontId="7" fillId="0" borderId="1" xfId="0" applyNumberFormat="1" applyFont="1" applyBorder="1" applyAlignment="1">
      <alignment horizontal="center"/>
    </xf>
    <xf numFmtId="1" fontId="10" fillId="0" borderId="1" xfId="0" applyNumberFormat="1" applyFont="1" applyBorder="1" applyAlignment="1">
      <alignment horizontal="center"/>
    </xf>
    <xf numFmtId="1" fontId="7" fillId="0" borderId="1" xfId="0" applyNumberFormat="1" applyFont="1" applyBorder="1" applyAlignment="1">
      <alignment horizont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167" fontId="7" fillId="2" borderId="1" xfId="0" applyNumberFormat="1" applyFont="1" applyFill="1" applyBorder="1" applyAlignment="1">
      <alignment horizontal="center" vertical="center"/>
    </xf>
    <xf numFmtId="1" fontId="9" fillId="0" borderId="1" xfId="0" applyNumberFormat="1" applyFont="1" applyBorder="1" applyAlignment="1">
      <alignment horizontal="center"/>
    </xf>
    <xf numFmtId="0" fontId="11" fillId="2" borderId="0" xfId="0" applyFont="1" applyFill="1" applyAlignment="1">
      <alignment horizontal="left" vertical="center"/>
    </xf>
    <xf numFmtId="0" fontId="9" fillId="0" borderId="1" xfId="0" applyFont="1" applyBorder="1" applyAlignment="1">
      <alignment horizontal="center" vertical="center" wrapText="1"/>
    </xf>
    <xf numFmtId="1" fontId="10" fillId="0" borderId="1" xfId="0" applyNumberFormat="1" applyFont="1" applyFill="1" applyBorder="1" applyAlignment="1">
      <alignment horizontal="center" vertical="center" wrapText="1"/>
    </xf>
    <xf numFmtId="1" fontId="10" fillId="0" borderId="1" xfId="6" applyNumberFormat="1" applyFont="1" applyFill="1" applyBorder="1" applyAlignment="1">
      <alignment horizontal="center" vertical="center" wrapText="1"/>
    </xf>
    <xf numFmtId="0" fontId="9" fillId="0" borderId="0" xfId="0" applyFont="1" applyFill="1"/>
    <xf numFmtId="0" fontId="9" fillId="0" borderId="0" xfId="0" applyFont="1" applyBorder="1" applyAlignment="1">
      <alignment horizontal="center" vertical="center" wrapText="1"/>
    </xf>
    <xf numFmtId="3" fontId="9" fillId="0" borderId="0" xfId="0" applyNumberFormat="1" applyFont="1" applyBorder="1" applyAlignment="1">
      <alignment horizontal="center" vertical="center"/>
    </xf>
    <xf numFmtId="0" fontId="9" fillId="0" borderId="0" xfId="0" applyFont="1" applyBorder="1"/>
    <xf numFmtId="0" fontId="6" fillId="0" borderId="0" xfId="0" applyFont="1" applyBorder="1"/>
    <xf numFmtId="3" fontId="6" fillId="0" borderId="0" xfId="0" applyNumberFormat="1" applyFont="1" applyBorder="1"/>
    <xf numFmtId="3" fontId="9" fillId="0" borderId="0" xfId="0" applyNumberFormat="1" applyFont="1" applyBorder="1"/>
    <xf numFmtId="3" fontId="9" fillId="0" borderId="0" xfId="0" applyNumberFormat="1" applyFont="1" applyBorder="1" applyAlignment="1">
      <alignment horizontal="center"/>
    </xf>
    <xf numFmtId="3" fontId="6" fillId="0" borderId="0" xfId="0" applyNumberFormat="1" applyFont="1" applyBorder="1" applyAlignment="1">
      <alignment horizontal="center" vertical="center"/>
    </xf>
    <xf numFmtId="0" fontId="10" fillId="0" borderId="0" xfId="0" applyFont="1" applyFill="1"/>
    <xf numFmtId="0" fontId="6" fillId="0" borderId="0" xfId="0" applyFont="1" applyFill="1"/>
    <xf numFmtId="0" fontId="10" fillId="0" borderId="0" xfId="0" applyFont="1" applyFill="1" applyAlignment="1">
      <alignment vertical="center"/>
    </xf>
    <xf numFmtId="0" fontId="9" fillId="0" borderId="1" xfId="0" applyFont="1" applyBorder="1" applyAlignment="1">
      <alignment horizontal="left" vertical="center" wrapText="1"/>
    </xf>
    <xf numFmtId="3" fontId="9" fillId="0" borderId="1" xfId="0" applyNumberFormat="1" applyFont="1" applyBorder="1" applyAlignment="1">
      <alignment horizontal="center" vertical="center"/>
    </xf>
    <xf numFmtId="0" fontId="6" fillId="0" borderId="1" xfId="0" applyFont="1" applyFill="1" applyBorder="1" applyAlignment="1">
      <alignment horizontal="left" vertical="center" wrapText="1"/>
    </xf>
    <xf numFmtId="0" fontId="9" fillId="0" borderId="1" xfId="0" applyFont="1" applyBorder="1" applyAlignment="1">
      <alignment horizontal="left" vertical="center"/>
    </xf>
    <xf numFmtId="0" fontId="9" fillId="0" borderId="0" xfId="0" applyFont="1" applyBorder="1" applyAlignment="1">
      <alignment vertical="center"/>
    </xf>
    <xf numFmtId="1" fontId="9" fillId="0" borderId="1" xfId="0" applyNumberFormat="1" applyFont="1" applyBorder="1" applyAlignment="1">
      <alignment horizontal="center" vertical="center"/>
    </xf>
    <xf numFmtId="1" fontId="9" fillId="0" borderId="1" xfId="0" applyNumberFormat="1" applyFont="1" applyFill="1" applyBorder="1" applyAlignment="1">
      <alignment horizontal="center" vertical="center"/>
    </xf>
    <xf numFmtId="1" fontId="9" fillId="0" borderId="1" xfId="0" applyNumberFormat="1" applyFont="1" applyBorder="1" applyAlignment="1">
      <alignment horizontal="center" vertical="center" wrapText="1"/>
    </xf>
    <xf numFmtId="1" fontId="9" fillId="0" borderId="1" xfId="0" applyNumberFormat="1" applyFont="1" applyFill="1" applyBorder="1"/>
    <xf numFmtId="165" fontId="6" fillId="0"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168" fontId="6" fillId="0" borderId="1" xfId="0" applyNumberFormat="1" applyFont="1" applyFill="1" applyBorder="1" applyAlignment="1">
      <alignment horizontal="center" vertical="center"/>
    </xf>
    <xf numFmtId="168" fontId="9" fillId="0" borderId="1" xfId="0" applyNumberFormat="1" applyFont="1" applyFill="1" applyBorder="1" applyAlignment="1">
      <alignment horizontal="center" vertical="center"/>
    </xf>
    <xf numFmtId="3" fontId="6" fillId="0" borderId="0" xfId="0" applyNumberFormat="1" applyFont="1" applyAlignment="1">
      <alignment vertical="center"/>
    </xf>
    <xf numFmtId="0" fontId="9" fillId="2" borderId="1" xfId="0" applyFont="1" applyFill="1" applyBorder="1" applyAlignment="1">
      <alignment horizontal="center" vertical="center" wrapText="1"/>
    </xf>
    <xf numFmtId="0" fontId="14" fillId="2" borderId="0" xfId="0" applyFont="1" applyFill="1"/>
    <xf numFmtId="0" fontId="15" fillId="2" borderId="0" xfId="0" applyFont="1" applyFill="1" applyBorder="1" applyAlignment="1">
      <alignment vertical="center"/>
    </xf>
    <xf numFmtId="0" fontId="15" fillId="2" borderId="0" xfId="0" applyFont="1" applyFill="1" applyAlignment="1">
      <alignment vertical="center"/>
    </xf>
    <xf numFmtId="1" fontId="9"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left" vertical="center" wrapText="1"/>
    </xf>
    <xf numFmtId="165" fontId="10" fillId="0"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left" vertical="center" wrapText="1"/>
    </xf>
    <xf numFmtId="165" fontId="6" fillId="2" borderId="1" xfId="0" applyNumberFormat="1" applyFont="1" applyFill="1" applyBorder="1"/>
    <xf numFmtId="1" fontId="6" fillId="2" borderId="1" xfId="0" applyNumberFormat="1" applyFont="1" applyFill="1" applyBorder="1"/>
    <xf numFmtId="0" fontId="9" fillId="0" borderId="1" xfId="0" applyFont="1" applyFill="1" applyBorder="1"/>
    <xf numFmtId="165" fontId="9" fillId="0" borderId="1" xfId="0" applyNumberFormat="1" applyFont="1" applyFill="1" applyBorder="1"/>
    <xf numFmtId="0" fontId="10" fillId="2" borderId="0" xfId="0" applyFont="1" applyFill="1" applyAlignment="1">
      <alignment horizontal="right"/>
    </xf>
    <xf numFmtId="167" fontId="7" fillId="0" borderId="1" xfId="0" applyNumberFormat="1" applyFont="1" applyFill="1" applyBorder="1" applyAlignment="1">
      <alignment horizontal="center" vertical="center"/>
    </xf>
    <xf numFmtId="0" fontId="11" fillId="2" borderId="0" xfId="0" applyFont="1" applyFill="1" applyBorder="1" applyAlignment="1">
      <alignment horizontal="left" vertical="center" wrapText="1"/>
    </xf>
    <xf numFmtId="164" fontId="11" fillId="2" borderId="0" xfId="6" applyNumberFormat="1" applyFont="1" applyFill="1" applyBorder="1" applyAlignment="1">
      <alignment horizontal="center" vertical="center" wrapText="1"/>
    </xf>
    <xf numFmtId="1" fontId="11" fillId="2"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164" fontId="11"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xf>
    <xf numFmtId="167" fontId="9" fillId="0" borderId="1" xfId="0" applyNumberFormat="1" applyFont="1" applyFill="1" applyBorder="1" applyAlignment="1">
      <alignment horizontal="center" vertical="center"/>
    </xf>
    <xf numFmtId="167" fontId="6" fillId="0" borderId="1" xfId="0" applyNumberFormat="1" applyFont="1" applyFill="1" applyBorder="1" applyAlignment="1">
      <alignment horizontal="center" vertical="center"/>
    </xf>
    <xf numFmtId="167" fontId="10" fillId="0" borderId="1" xfId="0" applyNumberFormat="1" applyFont="1" applyFill="1" applyBorder="1" applyAlignment="1">
      <alignment horizontal="center" vertical="center"/>
    </xf>
    <xf numFmtId="1" fontId="6" fillId="2" borderId="0" xfId="0" applyNumberFormat="1" applyFont="1" applyFill="1"/>
    <xf numFmtId="0" fontId="19" fillId="0" borderId="1" xfId="0" applyFont="1" applyBorder="1" applyAlignment="1">
      <alignment horizontal="left" vertical="center" wrapText="1"/>
    </xf>
    <xf numFmtId="0" fontId="17" fillId="0" borderId="0" xfId="0" applyFont="1" applyBorder="1" applyAlignment="1">
      <alignment vertical="center"/>
    </xf>
    <xf numFmtId="0" fontId="17" fillId="0" borderId="0" xfId="0" applyFont="1" applyFill="1" applyBorder="1" applyAlignment="1">
      <alignment vertical="center"/>
    </xf>
    <xf numFmtId="0" fontId="17" fillId="0" borderId="0" xfId="0" applyFont="1" applyAlignment="1">
      <alignment horizontal="left" vertical="center"/>
    </xf>
    <xf numFmtId="0" fontId="21" fillId="2" borderId="0" xfId="0" applyFont="1" applyFill="1"/>
    <xf numFmtId="0" fontId="22"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17" fillId="2" borderId="0" xfId="0" applyFont="1" applyFill="1" applyAlignment="1">
      <alignment horizontal="left" vertical="center"/>
    </xf>
    <xf numFmtId="0" fontId="23" fillId="2" borderId="1" xfId="0" applyFont="1" applyFill="1" applyBorder="1"/>
    <xf numFmtId="0" fontId="23" fillId="2" borderId="0" xfId="0" applyFont="1" applyFill="1"/>
    <xf numFmtId="0" fontId="24" fillId="2" borderId="0" xfId="0" applyFont="1" applyFill="1" applyAlignment="1">
      <alignment horizontal="left" vertical="center"/>
    </xf>
    <xf numFmtId="0" fontId="17"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0" fillId="0" borderId="1" xfId="0" applyFont="1" applyBorder="1" applyAlignment="1">
      <alignment horizontal="right" vertical="center" wrapText="1"/>
    </xf>
    <xf numFmtId="0" fontId="17" fillId="0" borderId="1" xfId="0" applyFont="1" applyBorder="1" applyAlignment="1">
      <alignment horizontal="right" vertical="center" wrapText="1"/>
    </xf>
    <xf numFmtId="0" fontId="17" fillId="0" borderId="1" xfId="0" applyFont="1" applyFill="1" applyBorder="1" applyAlignment="1">
      <alignment horizontal="right" vertical="center" wrapText="1"/>
    </xf>
    <xf numFmtId="0" fontId="19" fillId="0" borderId="0" xfId="0" applyFont="1" applyAlignment="1">
      <alignment horizontal="left" vertical="center"/>
    </xf>
    <xf numFmtId="0" fontId="10" fillId="0" borderId="1" xfId="0" applyFont="1" applyBorder="1" applyAlignment="1">
      <alignment horizontal="right" vertical="center"/>
    </xf>
    <xf numFmtId="0" fontId="19" fillId="2" borderId="0" xfId="0" applyFont="1" applyFill="1" applyAlignment="1">
      <alignment horizontal="left" vertical="center"/>
    </xf>
    <xf numFmtId="0" fontId="6" fillId="0" borderId="1" xfId="0" applyFont="1" applyBorder="1" applyAlignment="1">
      <alignment horizontal="right" vertical="center"/>
    </xf>
    <xf numFmtId="0" fontId="6" fillId="0" borderId="1" xfId="0" applyFont="1" applyFill="1" applyBorder="1" applyAlignment="1">
      <alignment horizontal="right" vertical="center"/>
    </xf>
    <xf numFmtId="0" fontId="17" fillId="0" borderId="0" xfId="0" applyFont="1" applyFill="1" applyAlignment="1">
      <alignment vertical="center"/>
    </xf>
    <xf numFmtId="0" fontId="17" fillId="0" borderId="0" xfId="0" applyFont="1" applyBorder="1" applyAlignment="1">
      <alignment horizontal="left" vertical="center" wrapText="1"/>
    </xf>
    <xf numFmtId="0" fontId="17" fillId="0" borderId="0" xfId="0" applyFont="1"/>
    <xf numFmtId="0" fontId="17" fillId="2" borderId="1" xfId="0" applyFont="1" applyFill="1" applyBorder="1" applyAlignment="1">
      <alignment horizontal="left" vertical="center" wrapText="1"/>
    </xf>
    <xf numFmtId="0" fontId="17" fillId="2" borderId="1" xfId="0" applyFont="1" applyFill="1" applyBorder="1"/>
    <xf numFmtId="0" fontId="17" fillId="0" borderId="0" xfId="0" applyFont="1" applyBorder="1" applyAlignment="1">
      <alignment horizontal="left" vertical="center" wrapText="1"/>
    </xf>
    <xf numFmtId="3" fontId="19" fillId="0" borderId="1" xfId="0" applyNumberFormat="1" applyFont="1" applyBorder="1" applyAlignment="1">
      <alignment horizontal="center" wrapText="1"/>
    </xf>
    <xf numFmtId="3" fontId="19" fillId="0" borderId="1" xfId="0" applyNumberFormat="1" applyFont="1" applyFill="1" applyBorder="1" applyAlignment="1">
      <alignment horizontal="center" wrapText="1"/>
    </xf>
    <xf numFmtId="1" fontId="19" fillId="0" borderId="1" xfId="0" applyNumberFormat="1" applyFont="1" applyBorder="1" applyAlignment="1">
      <alignment horizontal="center" wrapText="1"/>
    </xf>
    <xf numFmtId="165" fontId="21" fillId="0" borderId="1" xfId="0" applyNumberFormat="1" applyFont="1" applyBorder="1" applyAlignment="1">
      <alignment horizontal="center" vertical="center"/>
    </xf>
    <xf numFmtId="165" fontId="21"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wrapText="1"/>
    </xf>
    <xf numFmtId="165" fontId="23" fillId="0" borderId="1" xfId="0" applyNumberFormat="1" applyFont="1" applyBorder="1" applyAlignment="1">
      <alignment horizontal="center" vertical="center"/>
    </xf>
    <xf numFmtId="165" fontId="23" fillId="0" borderId="1" xfId="0" applyNumberFormat="1" applyFont="1" applyFill="1" applyBorder="1" applyAlignment="1">
      <alignment horizontal="center" vertical="center"/>
    </xf>
    <xf numFmtId="3" fontId="17" fillId="0" borderId="1" xfId="0" applyNumberFormat="1" applyFont="1" applyBorder="1" applyAlignment="1">
      <alignment horizontal="center"/>
    </xf>
    <xf numFmtId="1" fontId="17" fillId="0" borderId="1" xfId="0" applyNumberFormat="1" applyFont="1" applyBorder="1" applyAlignment="1">
      <alignment horizontal="center"/>
    </xf>
    <xf numFmtId="0" fontId="17" fillId="0" borderId="1" xfId="0" applyFont="1" applyBorder="1" applyAlignment="1">
      <alignment horizontal="center"/>
    </xf>
    <xf numFmtId="3" fontId="19" fillId="0" borderId="1" xfId="0" applyNumberFormat="1" applyFont="1" applyBorder="1" applyAlignment="1">
      <alignment horizontal="center"/>
    </xf>
    <xf numFmtId="1" fontId="19" fillId="0" borderId="1" xfId="0" applyNumberFormat="1" applyFont="1" applyBorder="1" applyAlignment="1">
      <alignment horizontal="center"/>
    </xf>
    <xf numFmtId="1" fontId="21" fillId="0" borderId="1" xfId="0" applyNumberFormat="1" applyFont="1" applyBorder="1" applyAlignment="1">
      <alignment horizontal="center"/>
    </xf>
    <xf numFmtId="3" fontId="17" fillId="0" borderId="1" xfId="0" applyNumberFormat="1" applyFont="1" applyBorder="1" applyAlignment="1">
      <alignment horizontal="center" vertical="center"/>
    </xf>
    <xf numFmtId="1"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3" fontId="19" fillId="0" borderId="1" xfId="0" applyNumberFormat="1" applyFont="1" applyBorder="1" applyAlignment="1">
      <alignment horizontal="center" vertical="center" wrapText="1"/>
    </xf>
    <xf numFmtId="3" fontId="6" fillId="2" borderId="0" xfId="0" applyNumberFormat="1" applyFont="1" applyFill="1" applyBorder="1"/>
    <xf numFmtId="168" fontId="6" fillId="2" borderId="0" xfId="0" applyNumberFormat="1" applyFont="1" applyFill="1" applyBorder="1"/>
    <xf numFmtId="0" fontId="12" fillId="2" borderId="1"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23" fillId="0" borderId="0" xfId="0" applyFont="1"/>
    <xf numFmtId="0" fontId="30" fillId="0" borderId="0" xfId="0" applyFont="1" applyAlignment="1">
      <alignment horizontal="left" vertical="center"/>
    </xf>
    <xf numFmtId="0" fontId="21"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3" fontId="21" fillId="0" borderId="1" xfId="0" applyNumberFormat="1" applyFont="1" applyFill="1" applyBorder="1" applyAlignment="1">
      <alignment horizontal="center" vertical="center"/>
    </xf>
    <xf numFmtId="0" fontId="17" fillId="0" borderId="1" xfId="0" applyFont="1" applyBorder="1" applyAlignment="1">
      <alignment horizontal="left" vertical="center" wrapText="1"/>
    </xf>
    <xf numFmtId="3" fontId="23" fillId="0" borderId="1" xfId="0" applyNumberFormat="1" applyFont="1" applyFill="1" applyBorder="1" applyAlignment="1">
      <alignment horizontal="center" vertical="center"/>
    </xf>
    <xf numFmtId="3" fontId="17" fillId="0" borderId="1" xfId="0" applyNumberFormat="1" applyFont="1" applyBorder="1" applyAlignment="1">
      <alignment horizontal="center" wrapText="1"/>
    </xf>
    <xf numFmtId="0" fontId="17" fillId="0" borderId="1" xfId="0" applyFont="1" applyBorder="1" applyAlignment="1">
      <alignment horizontal="center" vertical="center" wrapText="1"/>
    </xf>
    <xf numFmtId="3" fontId="17" fillId="0" borderId="1" xfId="0" applyNumberFormat="1" applyFont="1" applyBorder="1" applyAlignment="1">
      <alignment horizontal="center" vertical="center" wrapText="1"/>
    </xf>
    <xf numFmtId="0" fontId="17" fillId="0" borderId="0" xfId="0" applyFont="1" applyBorder="1" applyAlignment="1">
      <alignment horizontal="center" vertical="center" wrapText="1"/>
    </xf>
    <xf numFmtId="3" fontId="23" fillId="0" borderId="0" xfId="0" applyNumberFormat="1" applyFont="1" applyFill="1" applyBorder="1" applyAlignment="1">
      <alignment horizontal="center" vertical="center"/>
    </xf>
    <xf numFmtId="0" fontId="17" fillId="0" borderId="0" xfId="0" applyFont="1" applyBorder="1" applyAlignment="1">
      <alignment vertical="center" wrapText="1"/>
    </xf>
    <xf numFmtId="0" fontId="17" fillId="2" borderId="5"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0" fillId="2" borderId="0" xfId="0" applyFont="1" applyFill="1"/>
    <xf numFmtId="0" fontId="7" fillId="2" borderId="1" xfId="0" applyFont="1" applyFill="1" applyBorder="1"/>
    <xf numFmtId="1" fontId="9"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1" fontId="6" fillId="0" borderId="1" xfId="0" applyNumberFormat="1" applyFont="1" applyBorder="1" applyAlignment="1">
      <alignment horizontal="center" vertical="center"/>
    </xf>
    <xf numFmtId="0" fontId="23" fillId="2" borderId="1" xfId="0" applyFont="1" applyFill="1" applyBorder="1" applyAlignment="1">
      <alignment horizontal="left"/>
    </xf>
    <xf numFmtId="1" fontId="11" fillId="2" borderId="1" xfId="0" applyNumberFormat="1" applyFont="1" applyFill="1" applyBorder="1" applyAlignment="1">
      <alignment horizontal="center" vertical="center"/>
    </xf>
    <xf numFmtId="1" fontId="11" fillId="0" borderId="1" xfId="0" applyNumberFormat="1" applyFont="1" applyBorder="1" applyAlignment="1">
      <alignment horizontal="center" vertical="center"/>
    </xf>
    <xf numFmtId="1" fontId="13" fillId="2" borderId="1" xfId="0" applyNumberFormat="1" applyFont="1" applyFill="1" applyBorder="1" applyAlignment="1">
      <alignment horizontal="center" vertical="center"/>
    </xf>
    <xf numFmtId="0" fontId="17" fillId="0" borderId="1" xfId="0" applyFont="1" applyBorder="1" applyAlignment="1">
      <alignment horizontal="left" indent="1"/>
    </xf>
    <xf numFmtId="0" fontId="17" fillId="2" borderId="1" xfId="0" applyFont="1" applyFill="1" applyBorder="1" applyAlignment="1">
      <alignment horizontal="left" wrapText="1" indent="1"/>
    </xf>
    <xf numFmtId="0" fontId="17" fillId="2" borderId="1" xfId="0" applyFont="1" applyFill="1" applyBorder="1" applyAlignment="1">
      <alignment horizontal="left" indent="1"/>
    </xf>
    <xf numFmtId="0" fontId="23" fillId="2" borderId="1" xfId="0" applyFont="1" applyFill="1" applyBorder="1" applyAlignment="1">
      <alignment horizontal="left" indent="1"/>
    </xf>
    <xf numFmtId="0" fontId="23" fillId="2" borderId="1" xfId="0" applyFont="1" applyFill="1" applyBorder="1" applyAlignment="1">
      <alignment horizontal="left" wrapText="1" indent="1"/>
    </xf>
    <xf numFmtId="0" fontId="0" fillId="2" borderId="0" xfId="0" applyFill="1"/>
    <xf numFmtId="0" fontId="27" fillId="2" borderId="1" xfId="0" applyFont="1" applyFill="1" applyBorder="1" applyAlignment="1">
      <alignment horizontal="left"/>
    </xf>
    <xf numFmtId="1" fontId="27" fillId="2" borderId="1" xfId="0" applyNumberFormat="1" applyFont="1" applyFill="1" applyBorder="1" applyAlignment="1">
      <alignment horizontal="center" vertical="center" wrapText="1"/>
    </xf>
    <xf numFmtId="0" fontId="7" fillId="2" borderId="1" xfId="0" applyFont="1" applyFill="1" applyBorder="1" applyAlignment="1">
      <alignment wrapText="1"/>
    </xf>
    <xf numFmtId="168" fontId="9" fillId="2" borderId="1" xfId="0" applyNumberFormat="1" applyFont="1" applyFill="1" applyBorder="1" applyAlignment="1">
      <alignment horizontal="center"/>
    </xf>
    <xf numFmtId="3" fontId="9" fillId="2" borderId="1" xfId="0" applyNumberFormat="1" applyFont="1" applyFill="1" applyBorder="1" applyAlignment="1">
      <alignment horizontal="center"/>
    </xf>
    <xf numFmtId="168" fontId="6" fillId="2" borderId="1" xfId="0" applyNumberFormat="1" applyFont="1" applyFill="1" applyBorder="1" applyAlignment="1">
      <alignment horizontal="center"/>
    </xf>
    <xf numFmtId="3" fontId="6" fillId="2" borderId="1" xfId="0" applyNumberFormat="1" applyFont="1" applyFill="1" applyBorder="1" applyAlignment="1">
      <alignment horizontal="center"/>
    </xf>
    <xf numFmtId="0" fontId="17" fillId="0" borderId="0" xfId="0" applyFont="1" applyBorder="1" applyAlignment="1">
      <alignment horizontal="left" vertical="center" wrapText="1"/>
    </xf>
    <xf numFmtId="0" fontId="17" fillId="2" borderId="0" xfId="0" applyFont="1" applyFill="1" applyAlignment="1">
      <alignment horizontal="left" vertical="center" wrapText="1"/>
    </xf>
    <xf numFmtId="0" fontId="23"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7" fillId="0" borderId="0" xfId="0" applyFont="1" applyFill="1" applyBorder="1" applyAlignment="1">
      <alignment horizontal="left" vertical="center" wrapText="1"/>
    </xf>
    <xf numFmtId="0" fontId="10" fillId="0" borderId="0" xfId="0" applyFont="1" applyBorder="1" applyAlignment="1">
      <alignment horizontal="left" vertical="center" wrapText="1"/>
    </xf>
    <xf numFmtId="0" fontId="9" fillId="2" borderId="1"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2" fillId="2" borderId="0" xfId="0" applyFont="1" applyFill="1" applyAlignment="1">
      <alignment horizontal="left" vertical="center" wrapText="1"/>
    </xf>
    <xf numFmtId="0" fontId="9" fillId="2" borderId="0" xfId="0" applyFont="1" applyFill="1" applyAlignment="1">
      <alignment horizontal="left" wrapText="1"/>
    </xf>
    <xf numFmtId="0" fontId="19" fillId="2" borderId="0" xfId="0" applyFont="1" applyFill="1" applyAlignment="1">
      <alignment horizontal="left" vertical="center" wrapText="1"/>
    </xf>
    <xf numFmtId="0" fontId="7" fillId="2" borderId="0" xfId="0" applyFont="1" applyFill="1" applyAlignment="1">
      <alignment horizontal="left" vertical="center" wrapText="1"/>
    </xf>
    <xf numFmtId="0" fontId="22" fillId="2" borderId="0" xfId="0" applyFont="1" applyFill="1" applyAlignment="1">
      <alignment horizontal="left" vertical="center" wrapText="1"/>
    </xf>
    <xf numFmtId="0" fontId="11" fillId="2" borderId="0" xfId="0" applyFont="1" applyFill="1" applyAlignment="1">
      <alignment horizontal="left" vertical="center" wrapText="1"/>
    </xf>
    <xf numFmtId="0" fontId="12" fillId="0" borderId="0" xfId="0" applyFont="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0" fontId="10"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2" borderId="0" xfId="0" applyFont="1" applyFill="1" applyBorder="1" applyAlignment="1">
      <alignment vertical="center"/>
    </xf>
    <xf numFmtId="0" fontId="10" fillId="2" borderId="0" xfId="0" applyFont="1" applyFill="1"/>
    <xf numFmtId="0" fontId="17" fillId="2" borderId="0" xfId="0" applyFont="1" applyFill="1" applyAlignment="1">
      <alignment horizontal="left" wrapText="1"/>
    </xf>
    <xf numFmtId="0" fontId="31" fillId="2" borderId="0" xfId="0" applyFont="1" applyFill="1" applyAlignment="1">
      <alignment horizontal="left" wrapText="1"/>
    </xf>
  </cellXfs>
  <cellStyles count="10">
    <cellStyle name="Lien hypertexte 3" xfId="1" xr:uid="{00000000-0005-0000-0000-000000000000}"/>
    <cellStyle name="Milliers" xfId="6" builtinId="3"/>
    <cellStyle name="Milliers 2" xfId="9" xr:uid="{2FEADC70-1257-49D2-B78F-6AF41EA6AD19}"/>
    <cellStyle name="Normal" xfId="0" builtinId="0"/>
    <cellStyle name="Normal 2" xfId="2" xr:uid="{00000000-0005-0000-0000-000003000000}"/>
    <cellStyle name="Normal 2 2" xfId="8" xr:uid="{00000000-0005-0000-0000-000004000000}"/>
    <cellStyle name="Normal 3" xfId="7" xr:uid="{00000000-0005-0000-0000-000005000000}"/>
    <cellStyle name="Normal 3 2" xfId="3" xr:uid="{00000000-0005-0000-0000-000006000000}"/>
    <cellStyle name="Normal 4" xfId="4" xr:uid="{00000000-0005-0000-0000-000007000000}"/>
    <cellStyle name="Normal 9"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5"/>
  <sheetViews>
    <sheetView showGridLines="0" tabSelected="1" zoomScaleNormal="100" workbookViewId="0"/>
  </sheetViews>
  <sheetFormatPr baseColWidth="10" defaultColWidth="11.42578125" defaultRowHeight="12.75" x14ac:dyDescent="0.25"/>
  <cols>
    <col min="1" max="1" width="2.7109375" style="183" customWidth="1"/>
    <col min="2" max="3" width="34.140625" style="183" customWidth="1"/>
    <col min="4" max="8" width="9.7109375" style="183" customWidth="1"/>
    <col min="9" max="13" width="11.42578125" style="183" customWidth="1"/>
    <col min="14" max="16384" width="11.42578125" style="183"/>
  </cols>
  <sheetData>
    <row r="2" spans="2:13" x14ac:dyDescent="0.25">
      <c r="B2" s="149" t="s">
        <v>175</v>
      </c>
      <c r="C2" s="149"/>
      <c r="D2" s="149"/>
      <c r="E2" s="149"/>
      <c r="F2" s="149"/>
      <c r="G2" s="149"/>
      <c r="H2" s="149"/>
      <c r="I2" s="149"/>
      <c r="J2" s="149"/>
      <c r="K2" s="149"/>
      <c r="L2" s="149"/>
      <c r="M2" s="149"/>
    </row>
    <row r="3" spans="2:13" x14ac:dyDescent="0.25">
      <c r="B3" s="184"/>
      <c r="C3" s="184"/>
      <c r="D3" s="184"/>
      <c r="E3" s="184"/>
      <c r="F3" s="184"/>
      <c r="G3" s="184"/>
      <c r="H3" s="184"/>
      <c r="I3" s="184"/>
      <c r="J3" s="184"/>
      <c r="K3" s="184"/>
      <c r="L3" s="184"/>
      <c r="M3" s="184"/>
    </row>
    <row r="4" spans="2:13" ht="15" customHeight="1" x14ac:dyDescent="0.25">
      <c r="B4" s="185"/>
      <c r="C4" s="185"/>
      <c r="D4" s="186">
        <v>2006</v>
      </c>
      <c r="E4" s="186">
        <v>2010</v>
      </c>
      <c r="F4" s="186">
        <v>2014</v>
      </c>
      <c r="G4" s="186">
        <v>2018</v>
      </c>
      <c r="H4" s="187">
        <v>2022</v>
      </c>
    </row>
    <row r="5" spans="2:13" x14ac:dyDescent="0.25">
      <c r="B5" s="188" t="s">
        <v>0</v>
      </c>
      <c r="C5" s="188"/>
      <c r="D5" s="145"/>
      <c r="E5" s="145"/>
      <c r="F5" s="145"/>
      <c r="G5" s="145"/>
      <c r="H5" s="145"/>
    </row>
    <row r="6" spans="2:13" x14ac:dyDescent="0.25">
      <c r="B6" s="133" t="s">
        <v>4</v>
      </c>
      <c r="C6" s="133"/>
      <c r="D6" s="189">
        <v>9490</v>
      </c>
      <c r="E6" s="189">
        <v>10600</v>
      </c>
      <c r="F6" s="189">
        <v>11570</v>
      </c>
      <c r="G6" s="189">
        <v>12430</v>
      </c>
      <c r="H6" s="160">
        <v>12380</v>
      </c>
    </row>
    <row r="7" spans="2:13" x14ac:dyDescent="0.25">
      <c r="B7" s="190" t="s">
        <v>36</v>
      </c>
      <c r="C7" s="190"/>
      <c r="D7" s="191">
        <v>2080</v>
      </c>
      <c r="E7" s="191">
        <v>2120</v>
      </c>
      <c r="F7" s="191">
        <v>2270</v>
      </c>
      <c r="G7" s="191">
        <v>2370</v>
      </c>
      <c r="H7" s="192">
        <v>2380</v>
      </c>
    </row>
    <row r="8" spans="2:13" ht="13.5" x14ac:dyDescent="0.25">
      <c r="B8" s="190" t="s">
        <v>176</v>
      </c>
      <c r="C8" s="190"/>
      <c r="D8" s="191">
        <v>1300</v>
      </c>
      <c r="E8" s="191">
        <v>1450</v>
      </c>
      <c r="F8" s="191">
        <v>1630</v>
      </c>
      <c r="G8" s="191">
        <v>1800</v>
      </c>
      <c r="H8" s="169">
        <v>1650</v>
      </c>
    </row>
    <row r="9" spans="2:13" x14ac:dyDescent="0.25">
      <c r="B9" s="190" t="s">
        <v>39</v>
      </c>
      <c r="C9" s="190"/>
      <c r="D9" s="191">
        <v>5390</v>
      </c>
      <c r="E9" s="191">
        <v>5910</v>
      </c>
      <c r="F9" s="191">
        <v>6410</v>
      </c>
      <c r="G9" s="191">
        <v>6790</v>
      </c>
      <c r="H9" s="192">
        <v>6700</v>
      </c>
    </row>
    <row r="10" spans="2:13" ht="13.5" x14ac:dyDescent="0.25">
      <c r="B10" s="190" t="s">
        <v>177</v>
      </c>
      <c r="C10" s="190"/>
      <c r="D10" s="191">
        <v>720</v>
      </c>
      <c r="E10" s="191">
        <v>1120</v>
      </c>
      <c r="F10" s="191">
        <v>1260</v>
      </c>
      <c r="G10" s="191">
        <v>1460</v>
      </c>
      <c r="H10" s="169">
        <v>1570</v>
      </c>
    </row>
    <row r="11" spans="2:13" ht="26.25" x14ac:dyDescent="0.25">
      <c r="B11" s="190" t="s">
        <v>178</v>
      </c>
      <c r="C11" s="190"/>
      <c r="D11" s="191" t="s">
        <v>5</v>
      </c>
      <c r="E11" s="191" t="s">
        <v>5</v>
      </c>
      <c r="F11" s="191" t="s">
        <v>5</v>
      </c>
      <c r="G11" s="191">
        <v>10</v>
      </c>
      <c r="H11" s="193">
        <v>80</v>
      </c>
    </row>
    <row r="12" spans="2:13" x14ac:dyDescent="0.25">
      <c r="B12" s="188" t="s">
        <v>1</v>
      </c>
      <c r="C12" s="188" t="s">
        <v>1</v>
      </c>
      <c r="D12" s="186">
        <v>2006</v>
      </c>
      <c r="E12" s="186">
        <v>2010</v>
      </c>
      <c r="F12" s="186">
        <v>2014</v>
      </c>
      <c r="G12" s="186">
        <v>2018</v>
      </c>
      <c r="H12" s="187">
        <v>2022</v>
      </c>
    </row>
    <row r="13" spans="2:13" x14ac:dyDescent="0.25">
      <c r="B13" s="133" t="s">
        <v>4</v>
      </c>
      <c r="C13" s="133" t="s">
        <v>4</v>
      </c>
      <c r="D13" s="189">
        <v>408380</v>
      </c>
      <c r="E13" s="189">
        <v>463240</v>
      </c>
      <c r="F13" s="189">
        <v>489200</v>
      </c>
      <c r="G13" s="189">
        <v>510620</v>
      </c>
      <c r="H13" s="160">
        <v>531040</v>
      </c>
    </row>
    <row r="14" spans="2:13" ht="25.5" x14ac:dyDescent="0.25">
      <c r="B14" s="190" t="s">
        <v>36</v>
      </c>
      <c r="C14" s="190" t="s">
        <v>53</v>
      </c>
      <c r="D14" s="191">
        <v>106390</v>
      </c>
      <c r="E14" s="191">
        <v>106920</v>
      </c>
      <c r="F14" s="191">
        <v>107310</v>
      </c>
      <c r="G14" s="191">
        <v>108900</v>
      </c>
      <c r="H14" s="192">
        <v>117860</v>
      </c>
    </row>
    <row r="15" spans="2:13" ht="13.5" x14ac:dyDescent="0.25">
      <c r="B15" s="190" t="s">
        <v>176</v>
      </c>
      <c r="C15" s="190" t="s">
        <v>179</v>
      </c>
      <c r="D15" s="191">
        <v>33360</v>
      </c>
      <c r="E15" s="191">
        <v>43560</v>
      </c>
      <c r="F15" s="191">
        <v>50160</v>
      </c>
      <c r="G15" s="191">
        <v>55790</v>
      </c>
      <c r="H15" s="169">
        <v>55930</v>
      </c>
    </row>
    <row r="16" spans="2:13" x14ac:dyDescent="0.25">
      <c r="B16" s="190" t="s">
        <v>39</v>
      </c>
      <c r="C16" s="190" t="s">
        <v>39</v>
      </c>
      <c r="D16" s="191">
        <v>241520</v>
      </c>
      <c r="E16" s="191">
        <v>267320</v>
      </c>
      <c r="F16" s="191">
        <v>281620</v>
      </c>
      <c r="G16" s="191">
        <v>290240</v>
      </c>
      <c r="H16" s="192">
        <v>294250</v>
      </c>
    </row>
    <row r="17" spans="2:13" ht="13.5" x14ac:dyDescent="0.25">
      <c r="B17" s="190" t="s">
        <v>177</v>
      </c>
      <c r="C17" s="190" t="s">
        <v>47</v>
      </c>
      <c r="D17" s="191">
        <v>27120</v>
      </c>
      <c r="E17" s="191">
        <v>45450</v>
      </c>
      <c r="F17" s="191">
        <v>50100</v>
      </c>
      <c r="G17" s="191">
        <v>55640</v>
      </c>
      <c r="H17" s="169">
        <v>61350</v>
      </c>
    </row>
    <row r="18" spans="2:13" ht="39.75" x14ac:dyDescent="0.25">
      <c r="B18" s="190" t="s">
        <v>180</v>
      </c>
      <c r="C18" s="190" t="s">
        <v>181</v>
      </c>
      <c r="D18" s="191" t="s">
        <v>5</v>
      </c>
      <c r="E18" s="191" t="s">
        <v>5</v>
      </c>
      <c r="F18" s="191" t="s">
        <v>5</v>
      </c>
      <c r="G18" s="191">
        <v>40</v>
      </c>
      <c r="H18" s="194">
        <v>1650</v>
      </c>
    </row>
    <row r="19" spans="2:13" x14ac:dyDescent="0.25">
      <c r="B19" s="159"/>
      <c r="C19" s="159"/>
      <c r="D19" s="159"/>
      <c r="E19" s="159"/>
      <c r="F19" s="159"/>
      <c r="G19" s="159"/>
      <c r="H19" s="159"/>
      <c r="I19" s="195"/>
      <c r="J19" s="196"/>
      <c r="K19" s="196"/>
      <c r="L19" s="196"/>
      <c r="M19" s="196"/>
    </row>
    <row r="20" spans="2:13" x14ac:dyDescent="0.25">
      <c r="B20" s="134" t="s">
        <v>182</v>
      </c>
      <c r="C20" s="134"/>
      <c r="D20" s="134"/>
      <c r="E20" s="134"/>
      <c r="F20" s="134"/>
      <c r="G20" s="134"/>
      <c r="H20" s="134"/>
      <c r="I20" s="134"/>
      <c r="J20" s="134"/>
      <c r="K20" s="134"/>
      <c r="L20" s="134"/>
      <c r="M20" s="134"/>
    </row>
    <row r="21" spans="2:13" x14ac:dyDescent="0.25">
      <c r="B21" s="134" t="s">
        <v>183</v>
      </c>
      <c r="C21" s="134"/>
      <c r="D21" s="134"/>
      <c r="E21" s="134"/>
      <c r="F21" s="134"/>
      <c r="G21" s="134"/>
      <c r="H21" s="134"/>
      <c r="I21" s="134"/>
      <c r="J21" s="134"/>
      <c r="K21" s="134"/>
      <c r="L21" s="134"/>
      <c r="M21" s="134"/>
    </row>
    <row r="22" spans="2:13" ht="29.25" customHeight="1" x14ac:dyDescent="0.25">
      <c r="B22" s="222" t="s">
        <v>184</v>
      </c>
      <c r="C22" s="222"/>
      <c r="D22" s="222"/>
      <c r="E22" s="222"/>
      <c r="F22" s="222"/>
      <c r="G22" s="222"/>
      <c r="H22" s="197"/>
      <c r="I22" s="197"/>
      <c r="J22" s="197"/>
      <c r="K22" s="197"/>
      <c r="L22" s="197"/>
      <c r="M22" s="197"/>
    </row>
    <row r="23" spans="2:13" x14ac:dyDescent="0.25">
      <c r="B23" s="140" t="s">
        <v>185</v>
      </c>
      <c r="C23" s="140"/>
      <c r="D23" s="140"/>
      <c r="E23" s="140"/>
      <c r="F23" s="140"/>
      <c r="G23" s="140"/>
      <c r="H23" s="140"/>
      <c r="I23" s="136"/>
      <c r="J23" s="136"/>
      <c r="K23" s="136"/>
      <c r="L23" s="136"/>
      <c r="M23" s="136"/>
    </row>
    <row r="24" spans="2:13" x14ac:dyDescent="0.25">
      <c r="B24" s="136" t="s">
        <v>134</v>
      </c>
      <c r="C24" s="136"/>
      <c r="D24" s="136"/>
      <c r="E24" s="136"/>
      <c r="F24" s="136"/>
      <c r="G24" s="136"/>
      <c r="H24" s="136"/>
      <c r="I24" s="136"/>
      <c r="J24" s="136"/>
      <c r="K24" s="136"/>
      <c r="L24" s="136"/>
      <c r="M24" s="136"/>
    </row>
    <row r="25" spans="2:13" x14ac:dyDescent="0.25">
      <c r="B25" s="136" t="s">
        <v>186</v>
      </c>
      <c r="C25" s="136"/>
      <c r="D25" s="136"/>
      <c r="E25" s="136"/>
      <c r="F25" s="136"/>
      <c r="G25" s="136"/>
      <c r="H25" s="136"/>
      <c r="I25" s="136"/>
      <c r="J25" s="136"/>
      <c r="K25" s="136"/>
      <c r="L25" s="136"/>
      <c r="M25" s="136"/>
    </row>
  </sheetData>
  <mergeCells count="1">
    <mergeCell ref="B22:G2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N32"/>
  <sheetViews>
    <sheetView showGridLines="0" zoomScaleNormal="100" workbookViewId="0"/>
  </sheetViews>
  <sheetFormatPr baseColWidth="10" defaultColWidth="11.42578125" defaultRowHeight="12.75" x14ac:dyDescent="0.25"/>
  <cols>
    <col min="1" max="1" width="3" style="1" customWidth="1"/>
    <col min="2" max="2" width="56.140625" style="1" customWidth="1"/>
    <col min="3" max="5" width="11" style="1" customWidth="1"/>
    <col min="6" max="16384" width="11.42578125" style="1"/>
  </cols>
  <sheetData>
    <row r="2" spans="2:14" x14ac:dyDescent="0.25">
      <c r="B2" s="151" t="s">
        <v>142</v>
      </c>
      <c r="C2" s="2"/>
      <c r="D2" s="2"/>
      <c r="E2" s="2"/>
      <c r="F2" s="3"/>
      <c r="G2" s="3"/>
    </row>
    <row r="3" spans="2:14" x14ac:dyDescent="0.25">
      <c r="B3" s="4"/>
      <c r="C3" s="4"/>
      <c r="D3" s="4"/>
      <c r="E3" s="4"/>
      <c r="F3" s="3"/>
      <c r="G3" s="3"/>
    </row>
    <row r="4" spans="2:14" ht="35.25" customHeight="1" x14ac:dyDescent="0.25">
      <c r="B4" s="244"/>
      <c r="C4" s="229">
        <v>2022</v>
      </c>
      <c r="D4" s="229"/>
      <c r="E4" s="229"/>
      <c r="F4" s="229" t="s">
        <v>18</v>
      </c>
      <c r="G4" s="229"/>
    </row>
    <row r="5" spans="2:14" ht="65.25" customHeight="1" x14ac:dyDescent="0.25">
      <c r="B5" s="244"/>
      <c r="C5" s="33" t="s">
        <v>0</v>
      </c>
      <c r="D5" s="33" t="s">
        <v>1</v>
      </c>
      <c r="E5" s="33" t="s">
        <v>8</v>
      </c>
      <c r="F5" s="33" t="s">
        <v>11</v>
      </c>
      <c r="G5" s="33" t="s">
        <v>1</v>
      </c>
    </row>
    <row r="6" spans="2:14" x14ac:dyDescent="0.25">
      <c r="B6" s="15" t="s">
        <v>4</v>
      </c>
      <c r="C6" s="16">
        <v>12380</v>
      </c>
      <c r="D6" s="16">
        <v>531000</v>
      </c>
      <c r="E6" s="17">
        <v>42.762520193861064</v>
      </c>
      <c r="F6" s="18">
        <v>-0.40225261464199519</v>
      </c>
      <c r="G6" s="18">
        <v>3.677881790764169</v>
      </c>
      <c r="H6" s="5"/>
    </row>
    <row r="7" spans="2:14" x14ac:dyDescent="0.25">
      <c r="B7" s="15" t="s">
        <v>29</v>
      </c>
      <c r="C7" s="16">
        <v>4030</v>
      </c>
      <c r="D7" s="16">
        <v>173700</v>
      </c>
      <c r="E7" s="17">
        <v>43.101736972704714</v>
      </c>
      <c r="F7" s="18">
        <v>-3.3573141486810552</v>
      </c>
      <c r="G7" s="19">
        <v>5.4644808743169397</v>
      </c>
    </row>
    <row r="8" spans="2:14" x14ac:dyDescent="0.25">
      <c r="B8" s="20" t="s">
        <v>65</v>
      </c>
      <c r="C8" s="21">
        <v>1380</v>
      </c>
      <c r="D8" s="21">
        <v>75700</v>
      </c>
      <c r="E8" s="22">
        <v>54.855072463768117</v>
      </c>
      <c r="F8" s="23">
        <v>6.1538461538461542</v>
      </c>
      <c r="G8" s="24">
        <v>7.0721357850070721</v>
      </c>
      <c r="I8" s="5"/>
      <c r="L8" s="132"/>
      <c r="M8" s="132"/>
      <c r="N8" s="132"/>
    </row>
    <row r="9" spans="2:14" x14ac:dyDescent="0.25">
      <c r="B9" s="20" t="s">
        <v>68</v>
      </c>
      <c r="C9" s="21">
        <v>490</v>
      </c>
      <c r="D9" s="21">
        <v>19700</v>
      </c>
      <c r="E9" s="22">
        <v>40.204081632653065</v>
      </c>
      <c r="F9" s="23">
        <v>6.5217391304347823</v>
      </c>
      <c r="G9" s="24">
        <v>23.125</v>
      </c>
      <c r="I9" s="5"/>
      <c r="L9" s="132"/>
      <c r="M9" s="132"/>
      <c r="N9" s="132"/>
    </row>
    <row r="10" spans="2:14" x14ac:dyDescent="0.25">
      <c r="B10" s="20" t="s">
        <v>69</v>
      </c>
      <c r="C10" s="21">
        <v>190</v>
      </c>
      <c r="D10" s="21">
        <v>5500</v>
      </c>
      <c r="E10" s="22">
        <v>28.94736842105263</v>
      </c>
      <c r="F10" s="23">
        <v>-5</v>
      </c>
      <c r="G10" s="24">
        <v>-3.5087719298245612</v>
      </c>
      <c r="I10" s="5"/>
      <c r="L10" s="132"/>
      <c r="M10" s="132"/>
      <c r="N10" s="132"/>
    </row>
    <row r="11" spans="2:14" x14ac:dyDescent="0.25">
      <c r="B11" s="138" t="s">
        <v>111</v>
      </c>
      <c r="C11" s="21">
        <v>140</v>
      </c>
      <c r="D11" s="21">
        <v>7500</v>
      </c>
      <c r="E11" s="22">
        <v>53.571428571428569</v>
      </c>
      <c r="F11" s="23">
        <v>0</v>
      </c>
      <c r="G11" s="24">
        <v>4.1666666666666661</v>
      </c>
      <c r="I11" s="5"/>
      <c r="L11" s="132"/>
      <c r="M11" s="132"/>
      <c r="N11" s="132"/>
    </row>
    <row r="12" spans="2:14" x14ac:dyDescent="0.25">
      <c r="B12" s="25" t="s">
        <v>48</v>
      </c>
      <c r="C12" s="21">
        <v>110</v>
      </c>
      <c r="D12" s="21">
        <v>7900</v>
      </c>
      <c r="E12" s="22">
        <v>71.818181818181813</v>
      </c>
      <c r="F12" s="23">
        <v>-8.3333333333333321</v>
      </c>
      <c r="G12" s="24">
        <v>17.910447761194028</v>
      </c>
      <c r="I12" s="5"/>
      <c r="L12" s="132"/>
      <c r="M12" s="132"/>
      <c r="N12" s="132"/>
    </row>
    <row r="13" spans="2:14" x14ac:dyDescent="0.25">
      <c r="B13" s="20" t="s">
        <v>119</v>
      </c>
      <c r="C13" s="21">
        <v>40</v>
      </c>
      <c r="D13" s="21">
        <v>800</v>
      </c>
      <c r="E13" s="22">
        <v>20</v>
      </c>
      <c r="F13" s="23">
        <v>-63.636363636363633</v>
      </c>
      <c r="G13" s="24">
        <v>-57.894736842105267</v>
      </c>
      <c r="I13" s="5"/>
      <c r="L13" s="132"/>
      <c r="M13" s="132"/>
      <c r="N13" s="132"/>
    </row>
    <row r="14" spans="2:14" x14ac:dyDescent="0.25">
      <c r="B14" s="58" t="s">
        <v>61</v>
      </c>
      <c r="C14" s="21">
        <v>30</v>
      </c>
      <c r="D14" s="21">
        <v>700</v>
      </c>
      <c r="E14" s="22">
        <v>23.333333333333332</v>
      </c>
      <c r="F14" s="23">
        <v>-25</v>
      </c>
      <c r="G14" s="24">
        <v>0</v>
      </c>
      <c r="I14" s="5"/>
      <c r="L14" s="132"/>
      <c r="M14" s="132"/>
      <c r="N14" s="132"/>
    </row>
    <row r="15" spans="2:14" x14ac:dyDescent="0.25">
      <c r="B15" s="20" t="s">
        <v>120</v>
      </c>
      <c r="C15" s="21">
        <v>1650</v>
      </c>
      <c r="D15" s="21">
        <v>55900</v>
      </c>
      <c r="E15" s="22">
        <v>33.878787878787875</v>
      </c>
      <c r="F15" s="23">
        <v>-8.3333333333333321</v>
      </c>
      <c r="G15" s="24">
        <v>0.17921146953405018</v>
      </c>
      <c r="I15" s="5"/>
      <c r="L15" s="132"/>
      <c r="M15" s="132"/>
      <c r="N15" s="132"/>
    </row>
    <row r="16" spans="2:14" x14ac:dyDescent="0.25">
      <c r="B16" s="15" t="s">
        <v>30</v>
      </c>
      <c r="C16" s="16">
        <v>8270</v>
      </c>
      <c r="D16" s="16">
        <v>355700</v>
      </c>
      <c r="E16" s="17">
        <v>43.01088270858525</v>
      </c>
      <c r="F16" s="18">
        <v>0.12106537530266344</v>
      </c>
      <c r="G16" s="19">
        <v>2.8034682080924855</v>
      </c>
      <c r="M16" s="132"/>
      <c r="N16" s="132"/>
    </row>
    <row r="17" spans="2:14" x14ac:dyDescent="0.25">
      <c r="B17" s="138" t="s">
        <v>114</v>
      </c>
      <c r="C17" s="21">
        <v>1490</v>
      </c>
      <c r="D17" s="21">
        <v>120500</v>
      </c>
      <c r="E17" s="22">
        <v>80.872483221476514</v>
      </c>
      <c r="F17" s="23">
        <v>-0.66666666666666674</v>
      </c>
      <c r="G17" s="24">
        <v>0.58430717863105175</v>
      </c>
      <c r="I17" s="5"/>
      <c r="L17" s="132"/>
      <c r="M17" s="132"/>
      <c r="N17" s="132"/>
    </row>
    <row r="18" spans="2:14" x14ac:dyDescent="0.25">
      <c r="B18" s="138" t="s">
        <v>124</v>
      </c>
      <c r="C18" s="21">
        <v>90</v>
      </c>
      <c r="D18" s="21">
        <v>9700</v>
      </c>
      <c r="E18" s="22">
        <f>D18/C18</f>
        <v>107.77777777777777</v>
      </c>
      <c r="F18" s="23">
        <v>12.5</v>
      </c>
      <c r="G18" s="24">
        <v>2.1052631578947367</v>
      </c>
      <c r="I18" s="5"/>
      <c r="L18" s="132"/>
      <c r="M18" s="132"/>
      <c r="N18" s="132"/>
    </row>
    <row r="19" spans="2:14" x14ac:dyDescent="0.25">
      <c r="B19" s="138" t="s">
        <v>125</v>
      </c>
      <c r="C19" s="21">
        <v>50</v>
      </c>
      <c r="D19" s="21">
        <v>1400</v>
      </c>
      <c r="E19" s="22">
        <f t="shared" ref="E19:E28" si="0">D19/C19</f>
        <v>28</v>
      </c>
      <c r="F19" s="23">
        <v>0</v>
      </c>
      <c r="G19" s="24">
        <v>16.666666666666664</v>
      </c>
      <c r="I19" s="5"/>
      <c r="L19" s="132"/>
      <c r="M19" s="132"/>
      <c r="N19" s="132"/>
    </row>
    <row r="20" spans="2:14" ht="25.5" x14ac:dyDescent="0.25">
      <c r="B20" s="20" t="s">
        <v>70</v>
      </c>
      <c r="C20" s="21">
        <v>30</v>
      </c>
      <c r="D20" s="21">
        <v>500</v>
      </c>
      <c r="E20" s="22">
        <f t="shared" si="0"/>
        <v>16.666666666666668</v>
      </c>
      <c r="F20" s="23">
        <v>0</v>
      </c>
      <c r="G20" s="24">
        <v>-16.666666666666664</v>
      </c>
      <c r="I20" s="5"/>
      <c r="J20" s="5"/>
      <c r="L20" s="132"/>
      <c r="M20" s="132"/>
      <c r="N20" s="132"/>
    </row>
    <row r="21" spans="2:14" x14ac:dyDescent="0.25">
      <c r="B21" s="138" t="s">
        <v>126</v>
      </c>
      <c r="C21" s="21">
        <v>3120</v>
      </c>
      <c r="D21" s="21">
        <v>96000</v>
      </c>
      <c r="E21" s="22">
        <f t="shared" si="0"/>
        <v>30.76923076923077</v>
      </c>
      <c r="F21" s="79">
        <v>-2.8037383177570092</v>
      </c>
      <c r="G21" s="80">
        <v>0.20876826722338201</v>
      </c>
      <c r="I21" s="5"/>
      <c r="J21" s="5"/>
      <c r="L21" s="132"/>
      <c r="M21" s="132"/>
      <c r="N21" s="132"/>
    </row>
    <row r="22" spans="2:14" x14ac:dyDescent="0.25">
      <c r="B22" s="138" t="s">
        <v>127</v>
      </c>
      <c r="C22" s="21">
        <v>740</v>
      </c>
      <c r="D22" s="21">
        <v>31400</v>
      </c>
      <c r="E22" s="22">
        <f t="shared" si="0"/>
        <v>42.432432432432435</v>
      </c>
      <c r="F22" s="23">
        <v>4.225352112676056</v>
      </c>
      <c r="G22" s="24">
        <v>7.1672354948805461</v>
      </c>
      <c r="I22" s="5"/>
      <c r="J22" s="5"/>
      <c r="L22" s="132"/>
      <c r="M22" s="132"/>
      <c r="N22" s="132"/>
    </row>
    <row r="23" spans="2:14" x14ac:dyDescent="0.25">
      <c r="B23" s="138" t="s">
        <v>128</v>
      </c>
      <c r="C23" s="21">
        <v>1070</v>
      </c>
      <c r="D23" s="21">
        <v>32400</v>
      </c>
      <c r="E23" s="22">
        <f t="shared" si="0"/>
        <v>30.280373831775702</v>
      </c>
      <c r="F23" s="23">
        <v>5.9405940594059405</v>
      </c>
      <c r="G23" s="24">
        <v>9.4594594594594597</v>
      </c>
      <c r="I23" s="5"/>
      <c r="L23" s="132"/>
      <c r="M23" s="132"/>
      <c r="N23" s="132"/>
    </row>
    <row r="24" spans="2:14" x14ac:dyDescent="0.25">
      <c r="B24" s="20" t="s">
        <v>121</v>
      </c>
      <c r="C24" s="21">
        <v>40</v>
      </c>
      <c r="D24" s="21">
        <v>600</v>
      </c>
      <c r="E24" s="22">
        <f t="shared" si="0"/>
        <v>15</v>
      </c>
      <c r="F24" s="23">
        <v>-33.333333333333329</v>
      </c>
      <c r="G24" s="24">
        <v>-25</v>
      </c>
      <c r="I24" s="5"/>
      <c r="L24" s="132"/>
      <c r="M24" s="132"/>
      <c r="N24" s="132"/>
    </row>
    <row r="25" spans="2:14" x14ac:dyDescent="0.25">
      <c r="B25" s="20" t="s">
        <v>10</v>
      </c>
      <c r="C25" s="21">
        <v>70</v>
      </c>
      <c r="D25" s="21">
        <v>1800</v>
      </c>
      <c r="E25" s="22">
        <f t="shared" si="0"/>
        <v>25.714285714285715</v>
      </c>
      <c r="F25" s="23">
        <v>-50</v>
      </c>
      <c r="G25" s="24">
        <v>-51.351351351351347</v>
      </c>
      <c r="I25" s="5"/>
      <c r="L25" s="132"/>
      <c r="M25" s="132"/>
      <c r="N25" s="132"/>
    </row>
    <row r="26" spans="2:14" x14ac:dyDescent="0.25">
      <c r="B26" s="20" t="s">
        <v>122</v>
      </c>
      <c r="C26" s="21">
        <v>1050</v>
      </c>
      <c r="D26" s="21">
        <v>47900</v>
      </c>
      <c r="E26" s="22">
        <f t="shared" si="0"/>
        <v>45.61904761904762</v>
      </c>
      <c r="F26" s="23">
        <v>0.96153846153846156</v>
      </c>
      <c r="G26" s="24">
        <v>8.3710407239818991</v>
      </c>
      <c r="I26" s="5"/>
      <c r="J26" s="5"/>
      <c r="M26" s="132"/>
      <c r="N26" s="132"/>
    </row>
    <row r="27" spans="2:14" x14ac:dyDescent="0.25">
      <c r="B27" s="20" t="s">
        <v>123</v>
      </c>
      <c r="C27" s="21">
        <v>520</v>
      </c>
      <c r="D27" s="21">
        <v>13500</v>
      </c>
      <c r="E27" s="22">
        <f t="shared" si="0"/>
        <v>25.96153846153846</v>
      </c>
      <c r="F27" s="23">
        <v>23.809523809523807</v>
      </c>
      <c r="G27" s="24">
        <v>17.391304347826086</v>
      </c>
      <c r="I27" s="5"/>
      <c r="M27" s="132"/>
      <c r="N27" s="132"/>
    </row>
    <row r="28" spans="2:14" ht="25.5" x14ac:dyDescent="0.25">
      <c r="B28" s="15" t="s">
        <v>44</v>
      </c>
      <c r="C28" s="16">
        <v>80</v>
      </c>
      <c r="D28" s="16">
        <v>1600</v>
      </c>
      <c r="E28" s="17">
        <f t="shared" si="0"/>
        <v>20</v>
      </c>
      <c r="F28" s="23" t="s">
        <v>77</v>
      </c>
      <c r="G28" s="24" t="s">
        <v>77</v>
      </c>
      <c r="I28" s="5"/>
      <c r="M28" s="132"/>
      <c r="N28" s="132"/>
    </row>
    <row r="29" spans="2:14" s="108" customFormat="1" ht="15" x14ac:dyDescent="0.3">
      <c r="B29" s="109"/>
      <c r="C29" s="109"/>
      <c r="D29" s="109"/>
      <c r="E29" s="109"/>
      <c r="F29" s="110"/>
      <c r="G29" s="110"/>
      <c r="I29" s="5"/>
      <c r="J29" s="1"/>
      <c r="K29" s="1"/>
    </row>
    <row r="30" spans="2:14" ht="27.75" customHeight="1" x14ac:dyDescent="0.25">
      <c r="B30" s="223" t="s">
        <v>143</v>
      </c>
      <c r="C30" s="223"/>
      <c r="D30" s="223"/>
      <c r="E30" s="223"/>
      <c r="F30" s="223"/>
      <c r="G30" s="223"/>
    </row>
    <row r="31" spans="2:14" x14ac:dyDescent="0.25">
      <c r="B31" s="7" t="s">
        <v>60</v>
      </c>
      <c r="C31" s="7"/>
      <c r="D31" s="7"/>
      <c r="E31" s="7"/>
      <c r="F31" s="6"/>
      <c r="G31" s="6"/>
    </row>
    <row r="32" spans="2:14" x14ac:dyDescent="0.25">
      <c r="B32" s="140" t="s">
        <v>129</v>
      </c>
      <c r="C32" s="7"/>
      <c r="D32" s="7"/>
      <c r="E32" s="7"/>
      <c r="F32" s="6"/>
      <c r="G32" s="6"/>
    </row>
  </sheetData>
  <mergeCells count="4">
    <mergeCell ref="B4:B5"/>
    <mergeCell ref="C4:E4"/>
    <mergeCell ref="F4:G4"/>
    <mergeCell ref="B30:G30"/>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N37"/>
  <sheetViews>
    <sheetView zoomScaleNormal="100" workbookViewId="0"/>
  </sheetViews>
  <sheetFormatPr baseColWidth="10" defaultColWidth="11.42578125" defaultRowHeight="12.75" x14ac:dyDescent="0.25"/>
  <cols>
    <col min="1" max="1" width="3.140625" style="1" customWidth="1"/>
    <col min="2" max="2" width="48.5703125" style="1" customWidth="1"/>
    <col min="3" max="10" width="9.85546875" style="1" customWidth="1"/>
    <col min="11" max="11" width="11.42578125" style="1" customWidth="1"/>
    <col min="12" max="14" width="9.85546875" style="1" customWidth="1"/>
    <col min="15" max="16384" width="11.42578125" style="1"/>
  </cols>
  <sheetData>
    <row r="2" spans="2:14" x14ac:dyDescent="0.25">
      <c r="B2" s="12" t="s">
        <v>171</v>
      </c>
    </row>
    <row r="3" spans="2:14" x14ac:dyDescent="0.25">
      <c r="B3" s="12"/>
      <c r="N3" s="11" t="s">
        <v>6</v>
      </c>
    </row>
    <row r="4" spans="2:14" x14ac:dyDescent="0.25">
      <c r="C4" s="246">
        <v>2022</v>
      </c>
      <c r="D4" s="247"/>
      <c r="E4" s="247"/>
      <c r="F4" s="247"/>
      <c r="G4" s="247"/>
      <c r="H4" s="248"/>
      <c r="I4" s="246">
        <v>2018</v>
      </c>
      <c r="J4" s="247"/>
      <c r="K4" s="247"/>
      <c r="L4" s="247"/>
      <c r="M4" s="247"/>
      <c r="N4" s="248"/>
    </row>
    <row r="5" spans="2:14" ht="89.25" x14ac:dyDescent="0.25">
      <c r="C5" s="182" t="s">
        <v>26</v>
      </c>
      <c r="D5" s="182" t="s">
        <v>25</v>
      </c>
      <c r="E5" s="182" t="s">
        <v>24</v>
      </c>
      <c r="F5" s="182" t="s">
        <v>23</v>
      </c>
      <c r="G5" s="182" t="s">
        <v>170</v>
      </c>
      <c r="H5" s="182" t="s">
        <v>9</v>
      </c>
      <c r="I5" s="182" t="s">
        <v>26</v>
      </c>
      <c r="J5" s="182" t="s">
        <v>25</v>
      </c>
      <c r="K5" s="198" t="s">
        <v>187</v>
      </c>
      <c r="L5" s="198" t="s">
        <v>188</v>
      </c>
      <c r="M5" s="182" t="s">
        <v>170</v>
      </c>
      <c r="N5" s="182" t="s">
        <v>9</v>
      </c>
    </row>
    <row r="6" spans="2:14" s="9" customFormat="1" x14ac:dyDescent="0.25">
      <c r="B6" s="181" t="s">
        <v>169</v>
      </c>
      <c r="C6" s="218">
        <v>18.248329520809005</v>
      </c>
      <c r="D6" s="218">
        <v>0.97945153438818955</v>
      </c>
      <c r="E6" s="218">
        <v>54.164220552403698</v>
      </c>
      <c r="F6" s="218">
        <v>22.923207340090197</v>
      </c>
      <c r="G6" s="218">
        <v>3.684791052308904</v>
      </c>
      <c r="H6" s="219">
        <v>100</v>
      </c>
      <c r="I6" s="218">
        <v>20.250932946668765</v>
      </c>
      <c r="J6" s="218">
        <v>0.75344725527115541</v>
      </c>
      <c r="K6" s="218">
        <v>45.799194814096985</v>
      </c>
      <c r="L6" s="218">
        <v>29.498444647508538</v>
      </c>
      <c r="M6" s="218">
        <v>3.6979803364545574</v>
      </c>
      <c r="N6" s="219">
        <v>100</v>
      </c>
    </row>
    <row r="7" spans="2:14" x14ac:dyDescent="0.25">
      <c r="B7" s="20" t="s">
        <v>65</v>
      </c>
      <c r="C7" s="220">
        <v>23.994004012923114</v>
      </c>
      <c r="D7" s="220">
        <v>0.68305632049146503</v>
      </c>
      <c r="E7" s="220">
        <v>68.662955580669447</v>
      </c>
      <c r="F7" s="220">
        <v>3.4291985112528649</v>
      </c>
      <c r="G7" s="220">
        <v>3.2307855746630856</v>
      </c>
      <c r="H7" s="221">
        <v>100</v>
      </c>
      <c r="I7" s="220">
        <v>26.479228886858774</v>
      </c>
      <c r="J7" s="220">
        <v>0.42440105427378938</v>
      </c>
      <c r="K7" s="220">
        <v>71.148815892958893</v>
      </c>
      <c r="L7" s="220">
        <v>0.38998686356508833</v>
      </c>
      <c r="M7" s="220">
        <v>1.5575673023434564</v>
      </c>
      <c r="N7" s="221">
        <v>100</v>
      </c>
    </row>
    <row r="8" spans="2:14" x14ac:dyDescent="0.25">
      <c r="B8" s="20" t="s">
        <v>68</v>
      </c>
      <c r="C8" s="220">
        <v>31.578824731312849</v>
      </c>
      <c r="D8" s="220">
        <v>1.1644960610229425</v>
      </c>
      <c r="E8" s="220">
        <v>43.816337683007184</v>
      </c>
      <c r="F8" s="220">
        <v>13.540542543950687</v>
      </c>
      <c r="G8" s="220">
        <v>9.8997989807063451</v>
      </c>
      <c r="H8" s="221">
        <v>100</v>
      </c>
      <c r="I8" s="220">
        <v>40.774010575570728</v>
      </c>
      <c r="J8" s="220">
        <v>0.2314336058858843</v>
      </c>
      <c r="K8" s="220">
        <v>39.987639671875016</v>
      </c>
      <c r="L8" s="220">
        <v>2.9628426267573724</v>
      </c>
      <c r="M8" s="220">
        <v>16.044073519910995</v>
      </c>
      <c r="N8" s="221">
        <v>100</v>
      </c>
    </row>
    <row r="9" spans="2:14" x14ac:dyDescent="0.25">
      <c r="B9" s="20" t="s">
        <v>69</v>
      </c>
      <c r="C9" s="220">
        <v>35.812599157609441</v>
      </c>
      <c r="D9" s="220">
        <v>2.9663906557886275</v>
      </c>
      <c r="E9" s="220">
        <v>57.255419281945329</v>
      </c>
      <c r="F9" s="220">
        <v>1.6691965508018918</v>
      </c>
      <c r="G9" s="220">
        <v>2.2963943538547325</v>
      </c>
      <c r="H9" s="221">
        <v>100</v>
      </c>
      <c r="I9" s="220">
        <v>37.486255960667286</v>
      </c>
      <c r="J9" s="220">
        <v>1.7544963541910805</v>
      </c>
      <c r="K9" s="220">
        <v>59.189663050593531</v>
      </c>
      <c r="L9" s="220">
        <v>0</v>
      </c>
      <c r="M9" s="220">
        <v>1.5695846345480995</v>
      </c>
      <c r="N9" s="221">
        <v>100</v>
      </c>
    </row>
    <row r="10" spans="2:14" x14ac:dyDescent="0.25">
      <c r="B10" s="20" t="s">
        <v>111</v>
      </c>
      <c r="C10" s="220">
        <v>33.728509744334183</v>
      </c>
      <c r="D10" s="220">
        <v>1.3683826764389599</v>
      </c>
      <c r="E10" s="220">
        <v>59.405244619244314</v>
      </c>
      <c r="F10" s="220">
        <v>3.3452623673390645</v>
      </c>
      <c r="G10" s="220">
        <v>2.1526005926434921</v>
      </c>
      <c r="H10" s="221">
        <v>100</v>
      </c>
      <c r="I10" s="220">
        <v>40.548953718837588</v>
      </c>
      <c r="J10" s="220">
        <v>0.47096750624371864</v>
      </c>
      <c r="K10" s="220">
        <v>55.45527142724147</v>
      </c>
      <c r="L10" s="220">
        <v>0.68080519308486809</v>
      </c>
      <c r="M10" s="220">
        <v>2.8440021545923493</v>
      </c>
      <c r="N10" s="221">
        <v>100</v>
      </c>
    </row>
    <row r="11" spans="2:14" ht="13.5" x14ac:dyDescent="0.25">
      <c r="B11" s="20" t="s">
        <v>168</v>
      </c>
      <c r="C11" s="220">
        <v>29.315592428586545</v>
      </c>
      <c r="D11" s="220">
        <v>0.32629783227028708</v>
      </c>
      <c r="E11" s="220">
        <v>51.658031709491901</v>
      </c>
      <c r="F11" s="220">
        <v>15.181817178499236</v>
      </c>
      <c r="G11" s="220">
        <v>3.5182608511520295</v>
      </c>
      <c r="H11" s="221">
        <v>100</v>
      </c>
      <c r="I11" s="220">
        <v>35.974596645395138</v>
      </c>
      <c r="J11" s="220">
        <v>0.15532056756205517</v>
      </c>
      <c r="K11" s="220">
        <v>52.48607392555683</v>
      </c>
      <c r="L11" s="220">
        <v>6.7539727028626757</v>
      </c>
      <c r="M11" s="220">
        <v>4.6300361586233132</v>
      </c>
      <c r="N11" s="221">
        <v>100</v>
      </c>
    </row>
    <row r="12" spans="2:14" ht="13.5" x14ac:dyDescent="0.25">
      <c r="B12" s="20" t="s">
        <v>167</v>
      </c>
      <c r="C12" s="220">
        <v>12.061414586512356</v>
      </c>
      <c r="D12" s="220">
        <v>16.086048785527574</v>
      </c>
      <c r="E12" s="220">
        <v>33.450331422007288</v>
      </c>
      <c r="F12" s="220">
        <v>32.817866920029921</v>
      </c>
      <c r="G12" s="220">
        <v>5.584338285922863</v>
      </c>
      <c r="H12" s="221">
        <v>100</v>
      </c>
      <c r="I12" s="220">
        <v>7.4591679109004536</v>
      </c>
      <c r="J12" s="220">
        <v>15.434572880655523</v>
      </c>
      <c r="K12" s="220">
        <v>31.964077280027826</v>
      </c>
      <c r="L12" s="220">
        <v>33.910205583899774</v>
      </c>
      <c r="M12" s="220">
        <v>11.23197634451642</v>
      </c>
      <c r="N12" s="221">
        <v>100</v>
      </c>
    </row>
    <row r="13" spans="2:14" ht="13.5" x14ac:dyDescent="0.25">
      <c r="B13" s="20" t="s">
        <v>166</v>
      </c>
      <c r="C13" s="220">
        <v>17.662460850869426</v>
      </c>
      <c r="D13" s="220">
        <v>33.90448645638913</v>
      </c>
      <c r="E13" s="220">
        <v>38.472852213835054</v>
      </c>
      <c r="F13" s="220">
        <v>8.7649764214376216</v>
      </c>
      <c r="G13" s="220">
        <v>1.1952240574687663</v>
      </c>
      <c r="H13" s="221">
        <v>100</v>
      </c>
      <c r="I13" s="220">
        <v>9.8654708520179373</v>
      </c>
      <c r="J13" s="220">
        <v>40.166035164292225</v>
      </c>
      <c r="K13" s="220">
        <v>48.174772010595667</v>
      </c>
      <c r="L13" s="220">
        <v>0</v>
      </c>
      <c r="M13" s="220">
        <v>1.7937219730941705</v>
      </c>
      <c r="N13" s="221">
        <v>100</v>
      </c>
    </row>
    <row r="14" spans="2:14" ht="13.5" x14ac:dyDescent="0.25">
      <c r="B14" s="20" t="s">
        <v>165</v>
      </c>
      <c r="C14" s="220">
        <v>0.45955180631017761</v>
      </c>
      <c r="D14" s="220">
        <v>0.56582930891634631</v>
      </c>
      <c r="E14" s="220">
        <v>37.991636349288385</v>
      </c>
      <c r="F14" s="220">
        <v>58.509083787888862</v>
      </c>
      <c r="G14" s="220">
        <v>2.47389874759623</v>
      </c>
      <c r="H14" s="221">
        <v>100</v>
      </c>
      <c r="I14" s="220">
        <v>0.78046318545325721</v>
      </c>
      <c r="J14" s="220">
        <v>0.34580365245206585</v>
      </c>
      <c r="K14" s="220">
        <v>12.365510974560204</v>
      </c>
      <c r="L14" s="220">
        <v>83.656236636553743</v>
      </c>
      <c r="M14" s="220">
        <v>2.8519855509807308</v>
      </c>
      <c r="N14" s="221">
        <v>100</v>
      </c>
    </row>
    <row r="15" spans="2:14" s="9" customFormat="1" x14ac:dyDescent="0.25">
      <c r="B15" s="181" t="s">
        <v>164</v>
      </c>
      <c r="C15" s="218">
        <v>38.171906085660176</v>
      </c>
      <c r="D15" s="218">
        <v>1.387176161995034</v>
      </c>
      <c r="E15" s="218">
        <v>45.035170027783025</v>
      </c>
      <c r="F15" s="218">
        <v>7.8017782193526566</v>
      </c>
      <c r="G15" s="218">
        <v>7.6039695052091041</v>
      </c>
      <c r="H15" s="219">
        <v>100</v>
      </c>
      <c r="I15" s="218">
        <v>37.790221652602042</v>
      </c>
      <c r="J15" s="218">
        <v>1.1912027196620052</v>
      </c>
      <c r="K15" s="218">
        <v>39.554040524694656</v>
      </c>
      <c r="L15" s="218">
        <v>12.769504010349802</v>
      </c>
      <c r="M15" s="218">
        <v>8.6950310926915062</v>
      </c>
      <c r="N15" s="219">
        <v>100</v>
      </c>
    </row>
    <row r="16" spans="2:14" x14ac:dyDescent="0.25">
      <c r="B16" s="20" t="s">
        <v>114</v>
      </c>
      <c r="C16" s="220">
        <v>0.84629229621019952</v>
      </c>
      <c r="D16" s="220">
        <v>0.81100935204883651</v>
      </c>
      <c r="E16" s="220">
        <v>85.611117674275036</v>
      </c>
      <c r="F16" s="220">
        <v>0.74701689180781283</v>
      </c>
      <c r="G16" s="220">
        <v>11.984563785658105</v>
      </c>
      <c r="H16" s="221">
        <v>100</v>
      </c>
      <c r="I16" s="220">
        <v>0.97092285172617376</v>
      </c>
      <c r="J16" s="220">
        <v>0.13148840488226876</v>
      </c>
      <c r="K16" s="220">
        <v>88.086296467216201</v>
      </c>
      <c r="L16" s="220">
        <v>0.47554045799091349</v>
      </c>
      <c r="M16" s="220">
        <v>10.335751818184439</v>
      </c>
      <c r="N16" s="221">
        <v>100</v>
      </c>
    </row>
    <row r="17" spans="2:14" ht="13.5" x14ac:dyDescent="0.25">
      <c r="B17" s="20" t="s">
        <v>163</v>
      </c>
      <c r="C17" s="220">
        <v>46.187870627790481</v>
      </c>
      <c r="D17" s="220">
        <v>5.7235842982576317</v>
      </c>
      <c r="E17" s="220">
        <v>40.14875992360102</v>
      </c>
      <c r="F17" s="220">
        <v>1.2833303610769133</v>
      </c>
      <c r="G17" s="220">
        <v>6.6564547892739618</v>
      </c>
      <c r="H17" s="221">
        <v>100</v>
      </c>
      <c r="I17" s="220">
        <v>38.502057092114008</v>
      </c>
      <c r="J17" s="220">
        <v>8.5011300253349535</v>
      </c>
      <c r="K17" s="220">
        <v>36.095507709599516</v>
      </c>
      <c r="L17" s="220">
        <v>0.22185184336786706</v>
      </c>
      <c r="M17" s="220">
        <v>16.679453329583662</v>
      </c>
      <c r="N17" s="221">
        <v>100</v>
      </c>
    </row>
    <row r="18" spans="2:14" ht="13.5" x14ac:dyDescent="0.25">
      <c r="B18" s="20" t="s">
        <v>162</v>
      </c>
      <c r="C18" s="220">
        <v>80.143290748322542</v>
      </c>
      <c r="D18" s="220">
        <v>1.7919631047166282</v>
      </c>
      <c r="E18" s="220">
        <v>14.515314988209504</v>
      </c>
      <c r="F18" s="220">
        <v>0.17597134547024654</v>
      </c>
      <c r="G18" s="220">
        <v>3.3734598132810936</v>
      </c>
      <c r="H18" s="221">
        <v>100</v>
      </c>
      <c r="I18" s="220">
        <v>79.800612587209571</v>
      </c>
      <c r="J18" s="220">
        <v>1.6856821788059708</v>
      </c>
      <c r="K18" s="220">
        <v>13.493606487354015</v>
      </c>
      <c r="L18" s="220">
        <v>0.28494042803443231</v>
      </c>
      <c r="M18" s="220">
        <v>4.7351583185960022</v>
      </c>
      <c r="N18" s="221">
        <v>100</v>
      </c>
    </row>
    <row r="19" spans="2:14" x14ac:dyDescent="0.25">
      <c r="B19" s="20" t="s">
        <v>115</v>
      </c>
      <c r="C19" s="220">
        <v>0.91430012462988675</v>
      </c>
      <c r="D19" s="220">
        <v>50.422127236793536</v>
      </c>
      <c r="E19" s="220">
        <v>48.663572638576596</v>
      </c>
      <c r="F19" s="220">
        <v>0</v>
      </c>
      <c r="G19" s="220">
        <v>0</v>
      </c>
      <c r="H19" s="221">
        <v>100</v>
      </c>
      <c r="I19" s="220">
        <v>0.61032388471017751</v>
      </c>
      <c r="J19" s="220">
        <v>39.378254990234147</v>
      </c>
      <c r="K19" s="220">
        <v>55.985804920706727</v>
      </c>
      <c r="L19" s="220">
        <v>0</v>
      </c>
      <c r="M19" s="220">
        <v>4.0256162043489478</v>
      </c>
      <c r="N19" s="221">
        <v>100</v>
      </c>
    </row>
    <row r="20" spans="2:14" ht="13.5" x14ac:dyDescent="0.25">
      <c r="B20" s="20" t="s">
        <v>161</v>
      </c>
      <c r="C20" s="220">
        <v>15.877896578835715</v>
      </c>
      <c r="D20" s="220">
        <v>1.5238720371467274</v>
      </c>
      <c r="E20" s="220">
        <v>48.940345732571991</v>
      </c>
      <c r="F20" s="220">
        <v>19.87546373220621</v>
      </c>
      <c r="G20" s="220">
        <v>13.782421919239368</v>
      </c>
      <c r="H20" s="221">
        <v>100</v>
      </c>
      <c r="I20" s="220">
        <v>16.707532134313347</v>
      </c>
      <c r="J20" s="220">
        <v>1.8320540424098481</v>
      </c>
      <c r="K20" s="220">
        <v>33.145205819489405</v>
      </c>
      <c r="L20" s="220">
        <v>24.385195460088916</v>
      </c>
      <c r="M20" s="220">
        <v>23.930012543698485</v>
      </c>
      <c r="N20" s="221">
        <v>100</v>
      </c>
    </row>
    <row r="21" spans="2:14" ht="13.5" x14ac:dyDescent="0.25">
      <c r="B21" s="20" t="s">
        <v>160</v>
      </c>
      <c r="C21" s="220">
        <v>1.6071689149961514</v>
      </c>
      <c r="D21" s="220">
        <v>0.19514906295718598</v>
      </c>
      <c r="E21" s="220">
        <v>45.639076955493707</v>
      </c>
      <c r="F21" s="220">
        <v>42.469659009506451</v>
      </c>
      <c r="G21" s="220">
        <v>10.088946057046497</v>
      </c>
      <c r="H21" s="221">
        <v>100</v>
      </c>
      <c r="I21" s="220">
        <v>2.0669550992967185</v>
      </c>
      <c r="J21" s="220">
        <v>2.0800813751176886E-2</v>
      </c>
      <c r="K21" s="220">
        <v>8.3698823015944779</v>
      </c>
      <c r="L21" s="220">
        <v>75.913503130092792</v>
      </c>
      <c r="M21" s="220">
        <v>13.628858655264825</v>
      </c>
      <c r="N21" s="221">
        <v>100</v>
      </c>
    </row>
    <row r="22" spans="2:14" s="9" customFormat="1" ht="26.25" x14ac:dyDescent="0.25">
      <c r="B22" s="181" t="s">
        <v>159</v>
      </c>
      <c r="C22" s="218">
        <v>12.330170486909212</v>
      </c>
      <c r="D22" s="218">
        <v>1.1577221675935774</v>
      </c>
      <c r="E22" s="218">
        <v>25.194141966380883</v>
      </c>
      <c r="F22" s="218">
        <v>36.267911904930969</v>
      </c>
      <c r="G22" s="218">
        <v>25.050053474185358</v>
      </c>
      <c r="H22" s="219">
        <v>100</v>
      </c>
      <c r="I22" s="218" t="s">
        <v>77</v>
      </c>
      <c r="J22" s="218" t="s">
        <v>77</v>
      </c>
      <c r="K22" s="218" t="s">
        <v>77</v>
      </c>
      <c r="L22" s="218" t="s">
        <v>77</v>
      </c>
      <c r="M22" s="218" t="s">
        <v>77</v>
      </c>
      <c r="N22" s="219" t="s">
        <v>77</v>
      </c>
    </row>
    <row r="23" spans="2:14" s="9" customFormat="1" x14ac:dyDescent="0.25">
      <c r="B23" s="181" t="s">
        <v>158</v>
      </c>
      <c r="C23" s="218">
        <v>31.571977875305716</v>
      </c>
      <c r="D23" s="218">
        <v>1.2530422328323285</v>
      </c>
      <c r="E23" s="218">
        <v>47.960880710859406</v>
      </c>
      <c r="F23" s="218">
        <v>12.838432448684859</v>
      </c>
      <c r="G23" s="218">
        <v>6.3756667323176837</v>
      </c>
      <c r="H23" s="219">
        <v>100</v>
      </c>
      <c r="I23" s="218">
        <v>32.137044149963458</v>
      </c>
      <c r="J23" s="218">
        <v>1.0501011426964624</v>
      </c>
      <c r="K23" s="218">
        <v>41.564960266822879</v>
      </c>
      <c r="L23" s="218">
        <v>18.164199137609092</v>
      </c>
      <c r="M23" s="218">
        <v>7.0836953029081133</v>
      </c>
      <c r="N23" s="219">
        <v>100</v>
      </c>
    </row>
    <row r="24" spans="2:14" x14ac:dyDescent="0.25">
      <c r="B24" s="122"/>
      <c r="C24" s="180"/>
      <c r="D24" s="180"/>
      <c r="E24" s="180"/>
      <c r="F24" s="180"/>
      <c r="G24" s="180"/>
      <c r="H24" s="179"/>
    </row>
    <row r="25" spans="2:14" x14ac:dyDescent="0.25">
      <c r="B25" s="199" t="s">
        <v>79</v>
      </c>
    </row>
    <row r="26" spans="2:14" x14ac:dyDescent="0.25">
      <c r="B26" s="249" t="s">
        <v>157</v>
      </c>
      <c r="C26" s="249"/>
      <c r="D26" s="249"/>
      <c r="E26" s="249"/>
      <c r="F26" s="249"/>
      <c r="G26" s="249"/>
      <c r="H26" s="249"/>
      <c r="I26" s="249"/>
      <c r="J26" s="249"/>
      <c r="K26" s="249"/>
      <c r="L26" s="249"/>
      <c r="M26" s="249"/>
      <c r="N26" s="249"/>
    </row>
    <row r="27" spans="2:14" x14ac:dyDescent="0.25">
      <c r="B27" s="245" t="s">
        <v>89</v>
      </c>
      <c r="C27" s="245"/>
      <c r="D27" s="245"/>
      <c r="E27" s="245"/>
      <c r="F27" s="245"/>
      <c r="G27" s="245"/>
      <c r="H27" s="245"/>
      <c r="I27" s="245"/>
      <c r="J27" s="245"/>
      <c r="K27" s="245"/>
      <c r="L27" s="245"/>
      <c r="M27" s="245"/>
      <c r="N27" s="245"/>
    </row>
    <row r="28" spans="2:14" x14ac:dyDescent="0.25">
      <c r="B28" s="249" t="s">
        <v>96</v>
      </c>
      <c r="C28" s="249"/>
      <c r="D28" s="249"/>
      <c r="E28" s="249"/>
      <c r="F28" s="249"/>
      <c r="G28" s="249"/>
      <c r="H28" s="249"/>
      <c r="I28" s="249"/>
      <c r="J28" s="249"/>
      <c r="K28" s="249"/>
      <c r="L28" s="249"/>
      <c r="M28" s="249"/>
      <c r="N28" s="249"/>
    </row>
    <row r="29" spans="2:14" s="200" customFormat="1" x14ac:dyDescent="0.25">
      <c r="B29" s="249" t="s">
        <v>94</v>
      </c>
      <c r="C29" s="249"/>
      <c r="D29" s="249"/>
      <c r="E29" s="249"/>
      <c r="F29" s="249"/>
      <c r="G29" s="249"/>
      <c r="H29" s="249"/>
      <c r="I29" s="249"/>
      <c r="J29" s="249"/>
      <c r="K29" s="249"/>
      <c r="L29" s="249"/>
      <c r="M29" s="249"/>
      <c r="N29" s="249"/>
    </row>
    <row r="30" spans="2:14" s="200" customFormat="1" x14ac:dyDescent="0.25">
      <c r="B30" s="245" t="s">
        <v>156</v>
      </c>
      <c r="C30" s="245"/>
      <c r="D30" s="245"/>
      <c r="E30" s="245"/>
      <c r="F30" s="245"/>
      <c r="G30" s="245"/>
      <c r="H30" s="245"/>
      <c r="I30" s="245"/>
      <c r="J30" s="245"/>
      <c r="K30" s="245"/>
      <c r="L30" s="245"/>
      <c r="M30" s="245"/>
      <c r="N30" s="245"/>
    </row>
    <row r="31" spans="2:14" s="200" customFormat="1" x14ac:dyDescent="0.25">
      <c r="B31" s="245" t="s">
        <v>97</v>
      </c>
      <c r="C31" s="245"/>
      <c r="D31" s="245"/>
      <c r="E31" s="245"/>
      <c r="F31" s="245"/>
      <c r="G31" s="245"/>
      <c r="H31" s="245"/>
      <c r="I31" s="245"/>
      <c r="J31" s="245"/>
      <c r="K31" s="245"/>
      <c r="L31" s="245"/>
      <c r="M31" s="245"/>
      <c r="N31" s="245"/>
    </row>
    <row r="32" spans="2:14" x14ac:dyDescent="0.25">
      <c r="B32" s="249" t="s">
        <v>95</v>
      </c>
      <c r="C32" s="249"/>
      <c r="D32" s="249"/>
      <c r="E32" s="249"/>
      <c r="F32" s="249"/>
      <c r="G32" s="249"/>
      <c r="H32" s="249"/>
      <c r="I32" s="249"/>
      <c r="J32" s="249"/>
      <c r="K32" s="249"/>
      <c r="L32" s="249"/>
      <c r="M32" s="249"/>
      <c r="N32" s="249"/>
    </row>
    <row r="33" spans="2:14" x14ac:dyDescent="0.25">
      <c r="B33" s="250" t="s">
        <v>155</v>
      </c>
      <c r="C33" s="250"/>
      <c r="D33" s="250"/>
      <c r="E33" s="250"/>
      <c r="F33" s="250"/>
      <c r="G33" s="250"/>
      <c r="H33" s="250"/>
      <c r="I33" s="250"/>
      <c r="J33" s="250"/>
      <c r="K33" s="250"/>
      <c r="L33" s="250"/>
      <c r="M33" s="250"/>
      <c r="N33" s="250"/>
    </row>
    <row r="34" spans="2:14" ht="26.25" customHeight="1" x14ac:dyDescent="0.25">
      <c r="B34" s="251" t="s">
        <v>189</v>
      </c>
      <c r="C34" s="252"/>
      <c r="D34" s="252"/>
      <c r="E34" s="252"/>
      <c r="F34" s="252"/>
      <c r="G34" s="252"/>
      <c r="H34" s="252"/>
      <c r="I34" s="252"/>
      <c r="J34" s="252"/>
      <c r="K34" s="252"/>
      <c r="L34" s="252"/>
      <c r="M34" s="252"/>
      <c r="N34" s="252"/>
    </row>
    <row r="35" spans="2:14" x14ac:dyDescent="0.25">
      <c r="B35" s="1" t="s">
        <v>154</v>
      </c>
    </row>
    <row r="36" spans="2:14" x14ac:dyDescent="0.25">
      <c r="B36" s="236" t="s">
        <v>153</v>
      </c>
      <c r="C36" s="236"/>
      <c r="D36" s="236"/>
      <c r="E36" s="236"/>
    </row>
    <row r="37" spans="2:14" x14ac:dyDescent="0.25">
      <c r="B37" s="77" t="s">
        <v>152</v>
      </c>
    </row>
  </sheetData>
  <mergeCells count="12">
    <mergeCell ref="B30:N30"/>
    <mergeCell ref="B36:E36"/>
    <mergeCell ref="C4:H4"/>
    <mergeCell ref="I4:N4"/>
    <mergeCell ref="B31:N31"/>
    <mergeCell ref="B32:N32"/>
    <mergeCell ref="B33:N33"/>
    <mergeCell ref="B27:N27"/>
    <mergeCell ref="B28:N28"/>
    <mergeCell ref="B26:N26"/>
    <mergeCell ref="B29:N29"/>
    <mergeCell ref="B34:N34"/>
  </mergeCells>
  <pageMargins left="0.25" right="0.25" top="0.75" bottom="0.75" header="0.3" footer="0.3"/>
  <pageSetup paperSize="9" scale="9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40"/>
  <sheetViews>
    <sheetView showGridLines="0" zoomScaleNormal="100" workbookViewId="0"/>
  </sheetViews>
  <sheetFormatPr baseColWidth="10" defaultColWidth="11.42578125" defaultRowHeight="12.75" x14ac:dyDescent="0.25"/>
  <cols>
    <col min="1" max="1" width="2.7109375" style="8" customWidth="1"/>
    <col min="2" max="2" width="38.85546875" style="8" customWidth="1"/>
    <col min="3" max="3" width="10" style="8" customWidth="1"/>
    <col min="4" max="4" width="8.42578125" style="8" bestFit="1" customWidth="1"/>
    <col min="5" max="5" width="14.5703125" style="8" bestFit="1" customWidth="1"/>
    <col min="6" max="6" width="9.42578125" style="8" bestFit="1" customWidth="1"/>
    <col min="7" max="7" width="14.5703125" style="8" bestFit="1" customWidth="1"/>
    <col min="8" max="16384" width="11.42578125" style="8"/>
  </cols>
  <sheetData>
    <row r="2" spans="2:9" x14ac:dyDescent="0.25">
      <c r="B2" s="34" t="s">
        <v>42</v>
      </c>
      <c r="C2" s="34"/>
      <c r="D2" s="34"/>
      <c r="E2" s="34"/>
    </row>
    <row r="3" spans="2:9" x14ac:dyDescent="0.25">
      <c r="B3" s="36"/>
      <c r="C3" s="36"/>
      <c r="D3" s="36"/>
      <c r="E3" s="36"/>
    </row>
    <row r="4" spans="2:9" ht="30" customHeight="1" x14ac:dyDescent="0.25">
      <c r="B4" s="225" t="s">
        <v>32</v>
      </c>
      <c r="C4" s="226">
        <v>2022</v>
      </c>
      <c r="D4" s="226"/>
      <c r="E4" s="226"/>
      <c r="F4" s="224" t="s">
        <v>18</v>
      </c>
      <c r="G4" s="224"/>
    </row>
    <row r="5" spans="2:9" ht="50.25" customHeight="1" x14ac:dyDescent="0.25">
      <c r="B5" s="225"/>
      <c r="C5" s="145" t="s">
        <v>0</v>
      </c>
      <c r="D5" s="145" t="s">
        <v>1</v>
      </c>
      <c r="E5" s="145" t="s">
        <v>8</v>
      </c>
      <c r="F5" s="144" t="s">
        <v>11</v>
      </c>
      <c r="G5" s="144" t="s">
        <v>1</v>
      </c>
    </row>
    <row r="6" spans="2:9" x14ac:dyDescent="0.25">
      <c r="B6" s="133" t="s">
        <v>4</v>
      </c>
      <c r="C6" s="160">
        <v>12380</v>
      </c>
      <c r="D6" s="161">
        <v>531040</v>
      </c>
      <c r="E6" s="162">
        <v>42.894991922455574</v>
      </c>
      <c r="F6" s="163">
        <v>-0.40225261464199519</v>
      </c>
      <c r="G6" s="164">
        <v>3.9990599663154596</v>
      </c>
      <c r="I6" s="91"/>
    </row>
    <row r="7" spans="2:9" x14ac:dyDescent="0.25">
      <c r="B7" s="133" t="s">
        <v>62</v>
      </c>
      <c r="C7" s="160">
        <v>4030</v>
      </c>
      <c r="D7" s="161">
        <v>173790</v>
      </c>
      <c r="E7" s="162">
        <v>43.12406947890819</v>
      </c>
      <c r="F7" s="164">
        <v>-3.3573141486810552</v>
      </c>
      <c r="G7" s="164">
        <v>5.5255328192361404</v>
      </c>
    </row>
    <row r="8" spans="2:9" x14ac:dyDescent="0.25">
      <c r="B8" s="133" t="s">
        <v>36</v>
      </c>
      <c r="C8" s="160">
        <v>2380</v>
      </c>
      <c r="D8" s="160">
        <v>117860</v>
      </c>
      <c r="E8" s="162">
        <v>49.5210084033613</v>
      </c>
      <c r="F8" s="163">
        <v>0.42194092827004215</v>
      </c>
      <c r="G8" s="164">
        <v>8.2277318640954995</v>
      </c>
    </row>
    <row r="9" spans="2:9" x14ac:dyDescent="0.25">
      <c r="B9" s="165" t="s">
        <v>37</v>
      </c>
      <c r="C9" s="166"/>
      <c r="D9" s="166"/>
      <c r="E9" s="166"/>
      <c r="F9" s="167"/>
      <c r="G9" s="168"/>
    </row>
    <row r="10" spans="2:9" x14ac:dyDescent="0.25">
      <c r="B10" s="147" t="s">
        <v>66</v>
      </c>
      <c r="C10" s="169">
        <v>1380</v>
      </c>
      <c r="D10" s="169">
        <v>75700</v>
      </c>
      <c r="E10" s="170">
        <v>54.855072463768117</v>
      </c>
      <c r="F10" s="167">
        <v>6.1538461538461542</v>
      </c>
      <c r="G10" s="168">
        <v>7.0267213346529047</v>
      </c>
    </row>
    <row r="11" spans="2:9" ht="25.5" x14ac:dyDescent="0.25">
      <c r="B11" s="147" t="s">
        <v>67</v>
      </c>
      <c r="C11" s="171">
        <v>490</v>
      </c>
      <c r="D11" s="169">
        <v>19750</v>
      </c>
      <c r="E11" s="170">
        <v>40.306122448979593</v>
      </c>
      <c r="F11" s="167">
        <v>6.5217391304347823</v>
      </c>
      <c r="G11" s="168">
        <v>23.591989987484354</v>
      </c>
    </row>
    <row r="12" spans="2:9" ht="25.5" x14ac:dyDescent="0.25">
      <c r="B12" s="147" t="s">
        <v>64</v>
      </c>
      <c r="C12" s="171">
        <v>190</v>
      </c>
      <c r="D12" s="169">
        <v>5490</v>
      </c>
      <c r="E12" s="170">
        <v>28.894736842105264</v>
      </c>
      <c r="F12" s="167">
        <v>-5</v>
      </c>
      <c r="G12" s="168">
        <v>-3.345070422535211</v>
      </c>
    </row>
    <row r="13" spans="2:9" x14ac:dyDescent="0.25">
      <c r="B13" s="147" t="s">
        <v>54</v>
      </c>
      <c r="C13" s="171">
        <v>140</v>
      </c>
      <c r="D13" s="169">
        <v>7550</v>
      </c>
      <c r="E13" s="170">
        <v>53.928571428571431</v>
      </c>
      <c r="F13" s="167">
        <v>0</v>
      </c>
      <c r="G13" s="168">
        <v>5.1532033426183848</v>
      </c>
    </row>
    <row r="14" spans="2:9" ht="13.5" x14ac:dyDescent="0.25">
      <c r="B14" s="147" t="s">
        <v>82</v>
      </c>
      <c r="C14" s="171">
        <v>110</v>
      </c>
      <c r="D14" s="169">
        <v>7940</v>
      </c>
      <c r="E14" s="170">
        <v>72.181818181818187</v>
      </c>
      <c r="F14" s="167">
        <v>-8.3333333333333321</v>
      </c>
      <c r="G14" s="168">
        <v>17.804154302670625</v>
      </c>
    </row>
    <row r="15" spans="2:9" ht="13.5" x14ac:dyDescent="0.25">
      <c r="B15" s="147" t="s">
        <v>83</v>
      </c>
      <c r="C15" s="171">
        <v>40</v>
      </c>
      <c r="D15" s="171">
        <v>770</v>
      </c>
      <c r="E15" s="170">
        <v>19.25</v>
      </c>
      <c r="F15" s="167">
        <v>-66.666666666666657</v>
      </c>
      <c r="G15" s="168">
        <v>-60.103626943005182</v>
      </c>
    </row>
    <row r="16" spans="2:9" ht="13.5" x14ac:dyDescent="0.25">
      <c r="B16" s="148" t="s">
        <v>84</v>
      </c>
      <c r="C16" s="171">
        <v>30</v>
      </c>
      <c r="D16" s="171">
        <v>660</v>
      </c>
      <c r="E16" s="170">
        <v>22</v>
      </c>
      <c r="F16" s="167">
        <v>-25</v>
      </c>
      <c r="G16" s="168">
        <v>-2.9411764705882351</v>
      </c>
    </row>
    <row r="17" spans="2:8" ht="13.5" x14ac:dyDescent="0.25">
      <c r="B17" s="133" t="s">
        <v>85</v>
      </c>
      <c r="C17" s="172">
        <v>1650</v>
      </c>
      <c r="D17" s="172">
        <v>55930</v>
      </c>
      <c r="E17" s="173">
        <v>33.896969696969698</v>
      </c>
      <c r="F17" s="163">
        <v>-8.3333333333333321</v>
      </c>
      <c r="G17" s="164">
        <v>0.25094102885821828</v>
      </c>
    </row>
    <row r="18" spans="2:8" x14ac:dyDescent="0.25">
      <c r="B18" s="133" t="s">
        <v>57</v>
      </c>
      <c r="C18" s="172">
        <v>8270</v>
      </c>
      <c r="D18" s="172">
        <v>355600</v>
      </c>
      <c r="E18" s="173">
        <v>42.998790810157196</v>
      </c>
      <c r="F18" s="164">
        <v>0.24242424242424243</v>
      </c>
      <c r="G18" s="164">
        <v>2.8102231987972708</v>
      </c>
    </row>
    <row r="19" spans="2:8" x14ac:dyDescent="0.25">
      <c r="B19" s="133" t="s">
        <v>39</v>
      </c>
      <c r="C19" s="160">
        <v>6700</v>
      </c>
      <c r="D19" s="160">
        <v>294250</v>
      </c>
      <c r="E19" s="174">
        <v>43.917910447761194</v>
      </c>
      <c r="F19" s="163">
        <v>-1.3254786450662739</v>
      </c>
      <c r="G19" s="164">
        <v>1.3816152149944871</v>
      </c>
    </row>
    <row r="20" spans="2:8" x14ac:dyDescent="0.25">
      <c r="B20" s="165" t="s">
        <v>37</v>
      </c>
      <c r="C20" s="166"/>
      <c r="D20" s="166"/>
      <c r="E20" s="166"/>
      <c r="F20" s="167"/>
      <c r="G20" s="168"/>
    </row>
    <row r="21" spans="2:8" ht="20.25" customHeight="1" x14ac:dyDescent="0.25">
      <c r="B21" s="147" t="s">
        <v>91</v>
      </c>
      <c r="C21" s="175">
        <v>1490</v>
      </c>
      <c r="D21" s="175">
        <v>120470</v>
      </c>
      <c r="E21" s="176">
        <v>80.852348993288587</v>
      </c>
      <c r="F21" s="167">
        <v>-0.66666666666666674</v>
      </c>
      <c r="G21" s="168">
        <v>0.53408996077776849</v>
      </c>
    </row>
    <row r="22" spans="2:8" ht="26.25" x14ac:dyDescent="0.25">
      <c r="B22" s="147" t="s">
        <v>144</v>
      </c>
      <c r="C22" s="171">
        <v>170</v>
      </c>
      <c r="D22" s="169">
        <v>11620</v>
      </c>
      <c r="E22" s="170">
        <v>68.352941176470594</v>
      </c>
      <c r="F22" s="167">
        <v>6.25</v>
      </c>
      <c r="G22" s="168">
        <v>3.4728406055209264</v>
      </c>
    </row>
    <row r="23" spans="2:8" ht="13.5" x14ac:dyDescent="0.25">
      <c r="B23" s="147" t="s">
        <v>87</v>
      </c>
      <c r="C23" s="169">
        <v>4930</v>
      </c>
      <c r="D23" s="169">
        <v>159800</v>
      </c>
      <c r="E23" s="170">
        <v>32.413793103448278</v>
      </c>
      <c r="F23" s="167">
        <v>0.20325203252032523</v>
      </c>
      <c r="G23" s="168">
        <v>3.2900265011957854</v>
      </c>
    </row>
    <row r="24" spans="2:8" x14ac:dyDescent="0.25">
      <c r="B24" s="147" t="s">
        <v>93</v>
      </c>
      <c r="C24" s="171">
        <v>40</v>
      </c>
      <c r="D24" s="171">
        <v>560</v>
      </c>
      <c r="E24" s="170">
        <v>14</v>
      </c>
      <c r="F24" s="167">
        <v>-33.333333333333329</v>
      </c>
      <c r="G24" s="168">
        <v>-31.707317073170731</v>
      </c>
    </row>
    <row r="25" spans="2:8" ht="13.5" x14ac:dyDescent="0.25">
      <c r="B25" s="147" t="s">
        <v>83</v>
      </c>
      <c r="C25" s="171">
        <v>70</v>
      </c>
      <c r="D25" s="169">
        <v>1800</v>
      </c>
      <c r="E25" s="170">
        <v>25.714285714285715</v>
      </c>
      <c r="F25" s="167">
        <v>-50</v>
      </c>
      <c r="G25" s="168">
        <v>-50.684931506849317</v>
      </c>
    </row>
    <row r="26" spans="2:8" ht="13.5" x14ac:dyDescent="0.25">
      <c r="B26" s="133" t="s">
        <v>88</v>
      </c>
      <c r="C26" s="172">
        <v>1570</v>
      </c>
      <c r="D26" s="172">
        <v>61350</v>
      </c>
      <c r="E26" s="173">
        <v>39.076433121019107</v>
      </c>
      <c r="F26" s="163">
        <v>7.5342465753424657</v>
      </c>
      <c r="G26" s="164">
        <v>10.262401150251616</v>
      </c>
    </row>
    <row r="27" spans="2:8" ht="26.25" x14ac:dyDescent="0.25">
      <c r="B27" s="133" t="s">
        <v>86</v>
      </c>
      <c r="C27" s="177">
        <v>80</v>
      </c>
      <c r="D27" s="178">
        <v>1650</v>
      </c>
      <c r="E27" s="176">
        <v>20.625</v>
      </c>
      <c r="F27" s="164" t="s">
        <v>77</v>
      </c>
      <c r="G27" s="164" t="s">
        <v>77</v>
      </c>
      <c r="H27" s="91"/>
    </row>
    <row r="28" spans="2:8" x14ac:dyDescent="0.25">
      <c r="B28" s="38"/>
      <c r="C28" s="38"/>
      <c r="D28" s="38"/>
      <c r="E28" s="38"/>
    </row>
    <row r="29" spans="2:8" ht="20.25" customHeight="1" x14ac:dyDescent="0.25">
      <c r="B29" s="134" t="s">
        <v>90</v>
      </c>
      <c r="C29" s="44"/>
      <c r="D29" s="44"/>
      <c r="E29" s="44"/>
    </row>
    <row r="30" spans="2:8" ht="31.5" customHeight="1" x14ac:dyDescent="0.25">
      <c r="B30" s="222" t="s">
        <v>89</v>
      </c>
      <c r="C30" s="228"/>
      <c r="D30" s="228"/>
      <c r="E30" s="228"/>
      <c r="F30" s="228"/>
      <c r="G30" s="228"/>
      <c r="H30" s="228"/>
    </row>
    <row r="31" spans="2:8" x14ac:dyDescent="0.25">
      <c r="B31" s="135" t="s">
        <v>96</v>
      </c>
      <c r="C31" s="44"/>
      <c r="D31" s="44"/>
      <c r="E31" s="44"/>
    </row>
    <row r="32" spans="2:8" x14ac:dyDescent="0.25">
      <c r="B32" s="134" t="s">
        <v>94</v>
      </c>
      <c r="C32" s="44"/>
      <c r="D32" s="44"/>
      <c r="E32" s="44"/>
    </row>
    <row r="33" spans="2:8" ht="28.5" customHeight="1" x14ac:dyDescent="0.25">
      <c r="B33" s="222" t="s">
        <v>156</v>
      </c>
      <c r="C33" s="222"/>
      <c r="D33" s="222"/>
      <c r="E33" s="222"/>
      <c r="F33" s="222"/>
      <c r="G33" s="222"/>
      <c r="H33" s="222"/>
    </row>
    <row r="34" spans="2:8" ht="41.25" customHeight="1" x14ac:dyDescent="0.25">
      <c r="B34" s="227" t="s">
        <v>97</v>
      </c>
      <c r="C34" s="227"/>
      <c r="D34" s="227"/>
      <c r="E34" s="227"/>
      <c r="F34" s="227"/>
      <c r="G34" s="227"/>
      <c r="H34" s="156"/>
    </row>
    <row r="35" spans="2:8" x14ac:dyDescent="0.25">
      <c r="B35" s="134" t="s">
        <v>95</v>
      </c>
      <c r="C35" s="134"/>
      <c r="D35" s="134"/>
      <c r="E35" s="134"/>
      <c r="F35" s="156"/>
      <c r="G35" s="156"/>
      <c r="H35" s="156"/>
    </row>
    <row r="36" spans="2:8" x14ac:dyDescent="0.25">
      <c r="B36" s="155" t="s">
        <v>79</v>
      </c>
      <c r="C36" s="155"/>
      <c r="D36" s="155"/>
      <c r="E36" s="155"/>
      <c r="F36" s="155"/>
      <c r="G36" s="155"/>
      <c r="H36" s="155"/>
    </row>
    <row r="37" spans="2:8" x14ac:dyDescent="0.25">
      <c r="B37" s="222" t="s">
        <v>139</v>
      </c>
      <c r="C37" s="222"/>
      <c r="D37" s="222"/>
      <c r="E37" s="222"/>
      <c r="F37" s="222"/>
      <c r="G37" s="222"/>
      <c r="H37" s="222"/>
    </row>
    <row r="38" spans="2:8" ht="26.25" customHeight="1" x14ac:dyDescent="0.25">
      <c r="B38" s="223" t="s">
        <v>133</v>
      </c>
      <c r="C38" s="223"/>
      <c r="D38" s="223"/>
      <c r="E38" s="223"/>
      <c r="F38" s="223"/>
      <c r="G38" s="223"/>
      <c r="H38" s="223"/>
    </row>
    <row r="39" spans="2:8" x14ac:dyDescent="0.25">
      <c r="B39" s="136" t="s">
        <v>134</v>
      </c>
      <c r="C39" s="136"/>
      <c r="D39" s="136"/>
      <c r="E39" s="136"/>
      <c r="F39" s="156"/>
      <c r="G39" s="156"/>
      <c r="H39" s="156"/>
    </row>
    <row r="40" spans="2:8" x14ac:dyDescent="0.25">
      <c r="B40" s="136" t="s">
        <v>135</v>
      </c>
      <c r="C40" s="136"/>
      <c r="D40" s="136"/>
      <c r="E40" s="136"/>
      <c r="F40" s="156"/>
      <c r="G40" s="156"/>
      <c r="H40" s="156"/>
    </row>
  </sheetData>
  <mergeCells count="8">
    <mergeCell ref="B38:H38"/>
    <mergeCell ref="F4:G4"/>
    <mergeCell ref="B4:B5"/>
    <mergeCell ref="C4:E4"/>
    <mergeCell ref="B37:H37"/>
    <mergeCell ref="B34:G34"/>
    <mergeCell ref="B30:H30"/>
    <mergeCell ref="B33:H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21"/>
  <sheetViews>
    <sheetView zoomScaleNormal="100" workbookViewId="0"/>
  </sheetViews>
  <sheetFormatPr baseColWidth="10" defaultColWidth="11.42578125" defaultRowHeight="12.75" x14ac:dyDescent="0.25"/>
  <cols>
    <col min="1" max="1" width="2.42578125" style="1" customWidth="1"/>
    <col min="2" max="2" width="29.7109375" style="1" customWidth="1"/>
    <col min="3" max="3" width="11.140625" style="1" customWidth="1"/>
    <col min="4" max="4" width="9.7109375" style="1" customWidth="1"/>
    <col min="5" max="5" width="7.42578125" style="1" customWidth="1"/>
    <col min="6" max="6" width="10.5703125" style="1" customWidth="1"/>
    <col min="7" max="7" width="12.42578125" style="1" customWidth="1"/>
    <col min="8" max="8" width="10.85546875" style="1" customWidth="1"/>
    <col min="9" max="9" width="13" style="1" customWidth="1"/>
    <col min="10" max="10" width="9.85546875" style="1" customWidth="1"/>
    <col min="11" max="11" width="11.42578125" style="1"/>
    <col min="12" max="12" width="68" style="1" customWidth="1"/>
    <col min="13" max="16384" width="11.42578125" style="1"/>
  </cols>
  <sheetData>
    <row r="2" spans="2:12" x14ac:dyDescent="0.25">
      <c r="B2" s="137" t="s">
        <v>116</v>
      </c>
    </row>
    <row r="4" spans="2:12" ht="38.25" customHeight="1" x14ac:dyDescent="0.25">
      <c r="C4" s="229" t="s">
        <v>22</v>
      </c>
      <c r="D4" s="229"/>
      <c r="E4" s="11"/>
      <c r="J4" s="11" t="s">
        <v>6</v>
      </c>
    </row>
    <row r="5" spans="2:12" ht="51" x14ac:dyDescent="0.25">
      <c r="C5" s="30" t="s">
        <v>21</v>
      </c>
      <c r="D5" s="32" t="s">
        <v>6</v>
      </c>
      <c r="E5" s="107" t="s">
        <v>75</v>
      </c>
      <c r="F5" s="107" t="s">
        <v>65</v>
      </c>
      <c r="G5" s="139" t="s">
        <v>76</v>
      </c>
      <c r="H5" s="107" t="s">
        <v>72</v>
      </c>
      <c r="I5" s="107" t="s">
        <v>69</v>
      </c>
      <c r="J5" s="107" t="s">
        <v>98</v>
      </c>
    </row>
    <row r="6" spans="2:12" x14ac:dyDescent="0.25">
      <c r="B6" s="20" t="s">
        <v>99</v>
      </c>
      <c r="C6" s="31">
        <v>1820</v>
      </c>
      <c r="D6" s="126">
        <v>49.96</v>
      </c>
      <c r="E6" s="126">
        <v>9.59</v>
      </c>
      <c r="F6" s="126">
        <v>81.510000000000005</v>
      </c>
      <c r="G6" s="126">
        <v>83.8</v>
      </c>
      <c r="H6" s="126">
        <v>64.709999999999994</v>
      </c>
      <c r="I6" s="126">
        <v>38.18</v>
      </c>
      <c r="J6" s="126">
        <v>82.31</v>
      </c>
    </row>
    <row r="7" spans="2:12" x14ac:dyDescent="0.25">
      <c r="B7" s="20" t="s">
        <v>100</v>
      </c>
      <c r="C7" s="31">
        <v>1210</v>
      </c>
      <c r="D7" s="126">
        <v>33.36</v>
      </c>
      <c r="E7" s="126">
        <v>8.8800000000000008</v>
      </c>
      <c r="F7" s="126">
        <v>51.01</v>
      </c>
      <c r="G7" s="126">
        <v>58.1</v>
      </c>
      <c r="H7" s="126">
        <v>64.11</v>
      </c>
      <c r="I7" s="126">
        <v>14.73</v>
      </c>
      <c r="J7" s="126">
        <v>52.27</v>
      </c>
    </row>
    <row r="8" spans="2:12" ht="25.5" x14ac:dyDescent="0.25">
      <c r="B8" s="20" t="s">
        <v>101</v>
      </c>
      <c r="C8" s="31">
        <v>310</v>
      </c>
      <c r="D8" s="126" t="s">
        <v>5</v>
      </c>
      <c r="E8" s="126">
        <v>11.97</v>
      </c>
      <c r="F8" s="126">
        <v>9.69</v>
      </c>
      <c r="G8" s="126" t="s">
        <v>5</v>
      </c>
      <c r="H8" s="127">
        <v>4.5199999999999996</v>
      </c>
      <c r="I8" s="127">
        <v>1.58</v>
      </c>
      <c r="J8" s="126" t="s">
        <v>5</v>
      </c>
      <c r="L8" s="91"/>
    </row>
    <row r="9" spans="2:12" ht="25.5" x14ac:dyDescent="0.25">
      <c r="B9" s="20" t="s">
        <v>102</v>
      </c>
      <c r="C9" s="31">
        <v>160</v>
      </c>
      <c r="D9" s="126" t="s">
        <v>5</v>
      </c>
      <c r="E9" s="126">
        <v>4.1500000000000004</v>
      </c>
      <c r="F9" s="126">
        <v>7.57</v>
      </c>
      <c r="G9" s="126" t="s">
        <v>5</v>
      </c>
      <c r="H9" s="127">
        <v>3.39</v>
      </c>
      <c r="I9" s="127" t="s">
        <v>81</v>
      </c>
      <c r="J9" s="126" t="s">
        <v>5</v>
      </c>
    </row>
    <row r="10" spans="2:12" x14ac:dyDescent="0.25">
      <c r="B10" s="20" t="s">
        <v>103</v>
      </c>
      <c r="C10" s="31">
        <v>120</v>
      </c>
      <c r="D10" s="126" t="s">
        <v>5</v>
      </c>
      <c r="E10" s="126">
        <v>3.63</v>
      </c>
      <c r="F10" s="126">
        <v>3.24</v>
      </c>
      <c r="G10" s="126" t="s">
        <v>5</v>
      </c>
      <c r="H10" s="126" t="s">
        <v>5</v>
      </c>
      <c r="I10" s="126" t="s">
        <v>5</v>
      </c>
      <c r="J10" s="126" t="s">
        <v>5</v>
      </c>
    </row>
    <row r="11" spans="2:12" x14ac:dyDescent="0.25">
      <c r="B11" s="20" t="s">
        <v>104</v>
      </c>
      <c r="C11" s="31">
        <v>140</v>
      </c>
      <c r="D11" s="126" t="s">
        <v>5</v>
      </c>
      <c r="E11" s="126" t="s">
        <v>5</v>
      </c>
      <c r="F11" s="127">
        <v>3.6</v>
      </c>
      <c r="G11" s="127" t="s">
        <v>5</v>
      </c>
      <c r="H11" s="127" t="s">
        <v>5</v>
      </c>
      <c r="I11" s="127">
        <v>31.06</v>
      </c>
      <c r="J11" s="127">
        <v>19.86</v>
      </c>
    </row>
    <row r="12" spans="2:12" x14ac:dyDescent="0.25">
      <c r="B12" s="157" t="s">
        <v>136</v>
      </c>
      <c r="C12" s="31">
        <v>630</v>
      </c>
      <c r="D12" s="126" t="s">
        <v>5</v>
      </c>
      <c r="E12" s="126">
        <v>11.45</v>
      </c>
      <c r="F12" s="126" t="s">
        <v>5</v>
      </c>
      <c r="G12" s="126">
        <v>92.96</v>
      </c>
      <c r="H12" s="126" t="s">
        <v>5</v>
      </c>
      <c r="I12" s="126" t="s">
        <v>5</v>
      </c>
      <c r="J12" s="126" t="s">
        <v>5</v>
      </c>
    </row>
    <row r="13" spans="2:12" x14ac:dyDescent="0.25">
      <c r="B13" s="20" t="s">
        <v>20</v>
      </c>
      <c r="C13" s="31">
        <v>160</v>
      </c>
      <c r="D13" s="127">
        <v>4.6100000000000003</v>
      </c>
      <c r="E13" s="127">
        <v>3.31</v>
      </c>
      <c r="F13" s="127">
        <v>5.44</v>
      </c>
      <c r="G13" s="127" t="s">
        <v>5</v>
      </c>
      <c r="H13" s="127">
        <v>17.79</v>
      </c>
      <c r="I13" s="127" t="s">
        <v>81</v>
      </c>
      <c r="J13" s="127">
        <v>6.32</v>
      </c>
    </row>
    <row r="14" spans="2:12" x14ac:dyDescent="0.25">
      <c r="B14" s="122"/>
      <c r="C14" s="123"/>
      <c r="D14" s="124"/>
      <c r="E14" s="124"/>
      <c r="F14" s="124"/>
      <c r="G14" s="124"/>
      <c r="H14" s="124"/>
      <c r="I14" s="124"/>
      <c r="J14" s="124"/>
    </row>
    <row r="15" spans="2:12" ht="14.25" customHeight="1" x14ac:dyDescent="0.25">
      <c r="B15" s="230" t="s">
        <v>105</v>
      </c>
      <c r="C15" s="230"/>
      <c r="D15" s="230"/>
      <c r="E15" s="230"/>
      <c r="F15" s="230"/>
      <c r="G15" s="230"/>
      <c r="H15" s="230"/>
      <c r="I15" s="124"/>
      <c r="J15" s="124"/>
    </row>
    <row r="16" spans="2:12" x14ac:dyDescent="0.25">
      <c r="B16" s="1" t="s">
        <v>78</v>
      </c>
    </row>
    <row r="17" spans="2:8" ht="30.75" customHeight="1" x14ac:dyDescent="0.25">
      <c r="B17" s="231" t="s">
        <v>80</v>
      </c>
      <c r="C17" s="231"/>
      <c r="D17" s="231"/>
      <c r="E17" s="231"/>
      <c r="F17" s="231"/>
      <c r="G17" s="231"/>
      <c r="H17" s="231"/>
    </row>
    <row r="18" spans="2:8" x14ac:dyDescent="0.25">
      <c r="B18" s="140" t="s">
        <v>106</v>
      </c>
    </row>
    <row r="19" spans="2:8" x14ac:dyDescent="0.25">
      <c r="B19" s="7" t="s">
        <v>107</v>
      </c>
    </row>
    <row r="21" spans="2:8" x14ac:dyDescent="0.25">
      <c r="B21" s="91"/>
    </row>
  </sheetData>
  <mergeCells count="3">
    <mergeCell ref="C4:D4"/>
    <mergeCell ref="B15:H15"/>
    <mergeCell ref="B17:H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20"/>
  <sheetViews>
    <sheetView workbookViewId="0"/>
  </sheetViews>
  <sheetFormatPr baseColWidth="10" defaultColWidth="11.42578125" defaultRowHeight="12.75" x14ac:dyDescent="0.25"/>
  <cols>
    <col min="1" max="1" width="2.42578125" style="1" customWidth="1"/>
    <col min="2" max="2" width="28.85546875" style="1" customWidth="1"/>
    <col min="3" max="16384" width="11.42578125" style="1"/>
  </cols>
  <sheetData>
    <row r="2" spans="2:4" x14ac:dyDescent="0.25">
      <c r="B2" s="9" t="s">
        <v>109</v>
      </c>
    </row>
    <row r="4" spans="2:4" x14ac:dyDescent="0.25">
      <c r="B4" s="10"/>
      <c r="C4" s="30" t="s">
        <v>17</v>
      </c>
      <c r="D4" s="30" t="s">
        <v>19</v>
      </c>
    </row>
    <row r="5" spans="2:4" x14ac:dyDescent="0.25">
      <c r="B5" s="26" t="s">
        <v>16</v>
      </c>
      <c r="C5" s="27">
        <v>5.58</v>
      </c>
      <c r="D5" s="128">
        <v>0.72</v>
      </c>
    </row>
    <row r="6" spans="2:4" x14ac:dyDescent="0.25">
      <c r="B6" s="26" t="s">
        <v>15</v>
      </c>
      <c r="C6" s="27">
        <v>2.93</v>
      </c>
      <c r="D6" s="128">
        <v>0.8</v>
      </c>
    </row>
    <row r="7" spans="2:4" x14ac:dyDescent="0.25">
      <c r="B7" s="26" t="s">
        <v>7</v>
      </c>
      <c r="C7" s="27">
        <v>0</v>
      </c>
      <c r="D7" s="128">
        <v>1.43</v>
      </c>
    </row>
    <row r="8" spans="2:4" x14ac:dyDescent="0.25">
      <c r="B8" s="141" t="s">
        <v>140</v>
      </c>
      <c r="C8" s="27">
        <v>0.28000000000000003</v>
      </c>
      <c r="D8" s="128">
        <v>2.06</v>
      </c>
    </row>
    <row r="9" spans="2:4" x14ac:dyDescent="0.25">
      <c r="B9" s="26" t="s">
        <v>28</v>
      </c>
      <c r="C9" s="27">
        <v>8.1</v>
      </c>
      <c r="D9" s="128">
        <v>2.31</v>
      </c>
    </row>
    <row r="10" spans="2:4" x14ac:dyDescent="0.25">
      <c r="B10" s="26" t="s">
        <v>108</v>
      </c>
      <c r="C10" s="27">
        <v>10.95</v>
      </c>
      <c r="D10" s="128">
        <v>2.84</v>
      </c>
    </row>
    <row r="11" spans="2:4" x14ac:dyDescent="0.25">
      <c r="B11" s="26" t="s">
        <v>14</v>
      </c>
      <c r="C11" s="27">
        <v>6.94</v>
      </c>
      <c r="D11" s="128">
        <v>4.16</v>
      </c>
    </row>
    <row r="12" spans="2:4" x14ac:dyDescent="0.25">
      <c r="B12" s="158" t="s">
        <v>141</v>
      </c>
      <c r="C12" s="27">
        <v>5.27</v>
      </c>
      <c r="D12" s="128">
        <v>5.34</v>
      </c>
    </row>
    <row r="13" spans="2:4" x14ac:dyDescent="0.25">
      <c r="B13" s="26" t="s">
        <v>13</v>
      </c>
      <c r="C13" s="27">
        <v>10.34</v>
      </c>
      <c r="D13" s="128">
        <v>10.29</v>
      </c>
    </row>
    <row r="14" spans="2:4" x14ac:dyDescent="0.25">
      <c r="B14" s="26" t="s">
        <v>110</v>
      </c>
      <c r="C14" s="27">
        <v>4.32</v>
      </c>
      <c r="D14" s="128">
        <v>29.27</v>
      </c>
    </row>
    <row r="15" spans="2:4" x14ac:dyDescent="0.25">
      <c r="B15" s="26" t="s">
        <v>12</v>
      </c>
      <c r="C15" s="27">
        <v>45.28</v>
      </c>
      <c r="D15" s="128">
        <v>40.799999999999997</v>
      </c>
    </row>
    <row r="16" spans="2:4" x14ac:dyDescent="0.25">
      <c r="B16" s="28" t="s">
        <v>9</v>
      </c>
      <c r="C16" s="29">
        <v>100</v>
      </c>
      <c r="D16" s="29">
        <v>100</v>
      </c>
    </row>
    <row r="18" spans="2:5" ht="27" customHeight="1" x14ac:dyDescent="0.25">
      <c r="B18" s="232" t="s">
        <v>31</v>
      </c>
      <c r="C18" s="232"/>
      <c r="D18" s="232"/>
      <c r="E18" s="232"/>
    </row>
    <row r="19" spans="2:5" ht="30" customHeight="1" x14ac:dyDescent="0.25">
      <c r="B19" s="233" t="s">
        <v>172</v>
      </c>
      <c r="C19" s="234"/>
      <c r="D19" s="234"/>
      <c r="E19" s="234"/>
    </row>
    <row r="20" spans="2:5" x14ac:dyDescent="0.25">
      <c r="B20" s="7" t="s">
        <v>107</v>
      </c>
    </row>
  </sheetData>
  <mergeCells count="2">
    <mergeCell ref="B18:E18"/>
    <mergeCell ref="B19:E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15"/>
  <sheetViews>
    <sheetView zoomScaleNormal="100" workbookViewId="0"/>
  </sheetViews>
  <sheetFormatPr baseColWidth="10" defaultColWidth="11.42578125" defaultRowHeight="12.75" x14ac:dyDescent="0.25"/>
  <cols>
    <col min="1" max="1" width="3.140625" style="1" customWidth="1"/>
    <col min="2" max="2" width="58.5703125" style="1" customWidth="1"/>
    <col min="3" max="4" width="11.42578125" style="1"/>
    <col min="5" max="5" width="18.140625" style="1" customWidth="1"/>
    <col min="6" max="16384" width="11.42578125" style="1"/>
  </cols>
  <sheetData>
    <row r="2" spans="2:8" x14ac:dyDescent="0.25">
      <c r="B2" s="12" t="s">
        <v>49</v>
      </c>
    </row>
    <row r="4" spans="2:8" ht="51" x14ac:dyDescent="0.25">
      <c r="C4" s="14" t="s">
        <v>26</v>
      </c>
      <c r="D4" s="14" t="s">
        <v>25</v>
      </c>
      <c r="E4" s="14" t="s">
        <v>24</v>
      </c>
      <c r="F4" s="14" t="s">
        <v>23</v>
      </c>
      <c r="G4" s="14" t="s">
        <v>63</v>
      </c>
      <c r="H4" s="49" t="s">
        <v>9</v>
      </c>
    </row>
    <row r="5" spans="2:8" x14ac:dyDescent="0.25">
      <c r="B5" s="118" t="s">
        <v>148</v>
      </c>
      <c r="C5" s="119">
        <v>26.83099910746035</v>
      </c>
      <c r="D5" s="119">
        <v>0.89241565074029383</v>
      </c>
      <c r="E5" s="119">
        <v>62.152316460263613</v>
      </c>
      <c r="F5" s="119">
        <v>5.8567550115620062</v>
      </c>
      <c r="G5" s="119">
        <v>4.2675137699737462</v>
      </c>
      <c r="H5" s="101">
        <v>100</v>
      </c>
    </row>
    <row r="6" spans="2:8" x14ac:dyDescent="0.25">
      <c r="B6" s="20" t="s">
        <v>65</v>
      </c>
      <c r="C6" s="116">
        <v>23.994004012923114</v>
      </c>
      <c r="D6" s="116">
        <v>0.68305632049146514</v>
      </c>
      <c r="E6" s="116">
        <v>68.662955580669461</v>
      </c>
      <c r="F6" s="116">
        <v>3.4291985112528658</v>
      </c>
      <c r="G6" s="116">
        <v>3.2307855746630865</v>
      </c>
      <c r="H6" s="117">
        <v>100</v>
      </c>
    </row>
    <row r="7" spans="2:8" x14ac:dyDescent="0.25">
      <c r="B7" s="20" t="s">
        <v>68</v>
      </c>
      <c r="C7" s="116">
        <v>31.578824731312842</v>
      </c>
      <c r="D7" s="116">
        <v>1.1644960610229422</v>
      </c>
      <c r="E7" s="116">
        <v>43.81633768300717</v>
      </c>
      <c r="F7" s="116">
        <v>13.540542543950684</v>
      </c>
      <c r="G7" s="116">
        <v>9.8997989807063433</v>
      </c>
      <c r="H7" s="117">
        <v>100</v>
      </c>
    </row>
    <row r="8" spans="2:8" x14ac:dyDescent="0.25">
      <c r="B8" s="20" t="s">
        <v>69</v>
      </c>
      <c r="C8" s="116">
        <v>35.812599157609441</v>
      </c>
      <c r="D8" s="116">
        <v>2.9663906557886275</v>
      </c>
      <c r="E8" s="116">
        <v>57.255419281945329</v>
      </c>
      <c r="F8" s="116">
        <v>1.6691965508018918</v>
      </c>
      <c r="G8" s="116">
        <v>2.2963943538547325</v>
      </c>
      <c r="H8" s="117">
        <v>100</v>
      </c>
    </row>
    <row r="9" spans="2:8" x14ac:dyDescent="0.25">
      <c r="B9" s="20" t="s">
        <v>111</v>
      </c>
      <c r="C9" s="116">
        <v>33.728509744334183</v>
      </c>
      <c r="D9" s="116">
        <v>1.3683826764389597</v>
      </c>
      <c r="E9" s="116">
        <v>59.405244619244314</v>
      </c>
      <c r="F9" s="116">
        <v>3.3452623673390636</v>
      </c>
      <c r="G9" s="116">
        <v>2.1526005926434917</v>
      </c>
      <c r="H9" s="117">
        <v>100</v>
      </c>
    </row>
    <row r="10" spans="2:8" x14ac:dyDescent="0.25">
      <c r="B10" s="20" t="s">
        <v>48</v>
      </c>
      <c r="C10" s="116">
        <v>29.315592428586545</v>
      </c>
      <c r="D10" s="116">
        <v>0.32629783227028708</v>
      </c>
      <c r="E10" s="116">
        <v>51.658031709491901</v>
      </c>
      <c r="F10" s="116">
        <v>15.181817178499236</v>
      </c>
      <c r="G10" s="116">
        <v>3.5182608511520304</v>
      </c>
      <c r="H10" s="117">
        <v>100</v>
      </c>
    </row>
    <row r="12" spans="2:8" x14ac:dyDescent="0.25">
      <c r="B12" s="1" t="s">
        <v>149</v>
      </c>
    </row>
    <row r="13" spans="2:8" x14ac:dyDescent="0.25">
      <c r="B13" s="142" t="s">
        <v>113</v>
      </c>
    </row>
    <row r="14" spans="2:8" ht="24" customHeight="1" x14ac:dyDescent="0.25">
      <c r="B14" s="235" t="s">
        <v>112</v>
      </c>
      <c r="C14" s="236"/>
      <c r="D14" s="236"/>
      <c r="E14" s="236"/>
    </row>
    <row r="15" spans="2:8" x14ac:dyDescent="0.25">
      <c r="B15" s="77" t="s">
        <v>73</v>
      </c>
    </row>
  </sheetData>
  <mergeCells count="1">
    <mergeCell ref="B14:E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A6B14-E909-4552-9B7B-9C4D922655C0}">
  <dimension ref="B2:E16"/>
  <sheetViews>
    <sheetView zoomScaleNormal="100" workbookViewId="0"/>
  </sheetViews>
  <sheetFormatPr baseColWidth="10" defaultColWidth="11.42578125" defaultRowHeight="15" x14ac:dyDescent="0.25"/>
  <cols>
    <col min="1" max="1" width="3.28515625" style="214" customWidth="1"/>
    <col min="2" max="2" width="37.7109375" style="214" customWidth="1"/>
    <col min="3" max="3" width="23" style="214" customWidth="1"/>
    <col min="4" max="4" width="20.28515625" style="214" customWidth="1"/>
    <col min="5" max="5" width="20.140625" style="214" customWidth="1"/>
    <col min="6" max="16384" width="11.42578125" style="214"/>
  </cols>
  <sheetData>
    <row r="2" spans="2:5" x14ac:dyDescent="0.25">
      <c r="B2" s="143" t="s">
        <v>150</v>
      </c>
      <c r="C2" s="143"/>
      <c r="D2" s="1"/>
      <c r="E2" s="1"/>
    </row>
    <row r="3" spans="2:5" x14ac:dyDescent="0.25">
      <c r="B3" s="1"/>
      <c r="C3" s="1"/>
      <c r="D3" s="1"/>
      <c r="E3" s="120" t="s">
        <v>6</v>
      </c>
    </row>
    <row r="4" spans="2:5" ht="51" x14ac:dyDescent="0.25">
      <c r="B4" s="1"/>
      <c r="C4" s="144" t="s">
        <v>145</v>
      </c>
      <c r="D4" s="144" t="s">
        <v>151</v>
      </c>
      <c r="E4" s="144" t="s">
        <v>146</v>
      </c>
    </row>
    <row r="5" spans="2:5" x14ac:dyDescent="0.25">
      <c r="B5" s="201" t="s">
        <v>9</v>
      </c>
      <c r="C5" s="18">
        <v>91.08972</v>
      </c>
      <c r="D5" s="18">
        <v>69.330110000000005</v>
      </c>
      <c r="E5" s="18">
        <v>35.445439999999998</v>
      </c>
    </row>
    <row r="6" spans="2:5" x14ac:dyDescent="0.25">
      <c r="B6" s="201" t="s">
        <v>57</v>
      </c>
      <c r="C6" s="202">
        <v>92.259879999999995</v>
      </c>
      <c r="D6" s="202">
        <v>68.859840000000005</v>
      </c>
      <c r="E6" s="202">
        <v>30.055720000000001</v>
      </c>
    </row>
    <row r="7" spans="2:5" x14ac:dyDescent="0.25">
      <c r="B7" s="215" t="s">
        <v>147</v>
      </c>
      <c r="C7" s="216">
        <v>92.697800000000001</v>
      </c>
      <c r="D7" s="216">
        <v>70.996189999999999</v>
      </c>
      <c r="E7" s="216">
        <v>33.169670000000004</v>
      </c>
    </row>
    <row r="8" spans="2:5" x14ac:dyDescent="0.25">
      <c r="B8" s="215" t="s">
        <v>75</v>
      </c>
      <c r="C8" s="208">
        <v>90.391900000000007</v>
      </c>
      <c r="D8" s="208">
        <v>59.975119999999997</v>
      </c>
      <c r="E8" s="208">
        <v>16.951160000000002</v>
      </c>
    </row>
    <row r="9" spans="2:5" ht="25.5" x14ac:dyDescent="0.25">
      <c r="B9" s="217" t="s">
        <v>52</v>
      </c>
      <c r="C9" s="202">
        <v>89.062809999999999</v>
      </c>
      <c r="D9" s="202">
        <v>70.521619999999999</v>
      </c>
      <c r="E9" s="202">
        <v>46.661619999999999</v>
      </c>
    </row>
    <row r="10" spans="2:5" x14ac:dyDescent="0.25">
      <c r="B10" s="215" t="s">
        <v>147</v>
      </c>
      <c r="C10" s="208">
        <v>89.467749999999995</v>
      </c>
      <c r="D10" s="208">
        <v>77.045410000000004</v>
      </c>
      <c r="E10" s="208">
        <v>59.308619999999998</v>
      </c>
    </row>
    <row r="11" spans="2:5" x14ac:dyDescent="0.25">
      <c r="B11" s="215" t="s">
        <v>75</v>
      </c>
      <c r="C11" s="208">
        <v>88.475890000000007</v>
      </c>
      <c r="D11" s="208">
        <v>61.588859999999997</v>
      </c>
      <c r="E11" s="208">
        <v>29.137239999999998</v>
      </c>
    </row>
    <row r="12" spans="2:5" ht="29.25" customHeight="1" x14ac:dyDescent="0.25">
      <c r="B12" s="217" t="s">
        <v>190</v>
      </c>
      <c r="C12" s="202">
        <v>70.433070000000001</v>
      </c>
      <c r="D12" s="202">
        <v>58.330410000000001</v>
      </c>
      <c r="E12" s="202">
        <v>27.155339999999999</v>
      </c>
    </row>
    <row r="13" spans="2:5" x14ac:dyDescent="0.25">
      <c r="B13" s="1"/>
      <c r="C13" s="1"/>
      <c r="D13" s="1"/>
      <c r="E13" s="1"/>
    </row>
    <row r="14" spans="2:5" ht="27" customHeight="1" x14ac:dyDescent="0.25">
      <c r="B14" s="231" t="s">
        <v>191</v>
      </c>
      <c r="C14" s="231"/>
      <c r="D14" s="231"/>
      <c r="E14" s="1"/>
    </row>
    <row r="15" spans="2:5" ht="20.25" customHeight="1" x14ac:dyDescent="0.25">
      <c r="B15" s="7" t="s">
        <v>60</v>
      </c>
      <c r="C15" s="7"/>
      <c r="D15" s="1"/>
      <c r="E15" s="1"/>
    </row>
    <row r="16" spans="2:5" x14ac:dyDescent="0.25">
      <c r="B16" s="140" t="s">
        <v>107</v>
      </c>
      <c r="C16" s="140"/>
      <c r="D16" s="1"/>
      <c r="E16" s="1"/>
    </row>
  </sheetData>
  <mergeCells count="1">
    <mergeCell ref="B14:D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ED9C-9F97-4E7C-ACAC-D9CB593EAC61}">
  <dimension ref="B2:D23"/>
  <sheetViews>
    <sheetView zoomScaleNormal="100" workbookViewId="0"/>
  </sheetViews>
  <sheetFormatPr baseColWidth="10" defaultRowHeight="12.75" x14ac:dyDescent="0.25"/>
  <cols>
    <col min="1" max="1" width="3.140625" style="1" customWidth="1"/>
    <col min="2" max="2" width="41.42578125" style="1" customWidth="1"/>
    <col min="3" max="4" width="22" style="1" customWidth="1"/>
    <col min="5" max="16384" width="11.42578125" style="1"/>
  </cols>
  <sheetData>
    <row r="2" spans="2:4" x14ac:dyDescent="0.25">
      <c r="B2" s="143" t="s">
        <v>174</v>
      </c>
    </row>
    <row r="3" spans="2:4" x14ac:dyDescent="0.25">
      <c r="D3" s="120" t="s">
        <v>6</v>
      </c>
    </row>
    <row r="4" spans="2:4" ht="102.75" customHeight="1" x14ac:dyDescent="0.25">
      <c r="C4" s="144" t="s">
        <v>192</v>
      </c>
      <c r="D4" s="193" t="s">
        <v>193</v>
      </c>
    </row>
    <row r="5" spans="2:4" x14ac:dyDescent="0.25">
      <c r="B5" s="201" t="s">
        <v>57</v>
      </c>
      <c r="C5" s="202">
        <v>32.69</v>
      </c>
      <c r="D5" s="202">
        <v>14.7</v>
      </c>
    </row>
    <row r="6" spans="2:4" ht="20.25" customHeight="1" x14ac:dyDescent="0.25">
      <c r="B6" s="201" t="s">
        <v>39</v>
      </c>
      <c r="C6" s="18">
        <v>33.58</v>
      </c>
      <c r="D6" s="18">
        <v>16.600000000000001</v>
      </c>
    </row>
    <row r="7" spans="2:4" ht="18.75" customHeight="1" x14ac:dyDescent="0.25">
      <c r="B7" s="26" t="s">
        <v>114</v>
      </c>
      <c r="C7" s="203">
        <v>25</v>
      </c>
      <c r="D7" s="203">
        <v>1.1299999999999999</v>
      </c>
    </row>
    <row r="8" spans="2:4" ht="18" customHeight="1" x14ac:dyDescent="0.25">
      <c r="B8" s="26" t="s">
        <v>194</v>
      </c>
      <c r="C8" s="203">
        <v>2.2999999999999998</v>
      </c>
      <c r="D8" s="204" t="s">
        <v>5</v>
      </c>
    </row>
    <row r="9" spans="2:4" x14ac:dyDescent="0.25">
      <c r="B9" s="26" t="s">
        <v>195</v>
      </c>
      <c r="C9" s="203">
        <v>37.409999999999997</v>
      </c>
      <c r="D9" s="204">
        <v>19.600000000000001</v>
      </c>
    </row>
    <row r="10" spans="2:4" x14ac:dyDescent="0.25">
      <c r="B10" s="205" t="s">
        <v>196</v>
      </c>
      <c r="C10" s="203"/>
      <c r="D10" s="204"/>
    </row>
    <row r="11" spans="2:4" x14ac:dyDescent="0.25">
      <c r="B11" s="209" t="s">
        <v>126</v>
      </c>
      <c r="C11" s="204">
        <v>34.44</v>
      </c>
      <c r="D11" s="204">
        <v>18.38</v>
      </c>
    </row>
    <row r="12" spans="2:4" ht="25.5" x14ac:dyDescent="0.25">
      <c r="B12" s="210" t="s">
        <v>128</v>
      </c>
      <c r="C12" s="204">
        <v>45.08</v>
      </c>
      <c r="D12" s="204">
        <v>30.41</v>
      </c>
    </row>
    <row r="13" spans="2:4" x14ac:dyDescent="0.25">
      <c r="B13" s="211" t="s">
        <v>127</v>
      </c>
      <c r="C13" s="204">
        <v>38.67</v>
      </c>
      <c r="D13" s="204">
        <v>5.87</v>
      </c>
    </row>
    <row r="14" spans="2:4" x14ac:dyDescent="0.25">
      <c r="B14" s="26" t="s">
        <v>115</v>
      </c>
      <c r="C14" s="203">
        <v>23.64</v>
      </c>
      <c r="D14" s="204">
        <v>17.55</v>
      </c>
    </row>
    <row r="15" spans="2:4" x14ac:dyDescent="0.25">
      <c r="B15" s="25" t="s">
        <v>197</v>
      </c>
      <c r="C15" s="206">
        <v>31.58</v>
      </c>
      <c r="D15" s="207">
        <v>26.19</v>
      </c>
    </row>
    <row r="16" spans="2:4" x14ac:dyDescent="0.25">
      <c r="B16" s="201" t="s">
        <v>47</v>
      </c>
      <c r="C16" s="202">
        <v>28.84</v>
      </c>
      <c r="D16" s="98">
        <v>5.13</v>
      </c>
    </row>
    <row r="17" spans="2:4" x14ac:dyDescent="0.25">
      <c r="B17" s="26" t="s">
        <v>37</v>
      </c>
      <c r="C17" s="203"/>
      <c r="D17" s="204"/>
    </row>
    <row r="18" spans="2:4" x14ac:dyDescent="0.25">
      <c r="B18" s="212" t="s">
        <v>122</v>
      </c>
      <c r="C18" s="204">
        <v>31.62</v>
      </c>
      <c r="D18" s="204">
        <v>4.8099999999999996</v>
      </c>
    </row>
    <row r="19" spans="2:4" ht="25.5" x14ac:dyDescent="0.25">
      <c r="B19" s="213" t="s">
        <v>123</v>
      </c>
      <c r="C19" s="204">
        <v>23.21</v>
      </c>
      <c r="D19" s="204">
        <v>6.02</v>
      </c>
    </row>
    <row r="20" spans="2:4" ht="16.5" customHeight="1" x14ac:dyDescent="0.25"/>
    <row r="21" spans="2:4" ht="30" customHeight="1" x14ac:dyDescent="0.25">
      <c r="B21" s="237" t="s">
        <v>198</v>
      </c>
      <c r="C21" s="237"/>
      <c r="D21" s="237"/>
    </row>
    <row r="22" spans="2:4" x14ac:dyDescent="0.25">
      <c r="B22" s="7" t="s">
        <v>199</v>
      </c>
    </row>
    <row r="23" spans="2:4" x14ac:dyDescent="0.25">
      <c r="B23" s="140" t="s">
        <v>107</v>
      </c>
    </row>
  </sheetData>
  <mergeCells count="1">
    <mergeCell ref="B21:D2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33"/>
  <sheetViews>
    <sheetView showGridLines="0" zoomScaleNormal="100" workbookViewId="0"/>
  </sheetViews>
  <sheetFormatPr baseColWidth="10" defaultColWidth="11.42578125" defaultRowHeight="12.75" x14ac:dyDescent="0.25"/>
  <cols>
    <col min="1" max="1" width="3" style="8" customWidth="1"/>
    <col min="2" max="2" width="55.7109375" style="8" customWidth="1"/>
    <col min="3" max="3" width="10.7109375" style="8" customWidth="1"/>
    <col min="4" max="12" width="8.7109375" style="8" customWidth="1"/>
    <col min="13" max="13" width="7.42578125" style="8" bestFit="1" customWidth="1"/>
    <col min="14" max="16384" width="11.42578125" style="8"/>
  </cols>
  <sheetData>
    <row r="2" spans="2:13" x14ac:dyDescent="0.25">
      <c r="B2" s="81" t="s">
        <v>137</v>
      </c>
      <c r="C2" s="81"/>
      <c r="L2" s="91"/>
      <c r="M2" s="91"/>
    </row>
    <row r="3" spans="2:13" x14ac:dyDescent="0.25">
      <c r="B3" s="81"/>
      <c r="C3" s="81"/>
    </row>
    <row r="4" spans="2:13" ht="48" customHeight="1" x14ac:dyDescent="0.25">
      <c r="B4" s="238"/>
      <c r="C4" s="239" t="s">
        <v>50</v>
      </c>
      <c r="D4" s="239"/>
      <c r="E4" s="239"/>
      <c r="F4" s="239"/>
      <c r="G4" s="239"/>
      <c r="H4" s="239" t="s">
        <v>51</v>
      </c>
      <c r="I4" s="239"/>
      <c r="J4" s="239"/>
      <c r="K4" s="239"/>
      <c r="L4" s="239"/>
      <c r="M4" s="97"/>
    </row>
    <row r="5" spans="2:13" x14ac:dyDescent="0.25">
      <c r="B5" s="238"/>
      <c r="C5" s="78">
        <v>2022</v>
      </c>
      <c r="D5" s="78">
        <v>2018</v>
      </c>
      <c r="E5" s="78">
        <v>2014</v>
      </c>
      <c r="F5" s="78">
        <v>2010</v>
      </c>
      <c r="G5" s="78">
        <v>2006</v>
      </c>
      <c r="H5" s="78">
        <v>2022</v>
      </c>
      <c r="I5" s="78">
        <v>2018</v>
      </c>
      <c r="J5" s="78">
        <v>2014</v>
      </c>
      <c r="K5" s="78">
        <v>2010</v>
      </c>
      <c r="L5" s="78">
        <v>2006</v>
      </c>
      <c r="M5" s="82"/>
    </row>
    <row r="6" spans="2:13" x14ac:dyDescent="0.25">
      <c r="B6" s="93" t="s">
        <v>52</v>
      </c>
      <c r="C6" s="78">
        <v>100</v>
      </c>
      <c r="D6" s="54">
        <v>100</v>
      </c>
      <c r="E6" s="54">
        <v>100</v>
      </c>
      <c r="F6" s="94">
        <v>100</v>
      </c>
      <c r="G6" s="94">
        <v>100</v>
      </c>
      <c r="H6" s="94">
        <v>100</v>
      </c>
      <c r="I6" s="54">
        <v>100</v>
      </c>
      <c r="J6" s="54">
        <v>100</v>
      </c>
      <c r="K6" s="94">
        <v>100</v>
      </c>
      <c r="L6" s="94">
        <v>100</v>
      </c>
      <c r="M6" s="83"/>
    </row>
    <row r="7" spans="2:13" x14ac:dyDescent="0.25">
      <c r="B7" s="93" t="s">
        <v>53</v>
      </c>
      <c r="C7" s="114">
        <v>59.057071960297769</v>
      </c>
      <c r="D7" s="103">
        <v>56.923672692399897</v>
      </c>
      <c r="E7" s="103">
        <v>58.2541720154044</v>
      </c>
      <c r="F7" s="103">
        <v>59.344354160829397</v>
      </c>
      <c r="G7" s="103">
        <v>61.538461538461497</v>
      </c>
      <c r="H7" s="105">
        <v>67.818077144502027</v>
      </c>
      <c r="I7" s="105">
        <v>66.123662028602794</v>
      </c>
      <c r="J7" s="105">
        <v>68.145391737258507</v>
      </c>
      <c r="K7" s="105">
        <v>71.053558492998604</v>
      </c>
      <c r="L7" s="105">
        <v>76.130297262097301</v>
      </c>
      <c r="M7" s="84"/>
    </row>
    <row r="8" spans="2:13" x14ac:dyDescent="0.25">
      <c r="B8" s="95" t="s">
        <v>37</v>
      </c>
      <c r="C8" s="115"/>
      <c r="D8" s="103"/>
      <c r="E8" s="103"/>
      <c r="F8" s="103"/>
      <c r="G8" s="103"/>
      <c r="H8" s="105"/>
      <c r="I8" s="105"/>
      <c r="J8" s="105"/>
      <c r="K8" s="105"/>
      <c r="L8" s="105"/>
      <c r="M8" s="85"/>
    </row>
    <row r="9" spans="2:13" x14ac:dyDescent="0.25">
      <c r="B9" s="152" t="s">
        <v>66</v>
      </c>
      <c r="C9" s="102">
        <v>34.24317617866005</v>
      </c>
      <c r="D9" s="102">
        <v>31.0881780867897</v>
      </c>
      <c r="E9" s="102">
        <v>32.3234916559692</v>
      </c>
      <c r="F9" s="102">
        <v>33.931073129728198</v>
      </c>
      <c r="G9" s="102">
        <v>36.183431952662701</v>
      </c>
      <c r="H9" s="104">
        <v>43.580886586067933</v>
      </c>
      <c r="I9" s="104">
        <v>42.943954841433403</v>
      </c>
      <c r="J9" s="104">
        <v>43.963601264938603</v>
      </c>
      <c r="K9" s="104">
        <v>46.249443414345599</v>
      </c>
      <c r="L9" s="104">
        <v>50.005724835768802</v>
      </c>
      <c r="M9" s="85"/>
    </row>
    <row r="10" spans="2:13" x14ac:dyDescent="0.25">
      <c r="B10" s="152" t="s">
        <v>67</v>
      </c>
      <c r="C10" s="102">
        <v>12.158808933002481</v>
      </c>
      <c r="D10" s="102">
        <v>11.107321697434701</v>
      </c>
      <c r="E10" s="102">
        <v>11.065468549422301</v>
      </c>
      <c r="F10" s="102">
        <v>10.6752591762398</v>
      </c>
      <c r="G10" s="102">
        <v>10.710059171597599</v>
      </c>
      <c r="H10" s="104">
        <v>11.34139320667818</v>
      </c>
      <c r="I10" s="104">
        <v>9.7002484195003795</v>
      </c>
      <c r="J10" s="104">
        <v>9.8794752282858607</v>
      </c>
      <c r="K10" s="104">
        <v>9.9580650092044305</v>
      </c>
      <c r="L10" s="104">
        <v>10.699718051838399</v>
      </c>
      <c r="M10" s="85"/>
    </row>
    <row r="11" spans="2:13" x14ac:dyDescent="0.25">
      <c r="B11" s="152" t="s">
        <v>38</v>
      </c>
      <c r="C11" s="102">
        <v>4.7146401985111659</v>
      </c>
      <c r="D11" s="102">
        <v>4.7950131862862602</v>
      </c>
      <c r="E11" s="102">
        <v>5.1604621309371002</v>
      </c>
      <c r="F11" s="102">
        <v>5.4917343793779798</v>
      </c>
      <c r="G11" s="102">
        <v>5.5917159763313604</v>
      </c>
      <c r="H11" s="104">
        <v>3.1663788140472078</v>
      </c>
      <c r="I11" s="104">
        <v>3.4487613309190102</v>
      </c>
      <c r="J11" s="104">
        <v>3.58843775003493</v>
      </c>
      <c r="K11" s="104">
        <v>3.7462368163965101</v>
      </c>
      <c r="L11" s="104">
        <v>3.59949048961658</v>
      </c>
      <c r="M11" s="85"/>
    </row>
    <row r="12" spans="2:13" x14ac:dyDescent="0.25">
      <c r="B12" s="152" t="s">
        <v>54</v>
      </c>
      <c r="C12" s="102">
        <v>3.4739454094292808</v>
      </c>
      <c r="D12" s="102">
        <v>3.4518466794533702</v>
      </c>
      <c r="E12" s="102">
        <v>3.7483953786906299</v>
      </c>
      <c r="F12" s="102">
        <v>3.7545530961053499</v>
      </c>
      <c r="G12" s="102">
        <v>3.8757396449704098</v>
      </c>
      <c r="H12" s="104">
        <v>4.3177892918825558</v>
      </c>
      <c r="I12" s="104">
        <v>4.3583114143198403</v>
      </c>
      <c r="J12" s="104">
        <v>4.6901789456304996</v>
      </c>
      <c r="K12" s="104">
        <v>4.9876720431179402</v>
      </c>
      <c r="L12" s="104">
        <v>5.2611240715032004</v>
      </c>
      <c r="M12" s="85"/>
    </row>
    <row r="13" spans="2:13" x14ac:dyDescent="0.25">
      <c r="B13" s="152" t="s">
        <v>71</v>
      </c>
      <c r="C13" s="102">
        <v>2.7295285359801489</v>
      </c>
      <c r="D13" s="102">
        <v>2.8290577799088901</v>
      </c>
      <c r="E13" s="102">
        <v>3.18356867779204</v>
      </c>
      <c r="F13" s="102">
        <v>3.3622863547212098</v>
      </c>
      <c r="G13" s="102">
        <v>3.9644970414201199</v>
      </c>
      <c r="H13" s="104">
        <v>4.5480713874496264</v>
      </c>
      <c r="I13" s="104">
        <v>4.0931660286589802</v>
      </c>
      <c r="J13" s="104">
        <v>4.8108307192115696</v>
      </c>
      <c r="K13" s="104">
        <v>5.1744189910348197</v>
      </c>
      <c r="L13" s="104">
        <v>6.0175179974524502</v>
      </c>
      <c r="M13" s="86"/>
    </row>
    <row r="14" spans="2:13" x14ac:dyDescent="0.25">
      <c r="B14" s="152" t="s">
        <v>41</v>
      </c>
      <c r="C14" s="102">
        <v>0.99255583126550873</v>
      </c>
      <c r="D14" s="102">
        <v>2.7651778230640098</v>
      </c>
      <c r="E14" s="102">
        <v>2.1309370988446701</v>
      </c>
      <c r="F14" s="102">
        <v>1.62510507144859</v>
      </c>
      <c r="G14" s="104" t="s">
        <v>55</v>
      </c>
      <c r="H14" s="104" t="s">
        <v>55</v>
      </c>
      <c r="I14" s="104">
        <v>1.1730190553231901</v>
      </c>
      <c r="J14" s="104">
        <v>0.96711921665248501</v>
      </c>
      <c r="K14" s="104" t="s">
        <v>55</v>
      </c>
      <c r="L14" s="104" t="s">
        <v>55</v>
      </c>
      <c r="M14" s="86"/>
    </row>
    <row r="15" spans="2:13" x14ac:dyDescent="0.25">
      <c r="B15" s="153" t="s">
        <v>59</v>
      </c>
      <c r="C15" s="104" t="s">
        <v>55</v>
      </c>
      <c r="D15" s="102">
        <v>0.95923261390887282</v>
      </c>
      <c r="E15" s="104" t="s">
        <v>55</v>
      </c>
      <c r="F15" s="104" t="s">
        <v>55</v>
      </c>
      <c r="G15" s="104" t="s">
        <v>55</v>
      </c>
      <c r="H15" s="104" t="s">
        <v>55</v>
      </c>
      <c r="I15" s="104" t="s">
        <v>55</v>
      </c>
      <c r="J15" s="104" t="s">
        <v>55</v>
      </c>
      <c r="K15" s="104" t="s">
        <v>55</v>
      </c>
      <c r="L15" s="104" t="s">
        <v>55</v>
      </c>
      <c r="M15" s="86"/>
    </row>
    <row r="16" spans="2:13" x14ac:dyDescent="0.25">
      <c r="B16" s="96" t="s">
        <v>45</v>
      </c>
      <c r="C16" s="103">
        <v>40.942928039702231</v>
      </c>
      <c r="D16" s="103">
        <v>43.076327307600103</v>
      </c>
      <c r="E16" s="103">
        <v>41.7458279845956</v>
      </c>
      <c r="F16" s="103">
        <v>40.655645839170603</v>
      </c>
      <c r="G16" s="103">
        <v>38.461538461538503</v>
      </c>
      <c r="H16" s="105">
        <v>32.181922855497987</v>
      </c>
      <c r="I16" s="105">
        <v>33.876337971397199</v>
      </c>
      <c r="J16" s="105">
        <v>31.8546082627415</v>
      </c>
      <c r="K16" s="105">
        <v>28.9464415070013</v>
      </c>
      <c r="L16" s="105">
        <v>23.869702737902699</v>
      </c>
      <c r="M16" s="83"/>
    </row>
    <row r="17" spans="2:13" ht="36.75" customHeight="1" x14ac:dyDescent="0.25">
      <c r="B17" s="238"/>
      <c r="C17" s="240" t="s">
        <v>56</v>
      </c>
      <c r="D17" s="240"/>
      <c r="E17" s="240"/>
      <c r="F17" s="240"/>
      <c r="G17" s="240"/>
      <c r="H17" s="239" t="s">
        <v>130</v>
      </c>
      <c r="I17" s="239"/>
      <c r="J17" s="239"/>
      <c r="K17" s="239"/>
      <c r="L17" s="239"/>
      <c r="M17" s="97"/>
    </row>
    <row r="18" spans="2:13" x14ac:dyDescent="0.25">
      <c r="B18" s="238"/>
      <c r="C18" s="100">
        <v>2022</v>
      </c>
      <c r="D18" s="100">
        <v>2018</v>
      </c>
      <c r="E18" s="100">
        <v>2014</v>
      </c>
      <c r="F18" s="100">
        <v>2010</v>
      </c>
      <c r="G18" s="100">
        <v>2006</v>
      </c>
      <c r="H18" s="78">
        <v>2022</v>
      </c>
      <c r="I18" s="78">
        <v>2018</v>
      </c>
      <c r="J18" s="78">
        <v>2014</v>
      </c>
      <c r="K18" s="78">
        <v>2010</v>
      </c>
      <c r="L18" s="78">
        <v>2006</v>
      </c>
      <c r="M18" s="82"/>
    </row>
    <row r="19" spans="2:13" x14ac:dyDescent="0.25">
      <c r="B19" s="93" t="s">
        <v>57</v>
      </c>
      <c r="C19" s="100">
        <v>100</v>
      </c>
      <c r="D19" s="99">
        <v>100</v>
      </c>
      <c r="E19" s="99">
        <v>100</v>
      </c>
      <c r="F19" s="98">
        <v>100</v>
      </c>
      <c r="G19" s="98">
        <v>100</v>
      </c>
      <c r="H19" s="94">
        <v>100</v>
      </c>
      <c r="I19" s="54">
        <v>100</v>
      </c>
      <c r="J19" s="54">
        <v>100</v>
      </c>
      <c r="K19" s="94">
        <v>100</v>
      </c>
      <c r="L19" s="94">
        <v>100</v>
      </c>
      <c r="M19" s="83"/>
    </row>
    <row r="20" spans="2:13" x14ac:dyDescent="0.25">
      <c r="B20" s="93" t="s">
        <v>39</v>
      </c>
      <c r="C20" s="111">
        <v>81.015719467956472</v>
      </c>
      <c r="D20" s="99">
        <v>82.263252591789495</v>
      </c>
      <c r="E20" s="99">
        <v>83.520208604954405</v>
      </c>
      <c r="F20" s="99">
        <v>84.033015511598094</v>
      </c>
      <c r="G20" s="99">
        <v>88.224697019325205</v>
      </c>
      <c r="H20" s="54">
        <v>82.738262580826543</v>
      </c>
      <c r="I20" s="54">
        <v>83.912451553225594</v>
      </c>
      <c r="J20" s="54">
        <v>84.896240855432495</v>
      </c>
      <c r="K20" s="54">
        <v>85.469514339610598</v>
      </c>
      <c r="L20" s="54">
        <v>89.903513278091694</v>
      </c>
      <c r="M20" s="87"/>
    </row>
    <row r="21" spans="2:13" x14ac:dyDescent="0.25">
      <c r="B21" s="95" t="s">
        <v>37</v>
      </c>
      <c r="C21" s="112"/>
      <c r="D21" s="99"/>
      <c r="E21" s="99"/>
      <c r="F21" s="99"/>
      <c r="G21" s="99"/>
      <c r="H21" s="54"/>
      <c r="I21" s="54"/>
      <c r="J21" s="54"/>
      <c r="K21" s="54"/>
      <c r="L21" s="54"/>
      <c r="M21" s="86"/>
    </row>
    <row r="22" spans="2:13" x14ac:dyDescent="0.25">
      <c r="B22" s="152" t="s">
        <v>131</v>
      </c>
      <c r="C22" s="102">
        <v>18.016928657799276</v>
      </c>
      <c r="D22" s="102">
        <v>18.145454547654001</v>
      </c>
      <c r="E22" s="102">
        <v>19.439374185136899</v>
      </c>
      <c r="F22" s="102">
        <v>20.549309805037701</v>
      </c>
      <c r="G22" s="102">
        <v>23.632492630199799</v>
      </c>
      <c r="H22" s="104">
        <v>33.876862524599382</v>
      </c>
      <c r="I22" s="104">
        <v>34.645689404387497</v>
      </c>
      <c r="J22" s="104">
        <v>35.981571792020098</v>
      </c>
      <c r="K22" s="104">
        <v>37.093071586149598</v>
      </c>
      <c r="L22" s="104">
        <v>40.1972170727894</v>
      </c>
      <c r="M22" s="86"/>
    </row>
    <row r="23" spans="2:13" x14ac:dyDescent="0.25">
      <c r="B23" s="152" t="s">
        <v>58</v>
      </c>
      <c r="C23" s="102">
        <v>2.0556227327690446</v>
      </c>
      <c r="D23" s="102">
        <v>1.9393939396290201</v>
      </c>
      <c r="E23" s="102">
        <v>1.9687092568448501</v>
      </c>
      <c r="F23" s="102">
        <v>1.8642379393766899</v>
      </c>
      <c r="G23" s="102">
        <v>1.9652800524074701</v>
      </c>
      <c r="H23" s="104">
        <v>3.2611751475962887</v>
      </c>
      <c r="I23" s="104">
        <v>3.2461754463793402</v>
      </c>
      <c r="J23" s="104">
        <v>3.30634952592892</v>
      </c>
      <c r="K23" s="104">
        <v>3.5249544393643899</v>
      </c>
      <c r="L23" s="104">
        <v>3.9045109031484699</v>
      </c>
      <c r="M23" s="85"/>
    </row>
    <row r="24" spans="2:13" x14ac:dyDescent="0.25">
      <c r="B24" s="150" t="s">
        <v>46</v>
      </c>
      <c r="C24" s="113">
        <v>59.6130592503023</v>
      </c>
      <c r="D24" s="102">
        <v>59.6593214496557</v>
      </c>
      <c r="E24" s="102">
        <v>59.439374185136899</v>
      </c>
      <c r="F24" s="102">
        <v>58.972534509748101</v>
      </c>
      <c r="G24" s="102">
        <v>59.9246642646577</v>
      </c>
      <c r="H24" s="104">
        <v>44.925499016024737</v>
      </c>
      <c r="I24" s="104">
        <v>44.728503486675898</v>
      </c>
      <c r="J24" s="104">
        <v>44.187565952900698</v>
      </c>
      <c r="K24" s="104">
        <v>43.2797263164626</v>
      </c>
      <c r="L24" s="104">
        <v>44.247277004742401</v>
      </c>
      <c r="M24" s="85"/>
    </row>
    <row r="25" spans="2:13" x14ac:dyDescent="0.25">
      <c r="B25" s="152" t="s">
        <v>93</v>
      </c>
      <c r="C25" s="102" t="s">
        <v>55</v>
      </c>
      <c r="D25" s="102" t="s">
        <v>55</v>
      </c>
      <c r="E25" s="102" t="s">
        <v>55</v>
      </c>
      <c r="F25" s="102" t="s">
        <v>55</v>
      </c>
      <c r="G25" s="102" t="s">
        <v>55</v>
      </c>
      <c r="H25" s="102" t="s">
        <v>55</v>
      </c>
      <c r="I25" s="104" t="s">
        <v>55</v>
      </c>
      <c r="J25" s="104" t="s">
        <v>55</v>
      </c>
      <c r="K25" s="104" t="s">
        <v>55</v>
      </c>
      <c r="L25" s="104" t="s">
        <v>55</v>
      </c>
      <c r="M25" s="85"/>
    </row>
    <row r="26" spans="2:13" x14ac:dyDescent="0.25">
      <c r="B26" s="152" t="s">
        <v>41</v>
      </c>
      <c r="C26" s="102" t="s">
        <v>55</v>
      </c>
      <c r="D26" s="102">
        <v>1.75544629112187</v>
      </c>
      <c r="E26" s="102">
        <v>1.8774445893089999</v>
      </c>
      <c r="F26" s="102">
        <v>2.1488544186708398</v>
      </c>
      <c r="G26" s="102">
        <v>2.5384867343596502</v>
      </c>
      <c r="H26" s="102" t="s">
        <v>55</v>
      </c>
      <c r="I26" s="104">
        <v>1.0558738390974101</v>
      </c>
      <c r="J26" s="104">
        <v>1.1452244574219499</v>
      </c>
      <c r="K26" s="104">
        <v>1.40646481440036</v>
      </c>
      <c r="L26" s="104">
        <v>1.4867591331084999</v>
      </c>
      <c r="M26" s="85"/>
    </row>
    <row r="27" spans="2:13" x14ac:dyDescent="0.25">
      <c r="B27" s="96" t="s">
        <v>47</v>
      </c>
      <c r="C27" s="103">
        <v>18.984280532043531</v>
      </c>
      <c r="D27" s="103">
        <v>17.736747408210501</v>
      </c>
      <c r="E27" s="103">
        <v>16.479791395045599</v>
      </c>
      <c r="F27" s="103">
        <v>15.9669844884019</v>
      </c>
      <c r="G27" s="103">
        <v>11.7753029806747</v>
      </c>
      <c r="H27" s="105">
        <v>17.26173741917346</v>
      </c>
      <c r="I27" s="105">
        <v>16.087548446774498</v>
      </c>
      <c r="J27" s="105">
        <v>15.103759144567601</v>
      </c>
      <c r="K27" s="105">
        <v>14.530485660389401</v>
      </c>
      <c r="L27" s="105">
        <v>10.096486721908301</v>
      </c>
      <c r="M27" s="84"/>
    </row>
    <row r="28" spans="2:13" x14ac:dyDescent="0.25">
      <c r="B28" s="38"/>
      <c r="C28" s="38"/>
      <c r="D28" s="88"/>
      <c r="E28" s="89"/>
      <c r="F28" s="88"/>
      <c r="G28" s="88"/>
      <c r="H28" s="88"/>
      <c r="I28" s="88"/>
      <c r="J28" s="88"/>
      <c r="K28" s="88"/>
      <c r="L28" s="88"/>
      <c r="M28" s="84"/>
    </row>
    <row r="29" spans="2:13" ht="15" customHeight="1" x14ac:dyDescent="0.25">
      <c r="B29" s="90" t="s">
        <v>74</v>
      </c>
      <c r="C29" s="90"/>
      <c r="D29" s="90"/>
      <c r="E29" s="90"/>
      <c r="F29" s="90"/>
      <c r="G29" s="90"/>
      <c r="H29" s="90"/>
      <c r="I29" s="90"/>
      <c r="J29" s="90"/>
      <c r="K29" s="90"/>
      <c r="L29" s="90"/>
      <c r="M29" s="91"/>
    </row>
    <row r="30" spans="2:13" ht="12.75" customHeight="1" x14ac:dyDescent="0.25">
      <c r="B30" s="136" t="s">
        <v>173</v>
      </c>
      <c r="C30" s="13"/>
      <c r="D30" s="90"/>
      <c r="E30" s="90"/>
      <c r="F30" s="90"/>
      <c r="G30" s="90"/>
      <c r="H30" s="90"/>
      <c r="I30" s="90"/>
      <c r="J30" s="90"/>
      <c r="K30" s="90"/>
      <c r="L30" s="90"/>
      <c r="M30" s="91"/>
    </row>
    <row r="31" spans="2:13" ht="15.75" customHeight="1" x14ac:dyDescent="0.25">
      <c r="B31" s="154" t="s">
        <v>132</v>
      </c>
      <c r="C31" s="92"/>
      <c r="D31" s="90"/>
      <c r="E31" s="90"/>
      <c r="F31" s="90"/>
      <c r="G31" s="90"/>
      <c r="H31" s="90"/>
      <c r="I31" s="90"/>
      <c r="J31" s="90"/>
      <c r="K31" s="90"/>
      <c r="L31" s="90"/>
      <c r="M31" s="91"/>
    </row>
    <row r="32" spans="2:13" x14ac:dyDescent="0.25">
      <c r="B32" s="81"/>
      <c r="C32" s="81"/>
    </row>
    <row r="33" spans="2:3" x14ac:dyDescent="0.25">
      <c r="B33" s="81"/>
      <c r="C33" s="81"/>
    </row>
  </sheetData>
  <mergeCells count="6">
    <mergeCell ref="B17:B18"/>
    <mergeCell ref="C4:G4"/>
    <mergeCell ref="C17:G17"/>
    <mergeCell ref="H17:L17"/>
    <mergeCell ref="H4:L4"/>
    <mergeCell ref="B4: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P39"/>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ColWidth="11.42578125" defaultRowHeight="12.75" x14ac:dyDescent="0.25"/>
  <cols>
    <col min="1" max="1" width="2.7109375" style="8" customWidth="1"/>
    <col min="2" max="2" width="62.7109375" style="8" customWidth="1"/>
    <col min="3" max="3" width="10" style="8" customWidth="1"/>
    <col min="4" max="4" width="8" style="8" bestFit="1" customWidth="1"/>
    <col min="5" max="5" width="14.5703125" style="8" bestFit="1" customWidth="1"/>
    <col min="6" max="6" width="10.5703125" style="8" bestFit="1" customWidth="1"/>
    <col min="7" max="7" width="11" style="8" bestFit="1" customWidth="1"/>
    <col min="8" max="9" width="11.42578125" style="8" customWidth="1"/>
    <col min="10" max="10" width="11.28515625" style="8" bestFit="1" customWidth="1"/>
    <col min="11" max="11" width="10.5703125" style="8" bestFit="1" customWidth="1"/>
    <col min="12" max="12" width="11" style="8" bestFit="1" customWidth="1"/>
    <col min="13" max="13" width="11.42578125" style="8" customWidth="1"/>
    <col min="14" max="14" width="9.42578125" style="8" bestFit="1" customWidth="1"/>
    <col min="15" max="15" width="11.28515625" style="8" bestFit="1" customWidth="1"/>
    <col min="16" max="16" width="10.5703125" style="8" bestFit="1" customWidth="1"/>
    <col min="17" max="17" width="11" style="8" bestFit="1" customWidth="1"/>
    <col min="18" max="42" width="11.42578125" style="8" customWidth="1"/>
    <col min="43" max="16384" width="11.42578125" style="8"/>
  </cols>
  <sheetData>
    <row r="2" spans="2:42" x14ac:dyDescent="0.25">
      <c r="B2" s="149" t="s">
        <v>138</v>
      </c>
      <c r="C2" s="34"/>
      <c r="D2" s="34"/>
      <c r="E2" s="34"/>
      <c r="F2" s="34"/>
      <c r="G2" s="34"/>
      <c r="H2" s="106"/>
      <c r="I2" s="106"/>
      <c r="J2" s="35"/>
      <c r="K2" s="35"/>
      <c r="L2" s="35"/>
      <c r="M2" s="35"/>
      <c r="N2" s="35"/>
      <c r="O2" s="35"/>
      <c r="P2" s="35"/>
      <c r="Q2" s="35"/>
      <c r="R2" s="35"/>
      <c r="S2" s="35"/>
      <c r="T2" s="35"/>
    </row>
    <row r="3" spans="2:42" x14ac:dyDescent="0.25">
      <c r="B3" s="36"/>
      <c r="C3" s="36"/>
      <c r="D3" s="36"/>
      <c r="E3" s="36"/>
      <c r="F3" s="36"/>
      <c r="G3" s="36"/>
      <c r="H3" s="37"/>
      <c r="I3" s="37"/>
      <c r="J3" s="37"/>
      <c r="K3" s="37"/>
      <c r="L3" s="37"/>
      <c r="M3" s="37"/>
      <c r="N3" s="37"/>
      <c r="O3" s="37"/>
      <c r="P3" s="37"/>
      <c r="Q3" s="37"/>
      <c r="R3" s="37"/>
      <c r="S3" s="37"/>
      <c r="T3" s="37"/>
      <c r="W3" s="48"/>
      <c r="X3" s="48"/>
      <c r="Y3" s="48"/>
      <c r="Z3" s="48"/>
    </row>
    <row r="4" spans="2:42" ht="15" customHeight="1" x14ac:dyDescent="0.25">
      <c r="B4" s="239" t="s">
        <v>32</v>
      </c>
      <c r="C4" s="243">
        <v>2022</v>
      </c>
      <c r="D4" s="243"/>
      <c r="E4" s="243"/>
      <c r="F4" s="243"/>
      <c r="G4" s="243"/>
      <c r="H4" s="242">
        <v>2018</v>
      </c>
      <c r="I4" s="242"/>
      <c r="J4" s="242"/>
      <c r="K4" s="242"/>
      <c r="L4" s="242"/>
      <c r="M4" s="242">
        <v>2014</v>
      </c>
      <c r="N4" s="242"/>
      <c r="O4" s="242"/>
      <c r="P4" s="242"/>
      <c r="Q4" s="242"/>
      <c r="R4" s="242">
        <v>2010</v>
      </c>
      <c r="S4" s="242"/>
      <c r="T4" s="242"/>
      <c r="U4" s="242"/>
      <c r="V4" s="242"/>
      <c r="W4" s="242">
        <v>2006</v>
      </c>
      <c r="X4" s="242"/>
      <c r="Y4" s="242"/>
      <c r="Z4" s="242"/>
      <c r="AA4" s="242"/>
      <c r="AB4" s="242" t="s">
        <v>43</v>
      </c>
      <c r="AC4" s="242"/>
      <c r="AD4" s="242"/>
      <c r="AE4" s="242" t="s">
        <v>33</v>
      </c>
      <c r="AF4" s="242"/>
      <c r="AG4" s="242"/>
      <c r="AH4" s="242" t="s">
        <v>34</v>
      </c>
      <c r="AI4" s="242"/>
      <c r="AJ4" s="242"/>
      <c r="AK4" s="242" t="s">
        <v>35</v>
      </c>
      <c r="AL4" s="242"/>
      <c r="AM4" s="242"/>
      <c r="AN4" s="242" t="s">
        <v>40</v>
      </c>
      <c r="AO4" s="242"/>
      <c r="AP4" s="242"/>
    </row>
    <row r="5" spans="2:42" ht="51" x14ac:dyDescent="0.25">
      <c r="B5" s="239"/>
      <c r="C5" s="49" t="s">
        <v>0</v>
      </c>
      <c r="D5" s="49" t="s">
        <v>1</v>
      </c>
      <c r="E5" s="145" t="s">
        <v>117</v>
      </c>
      <c r="F5" s="49" t="s">
        <v>2</v>
      </c>
      <c r="G5" s="49" t="s">
        <v>3</v>
      </c>
      <c r="H5" s="49" t="s">
        <v>0</v>
      </c>
      <c r="I5" s="49" t="s">
        <v>1</v>
      </c>
      <c r="J5" s="145" t="s">
        <v>117</v>
      </c>
      <c r="K5" s="49" t="s">
        <v>2</v>
      </c>
      <c r="L5" s="49" t="s">
        <v>3</v>
      </c>
      <c r="M5" s="49" t="s">
        <v>0</v>
      </c>
      <c r="N5" s="49" t="s">
        <v>1</v>
      </c>
      <c r="O5" s="145" t="s">
        <v>117</v>
      </c>
      <c r="P5" s="49" t="s">
        <v>2</v>
      </c>
      <c r="Q5" s="49" t="s">
        <v>3</v>
      </c>
      <c r="R5" s="49" t="s">
        <v>0</v>
      </c>
      <c r="S5" s="49" t="s">
        <v>1</v>
      </c>
      <c r="T5" s="145" t="s">
        <v>117</v>
      </c>
      <c r="U5" s="49" t="s">
        <v>2</v>
      </c>
      <c r="V5" s="49" t="s">
        <v>3</v>
      </c>
      <c r="W5" s="49" t="s">
        <v>0</v>
      </c>
      <c r="X5" s="49" t="s">
        <v>1</v>
      </c>
      <c r="Y5" s="145" t="s">
        <v>117</v>
      </c>
      <c r="Z5" s="49" t="s">
        <v>2</v>
      </c>
      <c r="AA5" s="49" t="s">
        <v>3</v>
      </c>
      <c r="AB5" s="49" t="s">
        <v>0</v>
      </c>
      <c r="AC5" s="49" t="s">
        <v>1</v>
      </c>
      <c r="AD5" s="49" t="s">
        <v>2</v>
      </c>
      <c r="AE5" s="49" t="s">
        <v>0</v>
      </c>
      <c r="AF5" s="49" t="s">
        <v>1</v>
      </c>
      <c r="AG5" s="49" t="s">
        <v>2</v>
      </c>
      <c r="AH5" s="49" t="s">
        <v>0</v>
      </c>
      <c r="AI5" s="49" t="s">
        <v>1</v>
      </c>
      <c r="AJ5" s="49" t="s">
        <v>2</v>
      </c>
      <c r="AK5" s="49" t="s">
        <v>0</v>
      </c>
      <c r="AL5" s="49" t="s">
        <v>1</v>
      </c>
      <c r="AM5" s="49" t="s">
        <v>2</v>
      </c>
      <c r="AN5" s="49" t="s">
        <v>0</v>
      </c>
      <c r="AO5" s="49" t="s">
        <v>1</v>
      </c>
      <c r="AP5" s="49" t="s">
        <v>2</v>
      </c>
    </row>
    <row r="6" spans="2:42" x14ac:dyDescent="0.25">
      <c r="B6" s="50" t="s">
        <v>4</v>
      </c>
      <c r="C6" s="51">
        <v>12380</v>
      </c>
      <c r="D6" s="51">
        <v>531000</v>
      </c>
      <c r="E6" s="52">
        <v>42.891760904684979</v>
      </c>
      <c r="F6" s="51">
        <v>270300</v>
      </c>
      <c r="G6" s="53">
        <v>0.51</v>
      </c>
      <c r="H6" s="54">
        <v>12430</v>
      </c>
      <c r="I6" s="54">
        <v>510620</v>
      </c>
      <c r="J6" s="54">
        <v>41.092901419692005</v>
      </c>
      <c r="K6" s="54">
        <v>257600</v>
      </c>
      <c r="L6" s="55">
        <v>0.50448401401782639</v>
      </c>
      <c r="M6" s="54">
        <v>11570</v>
      </c>
      <c r="N6" s="54">
        <v>489200</v>
      </c>
      <c r="O6" s="54">
        <v>42.300334111543449</v>
      </c>
      <c r="P6" s="54">
        <v>246200</v>
      </c>
      <c r="Q6" s="56">
        <v>0.50333857168651841</v>
      </c>
      <c r="R6" s="54">
        <v>10600</v>
      </c>
      <c r="S6" s="54">
        <v>463240</v>
      </c>
      <c r="T6" s="54">
        <v>43.718478671196678</v>
      </c>
      <c r="U6" s="54">
        <v>231800</v>
      </c>
      <c r="V6" s="56">
        <v>0.5004522483977023</v>
      </c>
      <c r="W6" s="54">
        <v>9490</v>
      </c>
      <c r="X6" s="54">
        <v>408380</v>
      </c>
      <c r="Y6" s="54">
        <v>43.050811722538477</v>
      </c>
      <c r="Z6" s="54">
        <v>202600</v>
      </c>
      <c r="AA6" s="56">
        <v>0.49598658112542238</v>
      </c>
      <c r="AB6" s="57">
        <v>-4.0225261464199519E-3</v>
      </c>
      <c r="AC6" s="57">
        <v>3.9912263522776235E-2</v>
      </c>
      <c r="AD6" s="57">
        <v>4.9000000000000002E-2</v>
      </c>
      <c r="AE6" s="57">
        <v>7.4448767747514022E-2</v>
      </c>
      <c r="AF6" s="57">
        <v>4.3779398458919795E-2</v>
      </c>
      <c r="AG6" s="57">
        <v>4.6154716335982157E-2</v>
      </c>
      <c r="AH6" s="57">
        <v>9.1509433962264145E-2</v>
      </c>
      <c r="AI6" s="57">
        <v>5.6040065624730163E-2</v>
      </c>
      <c r="AJ6" s="57">
        <v>6.2122519413287315E-2</v>
      </c>
      <c r="AK6" s="57">
        <v>0.11696522655426765</v>
      </c>
      <c r="AL6" s="57">
        <v>0.13433566776041922</v>
      </c>
      <c r="AM6" s="57">
        <v>0.14412635735439289</v>
      </c>
      <c r="AN6" s="129">
        <f>(C6-W6)/W6</f>
        <v>0.30453108535300316</v>
      </c>
      <c r="AO6" s="129">
        <f>(D6-X6)/X6</f>
        <v>0.30025956217248639</v>
      </c>
      <c r="AP6" s="129">
        <f>(F6-Z6)/Z6</f>
        <v>0.3341559723593287</v>
      </c>
    </row>
    <row r="7" spans="2:42" x14ac:dyDescent="0.25">
      <c r="B7" s="50" t="s">
        <v>36</v>
      </c>
      <c r="C7" s="51">
        <v>2380</v>
      </c>
      <c r="D7" s="51">
        <v>117800</v>
      </c>
      <c r="E7" s="52">
        <v>49.495798319327733</v>
      </c>
      <c r="F7" s="51">
        <v>83300</v>
      </c>
      <c r="G7" s="53">
        <v>0.71</v>
      </c>
      <c r="H7" s="54">
        <v>2370</v>
      </c>
      <c r="I7" s="54">
        <v>108900</v>
      </c>
      <c r="J7" s="54">
        <v>45.867914060584674</v>
      </c>
      <c r="K7" s="54">
        <v>78100</v>
      </c>
      <c r="L7" s="55">
        <v>0.71699448513916419</v>
      </c>
      <c r="M7" s="54">
        <v>2270</v>
      </c>
      <c r="N7" s="54">
        <v>107310</v>
      </c>
      <c r="O7" s="54">
        <v>47.295724988981931</v>
      </c>
      <c r="P7" s="54">
        <v>77700</v>
      </c>
      <c r="Q7" s="56">
        <v>0.72418763525728225</v>
      </c>
      <c r="R7" s="54">
        <v>2120</v>
      </c>
      <c r="S7" s="54">
        <v>106920</v>
      </c>
      <c r="T7" s="54">
        <v>50.479225684608117</v>
      </c>
      <c r="U7" s="54">
        <v>78300</v>
      </c>
      <c r="V7" s="56">
        <v>0.73217041575083008</v>
      </c>
      <c r="W7" s="54">
        <v>2080</v>
      </c>
      <c r="X7" s="54">
        <v>106390</v>
      </c>
      <c r="Y7" s="54">
        <v>51.147115384615383</v>
      </c>
      <c r="Z7" s="54">
        <v>74300</v>
      </c>
      <c r="AA7" s="56">
        <v>0.69835316677006376</v>
      </c>
      <c r="AB7" s="57">
        <v>4.2194092827004216E-3</v>
      </c>
      <c r="AC7" s="57">
        <v>8.1726354453627179E-2</v>
      </c>
      <c r="AD7" s="57">
        <v>6.7000000000000004E-2</v>
      </c>
      <c r="AE7" s="57">
        <v>4.6402110180696336E-2</v>
      </c>
      <c r="AF7" s="57">
        <v>1.4812270533201619E-2</v>
      </c>
      <c r="AG7" s="57">
        <v>4.7324284477174728E-3</v>
      </c>
      <c r="AH7" s="57">
        <v>7.0754716981132074E-2</v>
      </c>
      <c r="AI7" s="57">
        <v>3.6475869809203141E-3</v>
      </c>
      <c r="AJ7" s="57">
        <v>-7.6628352490421452E-3</v>
      </c>
      <c r="AK7" s="57">
        <v>1.9230769230769232E-2</v>
      </c>
      <c r="AL7" s="57">
        <v>4.98167120970016E-3</v>
      </c>
      <c r="AM7" s="57">
        <v>5.3835800807537013E-2</v>
      </c>
      <c r="AN7" s="129">
        <f>(C7-W7)/W7</f>
        <v>0.14423076923076922</v>
      </c>
      <c r="AO7" s="129">
        <f>(D7-X7)/X7</f>
        <v>0.10724692170316759</v>
      </c>
      <c r="AP7" s="129">
        <f>(F7-Z7)/Z7</f>
        <v>0.12113055181695828</v>
      </c>
    </row>
    <row r="8" spans="2:42" x14ac:dyDescent="0.25">
      <c r="B8" s="58" t="s">
        <v>37</v>
      </c>
      <c r="C8" s="59"/>
      <c r="D8" s="59"/>
      <c r="E8" s="59"/>
      <c r="F8" s="59"/>
      <c r="G8" s="59"/>
      <c r="H8" s="60"/>
      <c r="I8" s="60"/>
      <c r="J8" s="54"/>
      <c r="K8" s="60"/>
      <c r="L8" s="55"/>
      <c r="M8" s="60"/>
      <c r="N8" s="60"/>
      <c r="O8" s="54"/>
      <c r="P8" s="60"/>
      <c r="Q8" s="61"/>
      <c r="R8" s="60"/>
      <c r="S8" s="60"/>
      <c r="T8" s="54"/>
      <c r="U8" s="60"/>
      <c r="V8" s="61"/>
      <c r="W8" s="60"/>
      <c r="X8" s="60"/>
      <c r="Y8" s="54"/>
      <c r="Z8" s="60"/>
      <c r="AA8" s="61"/>
      <c r="AB8" s="57"/>
      <c r="AC8" s="57"/>
      <c r="AD8" s="57"/>
      <c r="AE8" s="57"/>
      <c r="AF8" s="57"/>
      <c r="AG8" s="57"/>
      <c r="AH8" s="57"/>
      <c r="AI8" s="57"/>
      <c r="AJ8" s="57"/>
      <c r="AK8" s="57"/>
      <c r="AL8" s="57"/>
      <c r="AM8" s="57"/>
      <c r="AN8" s="129"/>
      <c r="AO8" s="129"/>
      <c r="AP8" s="129"/>
    </row>
    <row r="9" spans="2:42" x14ac:dyDescent="0.25">
      <c r="B9" s="150" t="s">
        <v>66</v>
      </c>
      <c r="C9" s="62">
        <v>1380</v>
      </c>
      <c r="D9" s="62">
        <v>75700</v>
      </c>
      <c r="E9" s="69">
        <v>54.855072463768117</v>
      </c>
      <c r="F9" s="62">
        <v>50400</v>
      </c>
      <c r="G9" s="64">
        <v>0.67</v>
      </c>
      <c r="H9" s="60">
        <v>1300</v>
      </c>
      <c r="I9" s="60">
        <v>70730</v>
      </c>
      <c r="J9" s="60">
        <v>54.544601336715779</v>
      </c>
      <c r="K9" s="60">
        <v>46000</v>
      </c>
      <c r="L9" s="55">
        <v>0.65096019112839354</v>
      </c>
      <c r="M9" s="60">
        <v>1260</v>
      </c>
      <c r="N9" s="60">
        <v>69230</v>
      </c>
      <c r="O9" s="60">
        <v>54.99046862589357</v>
      </c>
      <c r="P9" s="60">
        <v>45000</v>
      </c>
      <c r="Q9" s="61">
        <v>0.65013221397310528</v>
      </c>
      <c r="R9" s="60">
        <v>1210</v>
      </c>
      <c r="S9" s="60">
        <v>69590</v>
      </c>
      <c r="T9" s="60">
        <v>57.466556564822461</v>
      </c>
      <c r="U9" s="60">
        <v>45400</v>
      </c>
      <c r="V9" s="61">
        <v>0.65165536268536617</v>
      </c>
      <c r="W9" s="60">
        <v>1220</v>
      </c>
      <c r="X9" s="60">
        <v>69880</v>
      </c>
      <c r="Y9" s="60">
        <v>57.13736713000818</v>
      </c>
      <c r="Z9" s="60">
        <v>43200</v>
      </c>
      <c r="AA9" s="61">
        <v>0.61882682923338916</v>
      </c>
      <c r="AB9" s="65">
        <v>6.1538461538461542E-2</v>
      </c>
      <c r="AC9" s="65">
        <v>7.026721334652905E-2</v>
      </c>
      <c r="AD9" s="65">
        <v>9.6000000000000002E-2</v>
      </c>
      <c r="AE9" s="65">
        <v>2.9934795869737973E-2</v>
      </c>
      <c r="AF9" s="65">
        <v>2.1583998960033469E-2</v>
      </c>
      <c r="AG9" s="65">
        <v>2.2885039264093635E-2</v>
      </c>
      <c r="AH9" s="65">
        <v>4.1322314049586778E-2</v>
      </c>
      <c r="AI9" s="65">
        <v>-5.1731570627963786E-3</v>
      </c>
      <c r="AJ9" s="65">
        <v>-8.8105726872246704E-3</v>
      </c>
      <c r="AK9" s="65">
        <v>-8.1967213114754103E-3</v>
      </c>
      <c r="AL9" s="65">
        <v>-4.1499713795077279E-3</v>
      </c>
      <c r="AM9" s="65">
        <v>5.0925925925925923E-2</v>
      </c>
      <c r="AN9" s="130">
        <f t="shared" ref="AN9:AN17" si="0">(C9-W9)/W9</f>
        <v>0.13114754098360656</v>
      </c>
      <c r="AO9" s="130">
        <f t="shared" ref="AO9:AO17" si="1">(D9-X9)/X9</f>
        <v>8.3285632512879224E-2</v>
      </c>
      <c r="AP9" s="130">
        <f t="shared" ref="AP9:AP17" si="2">(F9-Z9)/Z9</f>
        <v>0.16666666666666666</v>
      </c>
    </row>
    <row r="10" spans="2:42" x14ac:dyDescent="0.25">
      <c r="B10" s="150" t="s">
        <v>67</v>
      </c>
      <c r="C10" s="63">
        <v>490</v>
      </c>
      <c r="D10" s="62">
        <v>19700</v>
      </c>
      <c r="E10" s="69">
        <v>40.204081632653065</v>
      </c>
      <c r="F10" s="62">
        <v>13800</v>
      </c>
      <c r="G10" s="64">
        <v>0.7</v>
      </c>
      <c r="H10" s="60">
        <v>460</v>
      </c>
      <c r="I10" s="60">
        <v>15980</v>
      </c>
      <c r="J10" s="60">
        <v>34.484069495260023</v>
      </c>
      <c r="K10" s="60">
        <v>12600</v>
      </c>
      <c r="L10" s="55">
        <v>0.79158185403104653</v>
      </c>
      <c r="M10" s="60">
        <v>430</v>
      </c>
      <c r="N10" s="60">
        <v>15560</v>
      </c>
      <c r="O10" s="60">
        <v>36.097447795823669</v>
      </c>
      <c r="P10" s="60">
        <v>12800</v>
      </c>
      <c r="Q10" s="61">
        <v>0.82231530338089731</v>
      </c>
      <c r="R10" s="60">
        <v>380</v>
      </c>
      <c r="S10" s="60">
        <v>14980</v>
      </c>
      <c r="T10" s="60">
        <v>39.328083989501309</v>
      </c>
      <c r="U10" s="60">
        <v>12600</v>
      </c>
      <c r="V10" s="61">
        <v>0.83822744260544579</v>
      </c>
      <c r="W10" s="60">
        <v>360</v>
      </c>
      <c r="X10" s="60">
        <v>14950</v>
      </c>
      <c r="Y10" s="60">
        <v>41.303867403314918</v>
      </c>
      <c r="Z10" s="60">
        <v>11800</v>
      </c>
      <c r="AA10" s="61">
        <v>0.79046281433921883</v>
      </c>
      <c r="AB10" s="65">
        <v>6.5217391304347824E-2</v>
      </c>
      <c r="AC10" s="65">
        <v>0.23279098873591991</v>
      </c>
      <c r="AD10" s="65">
        <v>9.5000000000000001E-2</v>
      </c>
      <c r="AE10" s="65">
        <v>7.491041299303941E-2</v>
      </c>
      <c r="AF10" s="65">
        <v>2.6867206581822855E-2</v>
      </c>
      <c r="AG10" s="65">
        <v>-1.1511224602361154E-2</v>
      </c>
      <c r="AH10" s="65">
        <v>0.13157894736842105</v>
      </c>
      <c r="AI10" s="65">
        <v>3.8718291054739652E-2</v>
      </c>
      <c r="AJ10" s="65">
        <v>1.5873015873015872E-2</v>
      </c>
      <c r="AK10" s="65">
        <v>5.5555555555555552E-2</v>
      </c>
      <c r="AL10" s="65">
        <v>2.0066889632107021E-3</v>
      </c>
      <c r="AM10" s="65">
        <v>6.7796610169491525E-2</v>
      </c>
      <c r="AN10" s="130">
        <f t="shared" si="0"/>
        <v>0.3611111111111111</v>
      </c>
      <c r="AO10" s="130">
        <f t="shared" si="1"/>
        <v>0.31772575250836121</v>
      </c>
      <c r="AP10" s="130">
        <f t="shared" si="2"/>
        <v>0.16949152542372881</v>
      </c>
    </row>
    <row r="11" spans="2:42" x14ac:dyDescent="0.25">
      <c r="B11" s="150" t="s">
        <v>38</v>
      </c>
      <c r="C11" s="63">
        <v>190</v>
      </c>
      <c r="D11" s="62">
        <v>5500</v>
      </c>
      <c r="E11" s="69">
        <v>28.94736842105263</v>
      </c>
      <c r="F11" s="62">
        <v>6100</v>
      </c>
      <c r="G11" s="64">
        <v>1.1100000000000001</v>
      </c>
      <c r="H11" s="60">
        <v>200</v>
      </c>
      <c r="I11" s="60">
        <v>5680</v>
      </c>
      <c r="J11" s="60">
        <v>28.4</v>
      </c>
      <c r="K11" s="60">
        <v>6400</v>
      </c>
      <c r="L11" s="55">
        <v>1.1337932394366197</v>
      </c>
      <c r="M11" s="60">
        <v>200</v>
      </c>
      <c r="N11" s="60">
        <v>5650</v>
      </c>
      <c r="O11" s="60">
        <v>28.114427860696516</v>
      </c>
      <c r="P11" s="60">
        <v>6500</v>
      </c>
      <c r="Q11" s="61">
        <v>1.1507286869580606</v>
      </c>
      <c r="R11" s="60">
        <v>200</v>
      </c>
      <c r="S11" s="60">
        <v>5640</v>
      </c>
      <c r="T11" s="60">
        <v>28.760204081632654</v>
      </c>
      <c r="U11" s="60">
        <v>6700</v>
      </c>
      <c r="V11" s="61">
        <v>1.1850274968955119</v>
      </c>
      <c r="W11" s="60">
        <v>190</v>
      </c>
      <c r="X11" s="60">
        <v>5030</v>
      </c>
      <c r="Y11" s="60">
        <v>26.613756613756614</v>
      </c>
      <c r="Z11" s="60">
        <v>6000</v>
      </c>
      <c r="AA11" s="61">
        <v>1.1942345924453279</v>
      </c>
      <c r="AB11" s="65">
        <v>-0.05</v>
      </c>
      <c r="AC11" s="65">
        <v>-3.1690140845070422E-2</v>
      </c>
      <c r="AD11" s="65">
        <v>-4.7E-2</v>
      </c>
      <c r="AE11" s="65">
        <v>-4.9751243781094526E-3</v>
      </c>
      <c r="AF11" s="65">
        <v>5.1318350734383296E-3</v>
      </c>
      <c r="AG11" s="65">
        <v>-9.6608416347561798E-3</v>
      </c>
      <c r="AH11" s="66">
        <v>0</v>
      </c>
      <c r="AI11" s="66">
        <v>1.7730496453900709E-3</v>
      </c>
      <c r="AJ11" s="66">
        <v>-2.9850746268656716E-2</v>
      </c>
      <c r="AK11" s="66">
        <v>5.2631578947368418E-2</v>
      </c>
      <c r="AL11" s="66">
        <v>0.12127236580516898</v>
      </c>
      <c r="AM11" s="66">
        <v>0.11666666666666667</v>
      </c>
      <c r="AN11" s="131">
        <f t="shared" si="0"/>
        <v>0</v>
      </c>
      <c r="AO11" s="131">
        <f t="shared" si="1"/>
        <v>9.3439363817097415E-2</v>
      </c>
      <c r="AP11" s="130">
        <f t="shared" si="2"/>
        <v>1.6666666666666666E-2</v>
      </c>
    </row>
    <row r="12" spans="2:42" x14ac:dyDescent="0.25">
      <c r="B12" s="150" t="s">
        <v>54</v>
      </c>
      <c r="C12" s="63">
        <v>140</v>
      </c>
      <c r="D12" s="62">
        <v>7500</v>
      </c>
      <c r="E12" s="69">
        <v>53.571428571428569</v>
      </c>
      <c r="F12" s="62">
        <v>6800</v>
      </c>
      <c r="G12" s="64">
        <v>0.91</v>
      </c>
      <c r="H12" s="60">
        <v>140</v>
      </c>
      <c r="I12" s="60">
        <v>7180</v>
      </c>
      <c r="J12" s="60">
        <v>49.855349682873644</v>
      </c>
      <c r="K12" s="60">
        <v>6400</v>
      </c>
      <c r="L12" s="55">
        <v>0.89053792142658128</v>
      </c>
      <c r="M12" s="60">
        <v>150</v>
      </c>
      <c r="N12" s="60">
        <v>7390</v>
      </c>
      <c r="O12" s="60">
        <v>50.589041095890408</v>
      </c>
      <c r="P12" s="60">
        <v>6500</v>
      </c>
      <c r="Q12" s="61">
        <v>0.88017020850257244</v>
      </c>
      <c r="R12" s="60">
        <v>130</v>
      </c>
      <c r="S12" s="60">
        <v>7510</v>
      </c>
      <c r="T12" s="60">
        <v>56.007462686567166</v>
      </c>
      <c r="U12" s="60">
        <v>6900</v>
      </c>
      <c r="V12" s="61">
        <v>0.92071952031978677</v>
      </c>
      <c r="W12" s="60">
        <v>130</v>
      </c>
      <c r="X12" s="60">
        <v>7350</v>
      </c>
      <c r="Y12" s="60">
        <v>56.122137404580151</v>
      </c>
      <c r="Z12" s="60">
        <v>6500</v>
      </c>
      <c r="AA12" s="61">
        <v>0.88234494015233955</v>
      </c>
      <c r="AB12" s="65">
        <v>0</v>
      </c>
      <c r="AC12" s="65">
        <v>4.456824512534819E-2</v>
      </c>
      <c r="AD12" s="65">
        <v>6.3E-2</v>
      </c>
      <c r="AE12" s="65">
        <v>-1.3859417808219114E-2</v>
      </c>
      <c r="AF12" s="65">
        <v>-2.8161386406715408E-2</v>
      </c>
      <c r="AG12" s="65">
        <v>-1.6713891755261952E-2</v>
      </c>
      <c r="AH12" s="66">
        <v>0.15384615384615385</v>
      </c>
      <c r="AI12" s="66">
        <v>-1.5978695073235686E-2</v>
      </c>
      <c r="AJ12" s="66">
        <v>-5.7971014492753624E-2</v>
      </c>
      <c r="AK12" s="66">
        <v>0</v>
      </c>
      <c r="AL12" s="66">
        <v>2.1768707482993196E-2</v>
      </c>
      <c r="AM12" s="66">
        <v>6.1538461538461542E-2</v>
      </c>
      <c r="AN12" s="131">
        <f t="shared" si="0"/>
        <v>7.6923076923076927E-2</v>
      </c>
      <c r="AO12" s="131">
        <f t="shared" si="1"/>
        <v>2.0408163265306121E-2</v>
      </c>
      <c r="AP12" s="130">
        <f t="shared" si="2"/>
        <v>4.6153846153846156E-2</v>
      </c>
    </row>
    <row r="13" spans="2:42" ht="13.5" x14ac:dyDescent="0.25">
      <c r="B13" s="147" t="s">
        <v>82</v>
      </c>
      <c r="C13" s="63">
        <v>110</v>
      </c>
      <c r="D13" s="62">
        <v>7900</v>
      </c>
      <c r="E13" s="69">
        <v>71.818181818181813</v>
      </c>
      <c r="F13" s="62">
        <v>5400</v>
      </c>
      <c r="G13" s="64">
        <v>0.68</v>
      </c>
      <c r="H13" s="60">
        <v>120</v>
      </c>
      <c r="I13" s="60">
        <v>6740</v>
      </c>
      <c r="J13" s="60">
        <v>57.129779661016954</v>
      </c>
      <c r="K13" s="60">
        <v>5000</v>
      </c>
      <c r="L13" s="55">
        <v>0.74171932949570363</v>
      </c>
      <c r="M13" s="60">
        <v>120</v>
      </c>
      <c r="N13" s="60">
        <v>7580</v>
      </c>
      <c r="O13" s="60">
        <v>61.096774193548384</v>
      </c>
      <c r="P13" s="60">
        <v>5400</v>
      </c>
      <c r="Q13" s="61">
        <v>0.71818901795142553</v>
      </c>
      <c r="R13" s="60">
        <v>120</v>
      </c>
      <c r="S13" s="60">
        <v>7790</v>
      </c>
      <c r="T13" s="60">
        <v>64.88333333333334</v>
      </c>
      <c r="U13" s="60">
        <v>5800</v>
      </c>
      <c r="V13" s="61">
        <v>0.74492679167736964</v>
      </c>
      <c r="W13" s="60">
        <v>130</v>
      </c>
      <c r="X13" s="60">
        <v>8410</v>
      </c>
      <c r="Y13" s="60">
        <v>62.753731343283583</v>
      </c>
      <c r="Z13" s="60">
        <v>6200</v>
      </c>
      <c r="AA13" s="61">
        <v>0.74004043286954457</v>
      </c>
      <c r="AB13" s="65">
        <v>-8.3333333333333329E-2</v>
      </c>
      <c r="AC13" s="65">
        <v>0.17210682492581603</v>
      </c>
      <c r="AD13" s="65">
        <v>0.08</v>
      </c>
      <c r="AE13" s="65">
        <v>-4.8387096774193547E-2</v>
      </c>
      <c r="AF13" s="65">
        <v>-0.11017502639915519</v>
      </c>
      <c r="AG13" s="65">
        <v>-8.102133798934015E-2</v>
      </c>
      <c r="AH13" s="66">
        <v>0</v>
      </c>
      <c r="AI13" s="66">
        <v>-2.6957637997432605E-2</v>
      </c>
      <c r="AJ13" s="66">
        <v>-6.8965517241379309E-2</v>
      </c>
      <c r="AK13" s="66">
        <v>-7.6923076923076927E-2</v>
      </c>
      <c r="AL13" s="66">
        <v>-7.3721759809750292E-2</v>
      </c>
      <c r="AM13" s="66">
        <v>-6.4516129032258063E-2</v>
      </c>
      <c r="AN13" s="131">
        <f t="shared" si="0"/>
        <v>-0.15384615384615385</v>
      </c>
      <c r="AO13" s="131">
        <f t="shared" si="1"/>
        <v>-6.0642092746730082E-2</v>
      </c>
      <c r="AP13" s="130">
        <f t="shared" si="2"/>
        <v>-0.12903225806451613</v>
      </c>
    </row>
    <row r="14" spans="2:42" ht="13.5" x14ac:dyDescent="0.25">
      <c r="B14" s="147" t="s">
        <v>83</v>
      </c>
      <c r="C14" s="63">
        <v>40</v>
      </c>
      <c r="D14" s="63">
        <v>800</v>
      </c>
      <c r="E14" s="69">
        <v>20</v>
      </c>
      <c r="F14" s="63">
        <v>400</v>
      </c>
      <c r="G14" s="64">
        <v>0.5</v>
      </c>
      <c r="H14" s="60">
        <v>120</v>
      </c>
      <c r="I14" s="60">
        <v>1930</v>
      </c>
      <c r="J14" s="60">
        <v>16.750470390456396</v>
      </c>
      <c r="K14" s="60">
        <v>1200</v>
      </c>
      <c r="L14" s="55">
        <v>0.60195706355060363</v>
      </c>
      <c r="M14" s="60">
        <v>80</v>
      </c>
      <c r="N14" s="60">
        <v>1520</v>
      </c>
      <c r="O14" s="60">
        <v>18.349397590361445</v>
      </c>
      <c r="P14" s="60">
        <v>1100</v>
      </c>
      <c r="Q14" s="61">
        <v>0.74944609980302035</v>
      </c>
      <c r="R14" s="60">
        <v>60</v>
      </c>
      <c r="S14" s="60">
        <v>1160</v>
      </c>
      <c r="T14" s="60">
        <v>19.913793103448278</v>
      </c>
      <c r="U14" s="60">
        <v>800</v>
      </c>
      <c r="V14" s="61">
        <v>0.66666666666666663</v>
      </c>
      <c r="W14" s="60">
        <v>30</v>
      </c>
      <c r="X14" s="60">
        <v>590</v>
      </c>
      <c r="Y14" s="60">
        <v>21.962962962962962</v>
      </c>
      <c r="Z14" s="60">
        <v>200</v>
      </c>
      <c r="AA14" s="61">
        <v>0.36593591905564926</v>
      </c>
      <c r="AB14" s="65">
        <v>-0.66666666666666663</v>
      </c>
      <c r="AC14" s="65">
        <v>-0.58549222797927458</v>
      </c>
      <c r="AD14" s="65">
        <v>-0.66700000000000004</v>
      </c>
      <c r="AE14" s="65">
        <v>0.38958514457831322</v>
      </c>
      <c r="AF14" s="65">
        <v>0.26849967170059091</v>
      </c>
      <c r="AG14" s="65">
        <v>1.8862247321705418E-2</v>
      </c>
      <c r="AH14" s="66">
        <v>0.33333333333333331</v>
      </c>
      <c r="AI14" s="66">
        <v>0.31034482758620691</v>
      </c>
      <c r="AJ14" s="66">
        <v>0.375</v>
      </c>
      <c r="AK14" s="66">
        <v>1</v>
      </c>
      <c r="AL14" s="66">
        <v>0.96610169491525422</v>
      </c>
      <c r="AM14" s="66">
        <v>3</v>
      </c>
      <c r="AN14" s="131">
        <f t="shared" si="0"/>
        <v>0.33333333333333331</v>
      </c>
      <c r="AO14" s="131">
        <f t="shared" si="1"/>
        <v>0.3559322033898305</v>
      </c>
      <c r="AP14" s="130">
        <f t="shared" si="2"/>
        <v>1</v>
      </c>
    </row>
    <row r="15" spans="2:42" ht="13.5" x14ac:dyDescent="0.25">
      <c r="B15" s="148" t="s">
        <v>84</v>
      </c>
      <c r="C15" s="63">
        <v>30</v>
      </c>
      <c r="D15" s="63">
        <v>700</v>
      </c>
      <c r="E15" s="69">
        <v>23.333333333333332</v>
      </c>
      <c r="F15" s="63">
        <v>400</v>
      </c>
      <c r="G15" s="64">
        <v>0.56999999999999995</v>
      </c>
      <c r="H15" s="60">
        <v>40</v>
      </c>
      <c r="I15" s="60">
        <v>680</v>
      </c>
      <c r="J15" s="60">
        <v>17</v>
      </c>
      <c r="K15" s="60">
        <v>400</v>
      </c>
      <c r="L15" s="55">
        <v>0.58823529411764708</v>
      </c>
      <c r="M15" s="60">
        <v>30</v>
      </c>
      <c r="N15" s="60">
        <v>390</v>
      </c>
      <c r="O15" s="60">
        <v>13</v>
      </c>
      <c r="P15" s="60">
        <v>300</v>
      </c>
      <c r="Q15" s="61">
        <v>0.76923076923076927</v>
      </c>
      <c r="R15" s="60">
        <v>20</v>
      </c>
      <c r="S15" s="60">
        <v>260</v>
      </c>
      <c r="T15" s="60">
        <v>13</v>
      </c>
      <c r="U15" s="60">
        <v>200</v>
      </c>
      <c r="V15" s="61">
        <v>0.76923076923076927</v>
      </c>
      <c r="W15" s="60">
        <v>20</v>
      </c>
      <c r="X15" s="60">
        <v>170</v>
      </c>
      <c r="Y15" s="60">
        <v>8.5</v>
      </c>
      <c r="Z15" s="60">
        <v>300</v>
      </c>
      <c r="AA15" s="61">
        <v>1.7647058823529411</v>
      </c>
      <c r="AB15" s="65">
        <v>-0.25</v>
      </c>
      <c r="AC15" s="65">
        <v>2.9411764705882353E-2</v>
      </c>
      <c r="AD15" s="65">
        <v>0</v>
      </c>
      <c r="AE15" s="65">
        <f>(H15-M15)/M15</f>
        <v>0.33333333333333331</v>
      </c>
      <c r="AF15" s="65">
        <f>(I15-N15)/N15</f>
        <v>0.74358974358974361</v>
      </c>
      <c r="AG15" s="65">
        <f>(K15-P15)/P15</f>
        <v>0.33333333333333331</v>
      </c>
      <c r="AH15" s="66">
        <f>(M15-R15)/R15</f>
        <v>0.5</v>
      </c>
      <c r="AI15" s="66">
        <f>(N15-S15)/S15</f>
        <v>0.5</v>
      </c>
      <c r="AJ15" s="66">
        <f>(P15-U15)/U15</f>
        <v>0.5</v>
      </c>
      <c r="AK15" s="66">
        <f>(R15-W15)/W15*100</f>
        <v>0</v>
      </c>
      <c r="AL15" s="66">
        <f>(S15-X15)/X15</f>
        <v>0.52941176470588236</v>
      </c>
      <c r="AM15" s="66">
        <f>(U15-Z15)/Z15</f>
        <v>-0.33333333333333331</v>
      </c>
      <c r="AN15" s="131">
        <f t="shared" si="0"/>
        <v>0.5</v>
      </c>
      <c r="AO15" s="131">
        <f t="shared" si="1"/>
        <v>3.1176470588235294</v>
      </c>
      <c r="AP15" s="130">
        <f t="shared" si="2"/>
        <v>0.33333333333333331</v>
      </c>
    </row>
    <row r="16" spans="2:42" ht="13.5" x14ac:dyDescent="0.25">
      <c r="B16" s="133" t="s">
        <v>85</v>
      </c>
      <c r="C16" s="67">
        <v>1650</v>
      </c>
      <c r="D16" s="67">
        <v>55900</v>
      </c>
      <c r="E16" s="70">
        <v>33.878787878787875</v>
      </c>
      <c r="F16" s="67">
        <v>16600</v>
      </c>
      <c r="G16" s="68">
        <v>0.3</v>
      </c>
      <c r="H16" s="54">
        <v>1800</v>
      </c>
      <c r="I16" s="54">
        <v>55790</v>
      </c>
      <c r="J16" s="54">
        <v>31.0529450143666</v>
      </c>
      <c r="K16" s="54">
        <v>15900</v>
      </c>
      <c r="L16" s="55">
        <v>0.28565973277519646</v>
      </c>
      <c r="M16" s="54">
        <v>1630</v>
      </c>
      <c r="N16" s="54">
        <v>50160</v>
      </c>
      <c r="O16" s="54">
        <v>30.851168511685117</v>
      </c>
      <c r="P16" s="54">
        <v>14000</v>
      </c>
      <c r="Q16" s="56">
        <v>0.27856028426760227</v>
      </c>
      <c r="R16" s="54">
        <v>1450</v>
      </c>
      <c r="S16" s="54">
        <v>43560</v>
      </c>
      <c r="T16" s="54">
        <v>30.017918676774638</v>
      </c>
      <c r="U16" s="54">
        <v>12400</v>
      </c>
      <c r="V16" s="56">
        <v>0.28515015152906603</v>
      </c>
      <c r="W16" s="54">
        <v>1300</v>
      </c>
      <c r="X16" s="54">
        <v>33360</v>
      </c>
      <c r="Y16" s="54">
        <v>25.658461538461538</v>
      </c>
      <c r="Z16" s="54">
        <v>9300</v>
      </c>
      <c r="AA16" s="56">
        <v>0.27797097973378104</v>
      </c>
      <c r="AB16" s="57">
        <v>-8.3333333333333329E-2</v>
      </c>
      <c r="AC16" s="57">
        <v>1.9716795124574298E-3</v>
      </c>
      <c r="AD16" s="57">
        <v>4.4000000000000004E-2</v>
      </c>
      <c r="AE16" s="57">
        <v>0.10498992127921281</v>
      </c>
      <c r="AF16" s="57">
        <v>0.1122169085399889</v>
      </c>
      <c r="AG16" s="57">
        <v>0.14056311263802099</v>
      </c>
      <c r="AH16" s="57">
        <v>0.12413793103448276</v>
      </c>
      <c r="AI16" s="57">
        <v>0.15151515151515152</v>
      </c>
      <c r="AJ16" s="57">
        <v>0.12903225806451613</v>
      </c>
      <c r="AK16" s="57">
        <v>0.11538461538461539</v>
      </c>
      <c r="AL16" s="57">
        <v>0.30575539568345322</v>
      </c>
      <c r="AM16" s="57">
        <v>0.33333333333333331</v>
      </c>
      <c r="AN16" s="129">
        <f t="shared" si="0"/>
        <v>0.26923076923076922</v>
      </c>
      <c r="AO16" s="129">
        <f t="shared" si="1"/>
        <v>0.67565947242206237</v>
      </c>
      <c r="AP16" s="129">
        <f t="shared" si="2"/>
        <v>0.78494623655913975</v>
      </c>
    </row>
    <row r="17" spans="2:42" x14ac:dyDescent="0.25">
      <c r="B17" s="50" t="s">
        <v>39</v>
      </c>
      <c r="C17" s="51">
        <v>6700</v>
      </c>
      <c r="D17" s="51">
        <v>294300</v>
      </c>
      <c r="E17" s="76">
        <v>43.92537313432836</v>
      </c>
      <c r="F17" s="51">
        <v>160200</v>
      </c>
      <c r="G17" s="53">
        <v>0.54</v>
      </c>
      <c r="H17" s="54">
        <v>6790</v>
      </c>
      <c r="I17" s="54">
        <v>290240</v>
      </c>
      <c r="J17" s="54">
        <v>42.765298417486797</v>
      </c>
      <c r="K17" s="54">
        <v>154900</v>
      </c>
      <c r="L17" s="55">
        <v>0.53378704301827995</v>
      </c>
      <c r="M17" s="54">
        <v>6410</v>
      </c>
      <c r="N17" s="54">
        <v>281620</v>
      </c>
      <c r="O17" s="54">
        <v>43.962279737745867</v>
      </c>
      <c r="P17" s="54">
        <v>147200</v>
      </c>
      <c r="Q17" s="56">
        <v>0.52256770527641772</v>
      </c>
      <c r="R17" s="54">
        <v>5910</v>
      </c>
      <c r="S17" s="54">
        <v>267320</v>
      </c>
      <c r="T17" s="54">
        <v>45.270618120237089</v>
      </c>
      <c r="U17" s="54">
        <v>134400</v>
      </c>
      <c r="V17" s="56">
        <v>0.50276257561077797</v>
      </c>
      <c r="W17" s="54">
        <v>5390</v>
      </c>
      <c r="X17" s="54">
        <v>241520</v>
      </c>
      <c r="Y17" s="54">
        <v>44.832931130499347</v>
      </c>
      <c r="Z17" s="54">
        <v>115600</v>
      </c>
      <c r="AA17" s="56">
        <v>0.47854584601370515</v>
      </c>
      <c r="AB17" s="57">
        <v>-1.3254786450662739E-2</v>
      </c>
      <c r="AC17" s="57">
        <v>1.3988423373759646E-2</v>
      </c>
      <c r="AD17" s="57">
        <v>3.4000000000000002E-2</v>
      </c>
      <c r="AE17" s="57">
        <v>5.9431523259444223E-2</v>
      </c>
      <c r="AF17" s="57">
        <v>3.0585891254005775E-2</v>
      </c>
      <c r="AG17" s="57">
        <v>5.2712193873224643E-2</v>
      </c>
      <c r="AH17" s="57">
        <v>8.4602368866328256E-2</v>
      </c>
      <c r="AI17" s="57">
        <v>5.3493939847373932E-2</v>
      </c>
      <c r="AJ17" s="57">
        <v>9.5238095238095233E-2</v>
      </c>
      <c r="AK17" s="57">
        <v>9.6474953617810763E-2</v>
      </c>
      <c r="AL17" s="57">
        <v>0.10682345147399801</v>
      </c>
      <c r="AM17" s="57">
        <v>0.16262975778546712</v>
      </c>
      <c r="AN17" s="129">
        <f t="shared" si="0"/>
        <v>0.24304267161410018</v>
      </c>
      <c r="AO17" s="129">
        <f t="shared" si="1"/>
        <v>0.21853262669758197</v>
      </c>
      <c r="AP17" s="129">
        <f t="shared" si="2"/>
        <v>0.38581314878892736</v>
      </c>
    </row>
    <row r="18" spans="2:42" x14ac:dyDescent="0.25">
      <c r="B18" s="58" t="s">
        <v>37</v>
      </c>
      <c r="C18" s="59"/>
      <c r="D18" s="59"/>
      <c r="E18" s="59"/>
      <c r="F18" s="59"/>
      <c r="G18" s="59"/>
      <c r="H18" s="60"/>
      <c r="I18" s="60"/>
      <c r="J18" s="54"/>
      <c r="K18" s="60"/>
      <c r="L18" s="55"/>
      <c r="M18" s="60"/>
      <c r="N18" s="60"/>
      <c r="O18" s="54"/>
      <c r="P18" s="60"/>
      <c r="Q18" s="61"/>
      <c r="R18" s="60"/>
      <c r="S18" s="60"/>
      <c r="T18" s="54"/>
      <c r="U18" s="60"/>
      <c r="V18" s="61"/>
      <c r="W18" s="60"/>
      <c r="X18" s="60"/>
      <c r="Y18" s="54"/>
      <c r="Z18" s="60"/>
      <c r="AA18" s="61"/>
      <c r="AB18" s="57"/>
      <c r="AC18" s="57"/>
      <c r="AD18" s="57"/>
      <c r="AE18" s="57"/>
      <c r="AF18" s="57"/>
      <c r="AG18" s="57"/>
      <c r="AH18" s="57"/>
      <c r="AI18" s="57"/>
      <c r="AJ18" s="57"/>
      <c r="AK18" s="57"/>
      <c r="AL18" s="57"/>
      <c r="AM18" s="57"/>
      <c r="AN18" s="129"/>
      <c r="AO18" s="129"/>
      <c r="AP18" s="129"/>
    </row>
    <row r="19" spans="2:42" x14ac:dyDescent="0.25">
      <c r="B19" s="147" t="s">
        <v>91</v>
      </c>
      <c r="C19" s="62">
        <v>1490</v>
      </c>
      <c r="D19" s="62">
        <v>120500</v>
      </c>
      <c r="E19" s="52">
        <v>80.872483221476514</v>
      </c>
      <c r="F19" s="62">
        <v>26200</v>
      </c>
      <c r="G19" s="64">
        <v>0.22</v>
      </c>
      <c r="H19" s="60">
        <v>1500</v>
      </c>
      <c r="I19" s="60">
        <v>119830</v>
      </c>
      <c r="J19" s="60">
        <v>80.048340013360061</v>
      </c>
      <c r="K19" s="60">
        <v>25600</v>
      </c>
      <c r="L19" s="55">
        <v>0.21343084316161162</v>
      </c>
      <c r="M19" s="60">
        <v>1490</v>
      </c>
      <c r="N19" s="60">
        <v>119360</v>
      </c>
      <c r="O19" s="60">
        <v>80.053655264922867</v>
      </c>
      <c r="P19" s="60">
        <v>25500</v>
      </c>
      <c r="Q19" s="61">
        <v>0.21371002714477214</v>
      </c>
      <c r="R19" s="60">
        <v>1440</v>
      </c>
      <c r="S19" s="60">
        <v>116020</v>
      </c>
      <c r="T19" s="60">
        <v>80.343490304709135</v>
      </c>
      <c r="U19" s="60">
        <v>24800</v>
      </c>
      <c r="V19" s="61">
        <v>0.21376361881119846</v>
      </c>
      <c r="W19" s="60">
        <v>1440</v>
      </c>
      <c r="X19" s="60">
        <v>107990</v>
      </c>
      <c r="Y19" s="60">
        <v>74.833679833679838</v>
      </c>
      <c r="Z19" s="60">
        <v>23500</v>
      </c>
      <c r="AA19" s="61">
        <v>0.21778024725656342</v>
      </c>
      <c r="AB19" s="65">
        <v>-6.6666666666666671E-3</v>
      </c>
      <c r="AC19" s="65">
        <v>5.5912542768922638E-3</v>
      </c>
      <c r="AD19" s="65">
        <v>2.3E-2</v>
      </c>
      <c r="AE19" s="65">
        <v>4.0241448692152921E-3</v>
      </c>
      <c r="AF19" s="65">
        <v>3.9574815683646554E-3</v>
      </c>
      <c r="AG19" s="65">
        <v>2.6459434418070055E-3</v>
      </c>
      <c r="AH19" s="65">
        <v>3.4722222222222224E-2</v>
      </c>
      <c r="AI19" s="65">
        <v>2.8788139975866229E-2</v>
      </c>
      <c r="AJ19" s="65">
        <v>2.8225806451612902E-2</v>
      </c>
      <c r="AK19" s="65">
        <v>0</v>
      </c>
      <c r="AL19" s="65">
        <v>7.4358736920085197E-2</v>
      </c>
      <c r="AM19" s="65">
        <v>5.5319148936170209E-2</v>
      </c>
      <c r="AN19" s="130">
        <f t="shared" ref="AN19:AO24" si="3">(C19-W19)/W19</f>
        <v>3.4722222222222224E-2</v>
      </c>
      <c r="AO19" s="130">
        <f t="shared" si="3"/>
        <v>0.1158440596351514</v>
      </c>
      <c r="AP19" s="130">
        <f t="shared" ref="AP19:AP24" si="4">(F19-Z19)/Z19</f>
        <v>0.1148936170212766</v>
      </c>
    </row>
    <row r="20" spans="2:42" x14ac:dyDescent="0.25">
      <c r="B20" s="147" t="s">
        <v>92</v>
      </c>
      <c r="C20" s="63">
        <v>170</v>
      </c>
      <c r="D20" s="62">
        <v>11600</v>
      </c>
      <c r="E20" s="69">
        <v>68.235294117647058</v>
      </c>
      <c r="F20" s="62">
        <v>3800</v>
      </c>
      <c r="G20" s="64">
        <v>0.33</v>
      </c>
      <c r="H20" s="60">
        <v>160</v>
      </c>
      <c r="I20" s="60">
        <v>11230</v>
      </c>
      <c r="J20" s="60">
        <v>70.174112500000007</v>
      </c>
      <c r="K20" s="60">
        <v>3700</v>
      </c>
      <c r="L20" s="55">
        <v>0.32843239556467491</v>
      </c>
      <c r="M20" s="60">
        <v>150</v>
      </c>
      <c r="N20" s="60">
        <v>10970</v>
      </c>
      <c r="O20" s="60">
        <v>72.63576158940397</v>
      </c>
      <c r="P20" s="60">
        <v>3800</v>
      </c>
      <c r="Q20" s="61">
        <v>0.34919766593727208</v>
      </c>
      <c r="R20" s="60">
        <v>130</v>
      </c>
      <c r="S20" s="60">
        <v>11030</v>
      </c>
      <c r="T20" s="60">
        <v>84.160305343511453</v>
      </c>
      <c r="U20" s="60">
        <v>3800</v>
      </c>
      <c r="V20" s="61">
        <v>0.34648526077097508</v>
      </c>
      <c r="W20" s="60">
        <v>120</v>
      </c>
      <c r="X20" s="60">
        <v>10490</v>
      </c>
      <c r="Y20" s="60">
        <v>87.408333333333331</v>
      </c>
      <c r="Z20" s="60">
        <v>3900</v>
      </c>
      <c r="AA20" s="61">
        <v>0.37372485460959098</v>
      </c>
      <c r="AB20" s="65">
        <v>6.25E-2</v>
      </c>
      <c r="AC20" s="65">
        <v>3.2947462154942118E-2</v>
      </c>
      <c r="AD20" s="65">
        <v>2.7000000000000003E-2</v>
      </c>
      <c r="AE20" s="65">
        <v>5.9602649006622516E-2</v>
      </c>
      <c r="AF20" s="65">
        <v>2.3692377826404102E-2</v>
      </c>
      <c r="AG20" s="65">
        <v>-3.7182167101827729E-2</v>
      </c>
      <c r="AH20" s="65">
        <v>0.15384615384615385</v>
      </c>
      <c r="AI20" s="65">
        <v>-5.4397098821396192E-3</v>
      </c>
      <c r="AJ20" s="65">
        <v>0</v>
      </c>
      <c r="AK20" s="65">
        <v>8.3333333333333329E-2</v>
      </c>
      <c r="AL20" s="65">
        <v>5.1477597712106769E-2</v>
      </c>
      <c r="AM20" s="65">
        <v>-2.564102564102564E-2</v>
      </c>
      <c r="AN20" s="130">
        <f t="shared" si="3"/>
        <v>0.41666666666666669</v>
      </c>
      <c r="AO20" s="130">
        <f t="shared" si="3"/>
        <v>0.10581506196377502</v>
      </c>
      <c r="AP20" s="130">
        <f t="shared" si="4"/>
        <v>-2.564102564102564E-2</v>
      </c>
    </row>
    <row r="21" spans="2:42" ht="13.5" x14ac:dyDescent="0.25">
      <c r="B21" s="147" t="s">
        <v>87</v>
      </c>
      <c r="C21" s="62">
        <v>4930</v>
      </c>
      <c r="D21" s="62">
        <v>159800</v>
      </c>
      <c r="E21" s="69">
        <v>32.413793103448278</v>
      </c>
      <c r="F21" s="62">
        <v>129400</v>
      </c>
      <c r="G21" s="64">
        <v>0.81</v>
      </c>
      <c r="H21" s="60">
        <v>4920</v>
      </c>
      <c r="I21" s="60">
        <v>154710</v>
      </c>
      <c r="J21" s="60">
        <v>31.432363111189542</v>
      </c>
      <c r="K21" s="60">
        <v>124200</v>
      </c>
      <c r="L21" s="55">
        <v>0.80265924514222908</v>
      </c>
      <c r="M21" s="60">
        <v>4560</v>
      </c>
      <c r="N21" s="60">
        <v>146580</v>
      </c>
      <c r="O21" s="60">
        <v>32.152086861153762</v>
      </c>
      <c r="P21" s="60">
        <v>116600</v>
      </c>
      <c r="Q21" s="61">
        <v>0.7951215408256127</v>
      </c>
      <c r="R21" s="60">
        <v>4140</v>
      </c>
      <c r="S21" s="60">
        <v>135370</v>
      </c>
      <c r="T21" s="60">
        <v>32.66554054054054</v>
      </c>
      <c r="U21" s="60">
        <v>104400</v>
      </c>
      <c r="V21" s="61">
        <v>0.77139015705568603</v>
      </c>
      <c r="W21" s="60">
        <v>3660</v>
      </c>
      <c r="X21" s="60">
        <v>118870</v>
      </c>
      <c r="Y21" s="60">
        <v>32.485651817436455</v>
      </c>
      <c r="Z21" s="60">
        <v>87000</v>
      </c>
      <c r="AA21" s="61">
        <v>0.7317376856097253</v>
      </c>
      <c r="AB21" s="65">
        <v>2.0325203252032522E-3</v>
      </c>
      <c r="AC21" s="65">
        <v>3.2900265011957856E-2</v>
      </c>
      <c r="AD21" s="65">
        <v>4.2000000000000003E-2</v>
      </c>
      <c r="AE21" s="65">
        <v>7.9599477736345556E-2</v>
      </c>
      <c r="AF21" s="65">
        <v>5.5432667416029827E-2</v>
      </c>
      <c r="AG21" s="65">
        <v>6.5438105534105631E-2</v>
      </c>
      <c r="AH21" s="65">
        <v>0.10144927536231885</v>
      </c>
      <c r="AI21" s="65">
        <v>8.2810076087759477E-2</v>
      </c>
      <c r="AJ21" s="65">
        <v>0.11685823754789272</v>
      </c>
      <c r="AK21" s="65">
        <v>0.13114754098360656</v>
      </c>
      <c r="AL21" s="65">
        <v>0.13880710019348869</v>
      </c>
      <c r="AM21" s="65">
        <v>0.2</v>
      </c>
      <c r="AN21" s="130">
        <f t="shared" si="3"/>
        <v>0.34699453551912568</v>
      </c>
      <c r="AO21" s="130">
        <f t="shared" si="3"/>
        <v>0.34432573399512073</v>
      </c>
      <c r="AP21" s="130">
        <f t="shared" si="4"/>
        <v>0.48735632183908045</v>
      </c>
    </row>
    <row r="22" spans="2:42" x14ac:dyDescent="0.25">
      <c r="B22" s="146" t="s">
        <v>93</v>
      </c>
      <c r="C22" s="63">
        <v>40</v>
      </c>
      <c r="D22" s="63">
        <v>600</v>
      </c>
      <c r="E22" s="69">
        <v>15</v>
      </c>
      <c r="F22" s="63">
        <v>300</v>
      </c>
      <c r="G22" s="64">
        <v>0.5</v>
      </c>
      <c r="H22" s="60">
        <v>60</v>
      </c>
      <c r="I22" s="60">
        <v>820</v>
      </c>
      <c r="J22" s="60">
        <v>12.968253968253968</v>
      </c>
      <c r="K22" s="60">
        <v>400</v>
      </c>
      <c r="L22" s="55">
        <v>0.53407674418604656</v>
      </c>
      <c r="M22" s="60">
        <v>60</v>
      </c>
      <c r="N22" s="60">
        <v>910</v>
      </c>
      <c r="O22" s="60">
        <v>14.983606557377049</v>
      </c>
      <c r="P22" s="60">
        <v>400</v>
      </c>
      <c r="Q22" s="61">
        <v>0.48751446389496716</v>
      </c>
      <c r="R22" s="60">
        <v>40</v>
      </c>
      <c r="S22" s="60">
        <v>520</v>
      </c>
      <c r="T22" s="60">
        <v>14.771428571428572</v>
      </c>
      <c r="U22" s="60">
        <v>300</v>
      </c>
      <c r="V22" s="61">
        <v>0.52224371373307543</v>
      </c>
      <c r="W22" s="60">
        <v>10</v>
      </c>
      <c r="X22" s="60">
        <v>180</v>
      </c>
      <c r="Y22" s="60">
        <v>18.2</v>
      </c>
      <c r="Z22" s="60">
        <v>200</v>
      </c>
      <c r="AA22" s="61">
        <v>0.85164835164835162</v>
      </c>
      <c r="AB22" s="65">
        <v>-0.33333333333333331</v>
      </c>
      <c r="AC22" s="65">
        <v>-0.26829268292682928</v>
      </c>
      <c r="AD22" s="65">
        <v>-0.25</v>
      </c>
      <c r="AE22" s="65">
        <v>3.2786885245901641E-2</v>
      </c>
      <c r="AF22" s="65">
        <v>-0.1061269146608315</v>
      </c>
      <c r="AG22" s="65">
        <v>-2.0753510943354724E-2</v>
      </c>
      <c r="AH22" s="65">
        <v>0.5</v>
      </c>
      <c r="AI22" s="65">
        <v>0.75</v>
      </c>
      <c r="AJ22" s="65">
        <v>0.33333333333333331</v>
      </c>
      <c r="AK22" s="66">
        <v>3</v>
      </c>
      <c r="AL22" s="66">
        <v>1.8888888888888888</v>
      </c>
      <c r="AM22" s="66">
        <v>0.5</v>
      </c>
      <c r="AN22" s="131">
        <f t="shared" si="3"/>
        <v>3</v>
      </c>
      <c r="AO22" s="131">
        <f t="shared" si="3"/>
        <v>2.3333333333333335</v>
      </c>
      <c r="AP22" s="130">
        <f t="shared" si="4"/>
        <v>0.5</v>
      </c>
    </row>
    <row r="23" spans="2:42" ht="13.5" x14ac:dyDescent="0.25">
      <c r="B23" s="147" t="s">
        <v>83</v>
      </c>
      <c r="C23" s="63">
        <v>70</v>
      </c>
      <c r="D23" s="62">
        <v>1800</v>
      </c>
      <c r="E23" s="69">
        <v>25.714285714285715</v>
      </c>
      <c r="F23" s="63">
        <v>500</v>
      </c>
      <c r="G23" s="64">
        <v>0.28000000000000003</v>
      </c>
      <c r="H23" s="60">
        <v>140</v>
      </c>
      <c r="I23" s="60">
        <v>3650</v>
      </c>
      <c r="J23" s="60">
        <v>25.21711840398849</v>
      </c>
      <c r="K23" s="60">
        <v>1000</v>
      </c>
      <c r="L23" s="55">
        <v>0.28684367035299607</v>
      </c>
      <c r="M23" s="60">
        <v>140</v>
      </c>
      <c r="N23" s="60">
        <v>3800</v>
      </c>
      <c r="O23" s="60">
        <v>26.381944444444443</v>
      </c>
      <c r="P23" s="60">
        <v>800</v>
      </c>
      <c r="Q23" s="61">
        <v>0.21919859173466702</v>
      </c>
      <c r="R23" s="60">
        <v>150</v>
      </c>
      <c r="S23" s="60">
        <v>4400</v>
      </c>
      <c r="T23" s="60">
        <v>29.132450331125828</v>
      </c>
      <c r="U23" s="60">
        <v>1100</v>
      </c>
      <c r="V23" s="61">
        <v>0.24778358717890431</v>
      </c>
      <c r="W23" s="60">
        <v>160</v>
      </c>
      <c r="X23" s="60">
        <v>3990</v>
      </c>
      <c r="Y23" s="60">
        <v>25.767741935483873</v>
      </c>
      <c r="Z23" s="60">
        <v>1000</v>
      </c>
      <c r="AA23" s="61">
        <v>0.25187781672508763</v>
      </c>
      <c r="AB23" s="65">
        <v>-0.5</v>
      </c>
      <c r="AC23" s="65">
        <v>-0.50684931506849318</v>
      </c>
      <c r="AD23" s="65">
        <v>-0.5</v>
      </c>
      <c r="AE23" s="65">
        <v>5.7244375000000186E-3</v>
      </c>
      <c r="AF23" s="65">
        <v>-3.8680705448802283E-2</v>
      </c>
      <c r="AG23" s="65">
        <v>0.25798415331063418</v>
      </c>
      <c r="AH23" s="65">
        <v>-6.6666666666666666E-2</v>
      </c>
      <c r="AI23" s="65">
        <v>-0.13636363636363635</v>
      </c>
      <c r="AJ23" s="65">
        <v>-0.27272727272727271</v>
      </c>
      <c r="AK23" s="65">
        <v>-6.25E-2</v>
      </c>
      <c r="AL23" s="65">
        <v>0.10275689223057644</v>
      </c>
      <c r="AM23" s="65">
        <v>0.1</v>
      </c>
      <c r="AN23" s="130">
        <f t="shared" si="3"/>
        <v>-0.5625</v>
      </c>
      <c r="AO23" s="130">
        <f t="shared" si="3"/>
        <v>-0.54887218045112784</v>
      </c>
      <c r="AP23" s="130">
        <f t="shared" si="4"/>
        <v>-0.5</v>
      </c>
    </row>
    <row r="24" spans="2:42" ht="13.5" x14ac:dyDescent="0.25">
      <c r="B24" s="133" t="s">
        <v>88</v>
      </c>
      <c r="C24" s="67">
        <v>1570</v>
      </c>
      <c r="D24" s="67">
        <v>61400</v>
      </c>
      <c r="E24" s="70">
        <v>39.108280254777071</v>
      </c>
      <c r="F24" s="67">
        <v>9600</v>
      </c>
      <c r="G24" s="68">
        <v>0.16</v>
      </c>
      <c r="H24" s="54">
        <v>1460</v>
      </c>
      <c r="I24" s="54">
        <v>55640</v>
      </c>
      <c r="J24" s="54">
        <v>38.026544364653247</v>
      </c>
      <c r="K24" s="54">
        <v>8600</v>
      </c>
      <c r="L24" s="55">
        <v>0.15503058261295177</v>
      </c>
      <c r="M24" s="54">
        <v>1260</v>
      </c>
      <c r="N24" s="54">
        <v>50100</v>
      </c>
      <c r="O24" s="54">
        <v>39.638449367088604</v>
      </c>
      <c r="P24" s="54">
        <v>7400</v>
      </c>
      <c r="Q24" s="61">
        <v>0.14727661018302296</v>
      </c>
      <c r="R24" s="54">
        <v>1120</v>
      </c>
      <c r="S24" s="54">
        <v>45450</v>
      </c>
      <c r="T24" s="54">
        <v>40.50534759358289</v>
      </c>
      <c r="U24" s="54">
        <v>6700</v>
      </c>
      <c r="V24" s="61">
        <v>0.14808458204061875</v>
      </c>
      <c r="W24" s="54">
        <v>720</v>
      </c>
      <c r="X24" s="54">
        <v>27120</v>
      </c>
      <c r="Y24" s="54">
        <v>37.723226703755216</v>
      </c>
      <c r="Z24" s="54">
        <v>3400</v>
      </c>
      <c r="AA24" s="56">
        <v>0.12564981749806436</v>
      </c>
      <c r="AB24" s="57">
        <v>7.5342465753424653E-2</v>
      </c>
      <c r="AC24" s="57">
        <v>0.10352264557872035</v>
      </c>
      <c r="AD24" s="57">
        <v>0.11599999999999999</v>
      </c>
      <c r="AE24" s="57">
        <v>0.15765954193037973</v>
      </c>
      <c r="AF24" s="57">
        <v>0.1105830988164381</v>
      </c>
      <c r="AG24" s="57">
        <v>0.16905423499119115</v>
      </c>
      <c r="AH24" s="57">
        <v>0.125</v>
      </c>
      <c r="AI24" s="57">
        <v>0.10231023102310231</v>
      </c>
      <c r="AJ24" s="57">
        <v>0.1044776119402985</v>
      </c>
      <c r="AK24" s="57">
        <v>0.55555555555555558</v>
      </c>
      <c r="AL24" s="57">
        <v>0.67588495575221241</v>
      </c>
      <c r="AM24" s="57">
        <v>0.97058823529411764</v>
      </c>
      <c r="AN24" s="129">
        <f t="shared" si="3"/>
        <v>1.1805555555555556</v>
      </c>
      <c r="AO24" s="129">
        <f t="shared" si="3"/>
        <v>1.2640117994100295</v>
      </c>
      <c r="AP24" s="129">
        <f t="shared" si="4"/>
        <v>1.8235294117647058</v>
      </c>
    </row>
    <row r="25" spans="2:42" ht="13.5" x14ac:dyDescent="0.25">
      <c r="B25" s="133" t="s">
        <v>86</v>
      </c>
      <c r="C25" s="71">
        <v>80</v>
      </c>
      <c r="D25" s="72">
        <v>1600</v>
      </c>
      <c r="E25" s="73">
        <v>20</v>
      </c>
      <c r="F25" s="71">
        <v>600</v>
      </c>
      <c r="G25" s="74">
        <v>0.38</v>
      </c>
      <c r="H25" s="54">
        <v>10</v>
      </c>
      <c r="I25" s="54">
        <v>40</v>
      </c>
      <c r="J25" s="54">
        <v>8.8000000000000007</v>
      </c>
      <c r="K25" s="54">
        <v>0</v>
      </c>
      <c r="L25" s="55">
        <v>0.63636363636363635</v>
      </c>
      <c r="M25" s="54" t="s">
        <v>5</v>
      </c>
      <c r="N25" s="54" t="s">
        <v>5</v>
      </c>
      <c r="O25" s="54" t="s">
        <v>5</v>
      </c>
      <c r="P25" s="54" t="s">
        <v>5</v>
      </c>
      <c r="Q25" s="56" t="s">
        <v>5</v>
      </c>
      <c r="R25" s="54" t="s">
        <v>5</v>
      </c>
      <c r="S25" s="54" t="s">
        <v>5</v>
      </c>
      <c r="T25" s="54" t="s">
        <v>5</v>
      </c>
      <c r="U25" s="54" t="s">
        <v>5</v>
      </c>
      <c r="V25" s="56" t="s">
        <v>5</v>
      </c>
      <c r="W25" s="54" t="s">
        <v>5</v>
      </c>
      <c r="X25" s="54" t="s">
        <v>5</v>
      </c>
      <c r="Y25" s="54" t="s">
        <v>5</v>
      </c>
      <c r="Z25" s="54" t="s">
        <v>5</v>
      </c>
      <c r="AA25" s="56" t="s">
        <v>5</v>
      </c>
      <c r="AB25" s="121" t="s">
        <v>77</v>
      </c>
      <c r="AC25" s="121" t="s">
        <v>77</v>
      </c>
      <c r="AD25" s="57" t="s">
        <v>77</v>
      </c>
      <c r="AE25" s="75" t="s">
        <v>5</v>
      </c>
      <c r="AF25" s="75" t="s">
        <v>5</v>
      </c>
      <c r="AG25" s="57" t="s">
        <v>5</v>
      </c>
      <c r="AH25" s="57" t="s">
        <v>5</v>
      </c>
      <c r="AI25" s="57" t="s">
        <v>5</v>
      </c>
      <c r="AJ25" s="57" t="s">
        <v>5</v>
      </c>
      <c r="AK25" s="57" t="s">
        <v>5</v>
      </c>
      <c r="AL25" s="57" t="s">
        <v>5</v>
      </c>
      <c r="AM25" s="57" t="s">
        <v>5</v>
      </c>
      <c r="AN25" s="129" t="s">
        <v>5</v>
      </c>
      <c r="AO25" s="129" t="s">
        <v>5</v>
      </c>
      <c r="AP25" s="129" t="s">
        <v>5</v>
      </c>
    </row>
    <row r="26" spans="2:42" x14ac:dyDescent="0.25">
      <c r="B26" s="38"/>
      <c r="C26" s="38"/>
      <c r="D26" s="38"/>
      <c r="E26" s="38"/>
      <c r="F26" s="38"/>
      <c r="G26" s="38"/>
      <c r="H26" s="39"/>
      <c r="I26" s="39"/>
      <c r="J26" s="39"/>
      <c r="K26" s="39"/>
      <c r="L26" s="40"/>
      <c r="M26" s="39"/>
      <c r="N26" s="39"/>
      <c r="O26" s="39"/>
      <c r="P26" s="39"/>
      <c r="Q26" s="41"/>
      <c r="R26" s="39"/>
      <c r="S26" s="39"/>
      <c r="T26" s="39"/>
      <c r="U26" s="39"/>
      <c r="V26" s="41"/>
      <c r="W26" s="39"/>
      <c r="X26" s="39"/>
      <c r="Y26" s="39"/>
      <c r="Z26" s="39"/>
      <c r="AA26" s="41"/>
      <c r="AB26" s="41"/>
      <c r="AC26" s="41"/>
      <c r="AD26" s="41"/>
      <c r="AE26" s="42"/>
      <c r="AF26" s="42"/>
      <c r="AG26" s="43"/>
      <c r="AH26" s="43"/>
      <c r="AI26" s="43"/>
      <c r="AJ26" s="43"/>
      <c r="AK26" s="43"/>
      <c r="AL26" s="43"/>
      <c r="AM26" s="43"/>
      <c r="AN26" s="43"/>
      <c r="AO26" s="43"/>
      <c r="AP26" s="43"/>
    </row>
    <row r="27" spans="2:42" ht="25.5" customHeight="1" x14ac:dyDescent="0.25">
      <c r="B27" s="134" t="s">
        <v>90</v>
      </c>
      <c r="C27" s="44"/>
      <c r="D27" s="44"/>
      <c r="E27" s="44"/>
      <c r="I27" s="45"/>
      <c r="J27" s="47"/>
      <c r="K27" s="47"/>
      <c r="L27" s="45"/>
      <c r="M27" s="35"/>
      <c r="N27" s="35"/>
      <c r="O27" s="35"/>
      <c r="P27" s="35"/>
      <c r="Q27" s="35"/>
      <c r="R27" s="35"/>
      <c r="S27" s="35"/>
      <c r="T27" s="35"/>
    </row>
    <row r="28" spans="2:42" ht="12.75" customHeight="1" x14ac:dyDescent="0.25">
      <c r="B28" s="222" t="s">
        <v>89</v>
      </c>
      <c r="C28" s="228"/>
      <c r="D28" s="228"/>
      <c r="E28" s="228"/>
      <c r="F28" s="228"/>
      <c r="G28" s="228"/>
      <c r="H28" s="228"/>
      <c r="I28" s="45"/>
      <c r="J28" s="45"/>
      <c r="K28" s="45"/>
      <c r="L28" s="45"/>
      <c r="M28" s="35"/>
      <c r="N28" s="35"/>
      <c r="O28" s="35"/>
      <c r="P28" s="35"/>
      <c r="Q28" s="35"/>
      <c r="R28" s="35"/>
      <c r="S28" s="35"/>
      <c r="T28" s="35"/>
    </row>
    <row r="29" spans="2:42" x14ac:dyDescent="0.25">
      <c r="B29" s="135" t="s">
        <v>96</v>
      </c>
      <c r="C29" s="44"/>
      <c r="D29" s="44"/>
      <c r="E29" s="44"/>
      <c r="I29" s="45"/>
      <c r="J29" s="45"/>
      <c r="K29" s="45"/>
      <c r="L29" s="47"/>
      <c r="M29" s="35"/>
      <c r="N29" s="35"/>
      <c r="O29" s="35"/>
      <c r="P29" s="35"/>
      <c r="Q29" s="35"/>
      <c r="R29" s="35"/>
      <c r="S29" s="35"/>
      <c r="T29" s="35"/>
    </row>
    <row r="30" spans="2:42" x14ac:dyDescent="0.25">
      <c r="B30" s="134" t="s">
        <v>94</v>
      </c>
      <c r="C30" s="44"/>
      <c r="D30" s="44"/>
      <c r="E30" s="44"/>
      <c r="I30" s="45"/>
      <c r="J30" s="45"/>
      <c r="K30" s="45"/>
      <c r="L30" s="45"/>
      <c r="M30" s="35"/>
      <c r="N30" s="35"/>
      <c r="O30" s="35"/>
      <c r="P30" s="35"/>
      <c r="Q30" s="35"/>
      <c r="R30" s="35"/>
      <c r="S30" s="35"/>
      <c r="T30" s="35"/>
    </row>
    <row r="31" spans="2:42" ht="24.75" customHeight="1" x14ac:dyDescent="0.25">
      <c r="B31" s="222" t="s">
        <v>156</v>
      </c>
      <c r="C31" s="222"/>
      <c r="D31" s="222"/>
      <c r="E31" s="222"/>
      <c r="F31" s="222"/>
      <c r="G31" s="222"/>
      <c r="H31" s="222"/>
      <c r="I31" s="125"/>
      <c r="J31" s="125"/>
      <c r="K31" s="125"/>
      <c r="L31" s="125"/>
      <c r="M31" s="46"/>
      <c r="N31" s="46"/>
      <c r="O31" s="46"/>
      <c r="P31" s="46"/>
      <c r="Q31" s="46"/>
      <c r="R31" s="46"/>
      <c r="S31" s="46"/>
      <c r="T31" s="46"/>
    </row>
    <row r="32" spans="2:42" ht="12.75" customHeight="1" x14ac:dyDescent="0.25">
      <c r="B32" s="227" t="s">
        <v>97</v>
      </c>
      <c r="C32" s="241"/>
      <c r="D32" s="241"/>
      <c r="E32" s="241"/>
      <c r="F32" s="241"/>
      <c r="G32" s="241"/>
      <c r="I32" s="45"/>
      <c r="J32" s="45"/>
      <c r="K32" s="45"/>
      <c r="L32" s="45"/>
      <c r="M32" s="35"/>
      <c r="N32" s="35"/>
      <c r="O32" s="35"/>
      <c r="P32" s="35"/>
      <c r="Q32" s="35"/>
      <c r="R32" s="35"/>
      <c r="S32" s="35"/>
      <c r="T32" s="35"/>
    </row>
    <row r="33" spans="2:20" x14ac:dyDescent="0.25">
      <c r="B33" s="134" t="s">
        <v>95</v>
      </c>
      <c r="C33" s="44"/>
      <c r="D33" s="44"/>
      <c r="E33" s="44"/>
      <c r="I33" s="45"/>
      <c r="J33" s="45"/>
      <c r="K33" s="45"/>
      <c r="L33" s="45"/>
      <c r="M33" s="35"/>
      <c r="N33" s="35"/>
      <c r="O33" s="35"/>
      <c r="P33" s="35"/>
      <c r="Q33" s="35"/>
      <c r="R33" s="35"/>
      <c r="S33" s="35"/>
      <c r="T33" s="35"/>
    </row>
    <row r="34" spans="2:20" x14ac:dyDescent="0.25">
      <c r="B34" s="44" t="s">
        <v>79</v>
      </c>
      <c r="C34" s="44"/>
      <c r="D34" s="44"/>
      <c r="E34" s="44"/>
      <c r="I34" s="45"/>
      <c r="J34" s="45"/>
      <c r="K34" s="45"/>
      <c r="L34" s="45"/>
      <c r="M34" s="35"/>
      <c r="N34" s="35"/>
      <c r="O34" s="35"/>
      <c r="P34" s="35"/>
      <c r="Q34" s="35"/>
      <c r="R34" s="35"/>
      <c r="S34" s="35"/>
      <c r="T34" s="35"/>
    </row>
    <row r="35" spans="2:20" x14ac:dyDescent="0.25">
      <c r="B35" s="7" t="s">
        <v>27</v>
      </c>
      <c r="C35" s="13"/>
      <c r="D35" s="13"/>
      <c r="E35" s="13"/>
      <c r="F35" s="13"/>
      <c r="G35" s="13"/>
      <c r="H35" s="45"/>
      <c r="I35" s="45"/>
      <c r="J35" s="45"/>
      <c r="K35" s="45"/>
      <c r="L35" s="45"/>
      <c r="M35" s="35"/>
      <c r="N35" s="35"/>
      <c r="O35" s="35"/>
      <c r="P35" s="35"/>
      <c r="Q35" s="35"/>
      <c r="R35" s="35"/>
      <c r="S35" s="35"/>
      <c r="T35" s="35"/>
    </row>
    <row r="36" spans="2:20" x14ac:dyDescent="0.25">
      <c r="B36" s="13" t="s">
        <v>60</v>
      </c>
      <c r="C36" s="13"/>
      <c r="D36" s="13"/>
      <c r="E36" s="13"/>
      <c r="F36" s="13"/>
      <c r="G36" s="13"/>
      <c r="H36" s="45"/>
      <c r="I36" s="45"/>
      <c r="J36" s="45"/>
      <c r="K36" s="45"/>
      <c r="L36" s="45"/>
      <c r="M36" s="35"/>
      <c r="N36" s="35"/>
      <c r="O36" s="35"/>
      <c r="P36" s="35"/>
      <c r="Q36" s="35"/>
      <c r="R36" s="35"/>
      <c r="S36" s="35"/>
      <c r="T36" s="35"/>
    </row>
    <row r="37" spans="2:20" x14ac:dyDescent="0.25">
      <c r="B37" s="136" t="s">
        <v>118</v>
      </c>
      <c r="C37" s="13"/>
      <c r="D37" s="13"/>
      <c r="E37" s="13"/>
      <c r="F37" s="13"/>
      <c r="G37" s="13"/>
      <c r="H37" s="45"/>
      <c r="I37" s="45"/>
      <c r="J37" s="47"/>
      <c r="K37" s="45"/>
      <c r="L37" s="45"/>
      <c r="M37" s="35"/>
      <c r="N37" s="35"/>
      <c r="O37" s="35"/>
      <c r="P37" s="35"/>
      <c r="Q37" s="35"/>
      <c r="R37" s="35"/>
      <c r="S37" s="35"/>
      <c r="T37" s="35"/>
    </row>
    <row r="39" spans="2:20" x14ac:dyDescent="0.25">
      <c r="H39" s="48"/>
      <c r="I39" s="48"/>
      <c r="J39" s="48"/>
      <c r="K39" s="48"/>
      <c r="L39" s="48"/>
      <c r="M39" s="48"/>
      <c r="N39" s="48"/>
      <c r="O39" s="48"/>
      <c r="P39" s="48"/>
      <c r="Q39" s="48"/>
      <c r="R39" s="48"/>
      <c r="S39" s="48"/>
      <c r="T39" s="48"/>
    </row>
  </sheetData>
  <mergeCells count="14">
    <mergeCell ref="B32:G32"/>
    <mergeCell ref="AH4:AJ4"/>
    <mergeCell ref="AK4:AM4"/>
    <mergeCell ref="AN4:AP4"/>
    <mergeCell ref="C4:G4"/>
    <mergeCell ref="AB4:AD4"/>
    <mergeCell ref="B4:B5"/>
    <mergeCell ref="H4:L4"/>
    <mergeCell ref="M4:Q4"/>
    <mergeCell ref="R4:V4"/>
    <mergeCell ref="W4:AA4"/>
    <mergeCell ref="AE4:AG4"/>
    <mergeCell ref="B28:H28"/>
    <mergeCell ref="B31:H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Graphique de une</vt:lpstr>
      <vt:lpstr>Tableau 1</vt:lpstr>
      <vt:lpstr>Tableau 2</vt:lpstr>
      <vt:lpstr>Graphique 1</vt:lpstr>
      <vt:lpstr>Graphique 2</vt:lpstr>
      <vt:lpstr>Tableau 3</vt:lpstr>
      <vt:lpstr>Tableau 4</vt:lpstr>
      <vt:lpstr>Tableau complémentaire A</vt:lpstr>
      <vt:lpstr>Tableau complémentaire B</vt:lpstr>
      <vt:lpstr>Tableau complémentaire C</vt:lpstr>
      <vt:lpstr>Tableau complémentaire D</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FARGES, Audrey (DREES/OS/BHD)</dc:creator>
  <cp:lastModifiedBy>FARGES, Audrey (DREES/OSOL/BHD)</cp:lastModifiedBy>
  <dcterms:created xsi:type="dcterms:W3CDTF">2020-05-25T16:44:13Z</dcterms:created>
  <dcterms:modified xsi:type="dcterms:W3CDTF">2025-07-25T09:30:08Z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2025-07-23T07:47:51Z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5f3869c1-05a9-4291-bf7c-8fd9b842b2c2</vt:lpwstr>
  </property>
  <property fmtid="{D5CDD505-2E9C-101B-9397-08002B2CF9AE}" pid="8" name="MSIP_Label_3094c1fb-3db8-4cce-b079-9b022302847f_ContentBits">
    <vt:lpwstr>0</vt:lpwstr>
  </property>
</Properties>
</file>