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72DDB617-A5CF-4C78-BE2F-75BE8F1695BA}" xr6:coauthVersionLast="47" xr6:coauthVersionMax="47" xr10:uidLastSave="{00000000-0000-0000-0000-000000000000}"/>
  <bookViews>
    <workbookView xWindow="-120" yWindow="-120" windowWidth="20730" windowHeight="11160" tabRatio="836" xr2:uid="{00000000-000D-0000-FFFF-FFFF00000000}"/>
  </bookViews>
  <sheets>
    <sheet name="Tableau 1" sheetId="1" r:id="rId1"/>
    <sheet name="Graphique 1" sheetId="2" r:id="rId2"/>
    <sheet name="Tableau 2" sheetId="12" r:id="rId3"/>
  </sheets>
  <externalReferences>
    <externalReference r:id="rId4"/>
  </externalReferences>
  <definedNames>
    <definedName name="_1__xlchart.v1.0" hidden="1">#REF!</definedName>
    <definedName name="_2__xlchart.v1.1" hidden="1">#REF!</definedName>
    <definedName name="_3__xlchart.v1.2" hidden="1">#REF!</definedName>
    <definedName name="_4__xlchart.v1.3" hidden="1">#REF!</definedName>
    <definedName name="_5__xlchart.v1.4" hidden="1">#REF!</definedName>
    <definedName name="_AMO_UniqueIdentifier" hidden="1">"'7d1b70f9-5c04-4aa3-a5eb-a46c8c09ce29'"</definedName>
    <definedName name="a">#REF!</definedName>
    <definedName name="actp_total">'[1]Dept - Bénéficiaires ACTP'!#REF!</definedName>
    <definedName name="AideMenPAPH">#REF!</definedName>
    <definedName name="apa_dom">#REF!</definedName>
    <definedName name="apa_etab">#REF!</definedName>
    <definedName name="apa_etab_hdg">#REF!</definedName>
    <definedName name="apa_etab_sdg">#REF!</definedName>
    <definedName name="apa_tot">#REF!</definedName>
    <definedName name="f">#REF!</definedName>
    <definedName name="s">#REF!</definedName>
    <definedName name="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2" l="1"/>
  <c r="G5" i="12"/>
  <c r="F5" i="12"/>
  <c r="E5" i="12"/>
  <c r="D5" i="12"/>
</calcChain>
</file>

<file path=xl/sharedStrings.xml><?xml version="1.0" encoding="utf-8"?>
<sst xmlns="http://schemas.openxmlformats.org/spreadsheetml/2006/main" count="82" uniqueCount="58">
  <si>
    <t>Tableau 1 - Indicateurs synthétiques de dépendance, selon le lieu de vie et l’âge, en 2015</t>
  </si>
  <si>
    <t>Ensemble</t>
  </si>
  <si>
    <t>Établissement</t>
  </si>
  <si>
    <t>60 ans ou plus</t>
  </si>
  <si>
    <t>dont 75 ans ou plus</t>
  </si>
  <si>
    <t>Effectifs</t>
  </si>
  <si>
    <t>1-2 : dépendants sévères</t>
  </si>
  <si>
    <t>3-4 : dépendants</t>
  </si>
  <si>
    <t>5 : quelques difficultés</t>
  </si>
  <si>
    <t>Indicateur de Katz (en %)</t>
  </si>
  <si>
    <t>B-H : personnes incapables de réaliser seules au moins une des six activités</t>
  </si>
  <si>
    <t>Indicateur de Colvez (en %)</t>
  </si>
  <si>
    <t>1-3 : confinement au lit ou au fauteuil ou besoin d’aide pour la toilette et l’habillage ou pour sortir du domicile</t>
  </si>
  <si>
    <t>Au moins une limitation fonctionnelle sévère</t>
  </si>
  <si>
    <t>Au moins une limitation fonctionnelle physique sévère</t>
  </si>
  <si>
    <t>Au moins une limitation fonctionnelle sensorielle sévère</t>
  </si>
  <si>
    <t>Au moins une limitation fonctionnelle cognitive sévère</t>
  </si>
  <si>
    <t>Effectifs (en milliers)</t>
  </si>
  <si>
    <t>Graphique 1 - Prévalence de différentes mesures de la perte d’autonomie, selon le lieu de vie et le sexe, en 2015</t>
  </si>
  <si>
    <t>Domicile</t>
  </si>
  <si>
    <t>GIR 1-4</t>
  </si>
  <si>
    <t>F</t>
  </si>
  <si>
    <t>H</t>
  </si>
  <si>
    <t>GIR 1-2</t>
  </si>
  <si>
    <t>Au moins une LF</t>
  </si>
  <si>
    <t>LF physique</t>
  </si>
  <si>
    <t>LF sensorielle</t>
  </si>
  <si>
    <t>LF cognitive</t>
  </si>
  <si>
    <t>Au moins une RA</t>
  </si>
  <si>
    <t>ADL</t>
  </si>
  <si>
    <t>IADL</t>
  </si>
  <si>
    <t>GALI</t>
  </si>
  <si>
    <t>de 60 à 64 ans</t>
  </si>
  <si>
    <t>de 65 à 69 ans</t>
  </si>
  <si>
    <t>de 70 à 74 ans</t>
  </si>
  <si>
    <t>de 75 à 79 ans</t>
  </si>
  <si>
    <t>de 80 à 84 ans</t>
  </si>
  <si>
    <t>de 85 à 89 ans</t>
  </si>
  <si>
    <t>de 90 à 94 ans</t>
  </si>
  <si>
    <t>95 ans ou plus</t>
  </si>
  <si>
    <t>APA</t>
  </si>
  <si>
    <t>ASH des personnes âgées</t>
  </si>
  <si>
    <t>Aide ménagère pour personnes âgées ou handicapées de 60 ans ou plus</t>
  </si>
  <si>
    <t>ACTP ou PCH perçues par des personnes de 60 ans ou plus</t>
  </si>
  <si>
    <t>Tableau 2 - Proportions de bénéficiaires d’aide à l’autonomie, en décembre 2022</t>
  </si>
  <si>
    <r>
      <t>Domicile</t>
    </r>
    <r>
      <rPr>
        <b/>
        <vertAlign val="superscript"/>
        <sz val="8"/>
        <rFont val="Marianne"/>
        <family val="3"/>
      </rPr>
      <t>1</t>
    </r>
  </si>
  <si>
    <r>
      <t>GIR estimé (définition large)</t>
    </r>
    <r>
      <rPr>
        <b/>
        <vertAlign val="superscript"/>
        <sz val="8"/>
        <rFont val="Marianne"/>
        <family val="3"/>
      </rPr>
      <t>2</t>
    </r>
    <r>
      <rPr>
        <b/>
        <sz val="8"/>
        <rFont val="Marianne"/>
        <family val="3"/>
      </rPr>
      <t xml:space="preserve"> (en %)</t>
    </r>
  </si>
  <si>
    <r>
      <t>Limitations fonctionnelles</t>
    </r>
    <r>
      <rPr>
        <b/>
        <vertAlign val="superscript"/>
        <sz val="8"/>
        <rFont val="Marianne"/>
        <family val="3"/>
      </rPr>
      <t>3</t>
    </r>
    <r>
      <rPr>
        <b/>
        <sz val="8"/>
        <rFont val="Marianne"/>
        <family val="3"/>
      </rPr>
      <t xml:space="preserve"> (en %)</t>
    </r>
  </si>
  <si>
    <r>
      <t>Au moins une restriction sévère dans les activités de la vie quotidienne (ADL)</t>
    </r>
    <r>
      <rPr>
        <vertAlign val="superscript"/>
        <sz val="8"/>
        <rFont val="Marianne"/>
        <family val="3"/>
      </rPr>
      <t>5</t>
    </r>
  </si>
  <si>
    <r>
      <t>Au moins une restriction sévère dans les activités instrumentales de la vie quotidienne (IADL)</t>
    </r>
    <r>
      <rPr>
        <vertAlign val="superscript"/>
        <sz val="8"/>
        <rFont val="Marianne"/>
        <family val="3"/>
      </rPr>
      <t>5</t>
    </r>
  </si>
  <si>
    <r>
      <t xml:space="preserve">GIR : groupe iso-ressources ; ADL : </t>
    </r>
    <r>
      <rPr>
        <i/>
        <sz val="8"/>
        <rFont val="Marianne"/>
        <family val="3"/>
      </rPr>
      <t>Activities of Daily Living</t>
    </r>
    <r>
      <rPr>
        <sz val="8"/>
        <rFont val="Marianne"/>
        <family val="3"/>
      </rPr>
      <t xml:space="preserve"> ou « activités de la vie quotidienne » ; IADL :</t>
    </r>
    <r>
      <rPr>
        <i/>
        <sz val="8"/>
        <rFont val="Marianne"/>
        <family val="3"/>
      </rPr>
      <t xml:space="preserve"> Instrumental Activities of Daily Living</t>
    </r>
    <r>
      <rPr>
        <sz val="8"/>
        <rFont val="Marianne"/>
        <family val="3"/>
      </rPr>
      <t xml:space="preserve"> ou « activités instrumentales de la vie quotidienne » ; GALI : </t>
    </r>
    <r>
      <rPr>
        <i/>
        <sz val="8"/>
        <rFont val="Marianne"/>
        <family val="3"/>
      </rPr>
      <t>Global Activity Limitation Indicator</t>
    </r>
    <r>
      <rPr>
        <sz val="8"/>
        <rFont val="Marianne"/>
        <family val="3"/>
      </rPr>
      <t xml:space="preserve"> ou « indicateur de limitation d’activité générale ».
1. La population à domicile inclut les logements-foyers (rebaptisés depuis « résidences autonomie »).
2. Il s’agit de l’estimation prenant en compte les « quelques difficultés » (définition large).
3. Les limitations fonctionnelles concernent ici les personnes déclarant beaucoup de difficultés ou ne pouvant pas du tout faire l’activité.
4. Les restrictions d’activité concernent ici les personnes déclarant beaucoup de difficultés ou ne pouvant pas du tout faire l’activité.
5. Les ADL représentent les activités nécessaires pour prendre soin de son propre corps (se laver, se nourrir...), tandis que les IADL 
désignent les activités qui permettent de vivre de manière autonome (faire ses courses, préparer ses repas...).
</t>
    </r>
    <r>
      <rPr>
        <b/>
        <sz val="8"/>
        <rFont val="Marianne"/>
        <family val="3"/>
      </rPr>
      <t>Lecture</t>
    </r>
    <r>
      <rPr>
        <sz val="8"/>
        <rFont val="Marianne"/>
        <family val="3"/>
      </rPr>
      <t xml:space="preserve"> &gt; 4 % des personnes âgées de 60 ans ou plus sont en GIR estimé 1 ou 2. Ils sont 8 % parmi les 75 ans ou plus.
</t>
    </r>
    <r>
      <rPr>
        <b/>
        <sz val="8"/>
        <rFont val="Marianne"/>
        <family val="3"/>
      </rPr>
      <t>Champ</t>
    </r>
    <r>
      <rPr>
        <sz val="8"/>
        <rFont val="Marianne"/>
        <family val="3"/>
      </rPr>
      <t xml:space="preserve"> &gt; Individus de 60 ans ou plus résidant à domicile (y compris résidence autonomie) ou en établissement, France métropolitaine.
</t>
    </r>
    <r>
      <rPr>
        <b/>
        <sz val="8"/>
        <rFont val="Marianne"/>
        <family val="3"/>
      </rPr>
      <t>Source</t>
    </r>
    <r>
      <rPr>
        <sz val="8"/>
        <rFont val="Marianne"/>
        <family val="3"/>
      </rPr>
      <t xml:space="preserve"> &gt; DREES, enquête Capacités, Aides et REssources des seniors (CARE) en ménages 2015 et en institutions 2016, volet seniors.</t>
    </r>
  </si>
  <si>
    <t>Restrictions d’activité4 (en %)</t>
  </si>
  <si>
    <t>Au moins une restriction d’activité sévère</t>
  </si>
  <si>
    <t>Au moins une restriction sévère d’activité générale (GALI)</t>
  </si>
  <si>
    <r>
      <t xml:space="preserve">F : Femmes ; H : Hommes ; GIR : groupe iso-ressources ; LF : limitation fonctionnelle ; RA : restriction d’activité ; ADL : </t>
    </r>
    <r>
      <rPr>
        <i/>
        <sz val="8"/>
        <rFont val="Marianne"/>
        <family val="3"/>
      </rPr>
      <t>Activities of Daily Living</t>
    </r>
    <r>
      <rPr>
        <sz val="8"/>
        <rFont val="Marianne"/>
        <family val="3"/>
      </rPr>
      <t xml:space="preserve"> ou « activités de la vie quotidienne » ; IADL :</t>
    </r>
    <r>
      <rPr>
        <i/>
        <sz val="8"/>
        <rFont val="Marianne"/>
        <family val="3"/>
      </rPr>
      <t xml:space="preserve"> Instrumental Activities of Daily Living</t>
    </r>
    <r>
      <rPr>
        <sz val="8"/>
        <rFont val="Marianne"/>
        <family val="3"/>
      </rPr>
      <t xml:space="preserve"> ou « activités instrumentales de la vie quotidienne » ; GALI : </t>
    </r>
    <r>
      <rPr>
        <i/>
        <sz val="8"/>
        <rFont val="Marianne"/>
        <family val="3"/>
      </rPr>
      <t>Global Activity Limitation Indicator</t>
    </r>
    <r>
      <rPr>
        <sz val="8"/>
        <rFont val="Marianne"/>
        <family val="3"/>
      </rPr>
      <t xml:space="preserve"> ou « indicateur de limitation d’activité générale ».
</t>
    </r>
    <r>
      <rPr>
        <b/>
        <sz val="8"/>
        <rFont val="Marianne"/>
        <family val="3"/>
      </rPr>
      <t xml:space="preserve">Note &gt; </t>
    </r>
    <r>
      <rPr>
        <sz val="8"/>
        <rFont val="Marianne"/>
        <family val="3"/>
      </rPr>
      <t>Les définitions des indicateurs sont les mêmes que celles utilisées dans le tableau 1.</t>
    </r>
    <r>
      <rPr>
        <b/>
        <sz val="8"/>
        <rFont val="Marianne"/>
        <family val="3"/>
      </rPr>
      <t xml:space="preserve">
Lecture &gt;</t>
    </r>
    <r>
      <rPr>
        <sz val="8"/>
        <rFont val="Marianne"/>
        <family val="3"/>
      </rPr>
      <t xml:space="preserve"> 11 % des femmes de 60 ans ou plus sont en GIR estimé 1 à 4 à domicile, et 4 % supplémentaires sont en GIR estimé 1 à 4 
en établissement.</t>
    </r>
    <r>
      <rPr>
        <b/>
        <sz val="8"/>
        <rFont val="Marianne"/>
        <family val="3"/>
      </rPr>
      <t xml:space="preserve">
Champ &gt;</t>
    </r>
    <r>
      <rPr>
        <sz val="8"/>
        <rFont val="Marianne"/>
        <family val="3"/>
      </rPr>
      <t xml:space="preserve"> Personnes de 60 ans ou plus résidant à domicile (y compris résidence autonomie) ou en établissement, France métropolitaine.</t>
    </r>
    <r>
      <rPr>
        <b/>
        <sz val="8"/>
        <rFont val="Marianne"/>
        <family val="3"/>
      </rPr>
      <t xml:space="preserve">
Source &gt;</t>
    </r>
    <r>
      <rPr>
        <sz val="8"/>
        <rFont val="Marianne"/>
        <family val="3"/>
      </rPr>
      <t xml:space="preserve"> DREES, enquête Capacités, Aides et REssources des seniors (CARE) en ménages 2015 et en institutions 2016, volet seniors.</t>
    </r>
  </si>
  <si>
    <r>
      <t xml:space="preserve">Part dans la population
 </t>
    </r>
    <r>
      <rPr>
        <sz val="8"/>
        <rFont val="Marianne"/>
        <family val="3"/>
      </rPr>
      <t>(en %)</t>
    </r>
  </si>
  <si>
    <r>
      <t xml:space="preserve">APA : allocation personnalisée d’autonomie ; ASH : aide sociale à l’hébergement ; ACTP : allocation compensatrice pour tierce personne ; 
PCH : prestation de compensation du handicap.
</t>
    </r>
    <r>
      <rPr>
        <b/>
        <sz val="8"/>
        <rFont val="Marianne"/>
        <family val="3"/>
      </rPr>
      <t xml:space="preserve">Note &gt; </t>
    </r>
    <r>
      <rPr>
        <sz val="8"/>
        <rFont val="Marianne"/>
        <family val="3"/>
      </rPr>
      <t xml:space="preserve">Sont dénombrés ici les bénéficiaires d’une aide sociale, c’est-à-dire les personnes ayant un droit ouvert à la prestation au 31 décembre de l’année, hormis pour l’APA pour laquelle sont dénombrés des bénéficiaires payés au titre du mois de décembre. L’aide ménagère étudiée ici est uniquement celle accordée par les conseils départementaux, mais d’autres aides ménagères peuvent être versées par les caisses de retraite aux personnes âgées dont les revenus dépassent le plafond de l’allocation de solidarité aux personnes âgées (ASPA).
</t>
    </r>
    <r>
      <rPr>
        <b/>
        <sz val="8"/>
        <rFont val="Marianne"/>
        <family val="3"/>
      </rPr>
      <t>Lecture &gt;</t>
    </r>
    <r>
      <rPr>
        <sz val="8"/>
        <rFont val="Marianne"/>
        <family val="3"/>
      </rPr>
      <t xml:space="preserve"> En décembre 2022, 7,2 % des personnes âgées de 60 ans ou plus sont bénéficiaires de l’APA. Parmi les personnes âgées de 60 à 64 ans, elles sont 0,5 %.
</t>
    </r>
    <r>
      <rPr>
        <b/>
        <sz val="8"/>
        <rFont val="Marianne"/>
        <family val="3"/>
      </rPr>
      <t>Champ &gt;</t>
    </r>
    <r>
      <rPr>
        <sz val="8"/>
        <rFont val="Marianne"/>
        <family val="3"/>
      </rPr>
      <t xml:space="preserve"> France métropolitaine et DROM, hors Mayotte. Personnes de 60 ans ou plus.
</t>
    </r>
    <r>
      <rPr>
        <b/>
        <sz val="8"/>
        <rFont val="Marianne"/>
        <family val="3"/>
      </rPr>
      <t>Sources &gt;</t>
    </r>
    <r>
      <rPr>
        <sz val="8"/>
        <rFont val="Marianne"/>
        <family val="3"/>
      </rPr>
      <t xml:space="preserve"> DREES, enquête Aide sociale; Insee, estimations provisoires de population au 1</t>
    </r>
    <r>
      <rPr>
        <vertAlign val="superscript"/>
        <sz val="8"/>
        <rFont val="Marianne"/>
        <family val="3"/>
      </rPr>
      <t>er</t>
    </r>
    <r>
      <rPr>
        <sz val="8"/>
        <rFont val="Marianne"/>
        <family val="3"/>
      </rPr>
      <t xml:space="preserve"> janvier 2023 (résultats arrêtés fin 2023).</t>
    </r>
  </si>
  <si>
    <t>Aide sociale à l’accueil des personnes handicapées âgées de 60 ans ou 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</si>
</sst>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0"/>
    <numFmt numFmtId="166" formatCode="_-* #,##0.0\ _€_-;\-* #,##0.0\ _€_-;_-* &quot;-&quot;??\ _€_-;_-@_-"/>
  </numFmts>
  <fonts count="13" x14ac:knownFonts="1">
    <font>
      <sz val="11"/>
      <color theme="1"/>
      <name val="Arial"/>
      <family val="2"/>
      <scheme val="minor"/>
    </font>
    <font>
      <sz val="11"/>
      <color theme="1"/>
      <name val="Arial"/>
      <family val="2"/>
      <scheme val="minor"/>
    </font>
    <font>
      <sz val="10"/>
      <name val="Arial"/>
      <family val="2"/>
    </font>
    <font>
      <sz val="11"/>
      <color indexed="8"/>
      <name val="Calibri"/>
      <family val="2"/>
      <charset val="1"/>
    </font>
    <font>
      <u/>
      <sz val="11"/>
      <color theme="10"/>
      <name val="Arial"/>
      <family val="2"/>
      <scheme val="minor"/>
    </font>
    <font>
      <sz val="8"/>
      <name val="Marianne"/>
      <family val="3"/>
    </font>
    <font>
      <b/>
      <sz val="8"/>
      <name val="Marianne"/>
      <family val="3"/>
    </font>
    <font>
      <b/>
      <vertAlign val="superscript"/>
      <sz val="8"/>
      <name val="Marianne"/>
      <family val="3"/>
    </font>
    <font>
      <vertAlign val="superscript"/>
      <sz val="8"/>
      <name val="Marianne"/>
      <family val="3"/>
    </font>
    <font>
      <i/>
      <sz val="8"/>
      <name val="Marianne"/>
      <family val="3"/>
    </font>
    <font>
      <sz val="8"/>
      <color theme="1"/>
      <name val="Marianne"/>
      <family val="3"/>
    </font>
    <font>
      <b/>
      <sz val="8"/>
      <color theme="1"/>
      <name val="Marianne"/>
      <family val="3"/>
    </font>
    <font>
      <u/>
      <sz val="8"/>
      <name val="Marianne"/>
      <family val="3"/>
    </font>
  </fonts>
  <fills count="3">
    <fill>
      <patternFill patternType="none"/>
    </fill>
    <fill>
      <patternFill patternType="gray125"/>
    </fill>
    <fill>
      <patternFill patternType="solid">
        <fgColor theme="0"/>
        <bgColor indexed="64"/>
      </patternFill>
    </fill>
  </fills>
  <borders count="14">
    <border>
      <left/>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hair">
        <color indexed="64"/>
      </bottom>
      <diagonal/>
    </border>
  </borders>
  <cellStyleXfs count="10">
    <xf numFmtId="0" fontId="0" fillId="0" borderId="0"/>
    <xf numFmtId="0" fontId="2" fillId="0" borderId="0"/>
    <xf numFmtId="164" fontId="2"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0" fontId="3" fillId="0" borderId="0"/>
    <xf numFmtId="9" fontId="3" fillId="0" borderId="0" applyFill="0" applyBorder="0" applyProtection="0"/>
    <xf numFmtId="0" fontId="2" fillId="0" borderId="0"/>
    <xf numFmtId="0" fontId="4" fillId="0" borderId="0" applyNumberFormat="0" applyFill="0" applyBorder="0" applyAlignment="0" applyProtection="0"/>
  </cellStyleXfs>
  <cellXfs count="54">
    <xf numFmtId="0" fontId="0" fillId="0" borderId="0" xfId="0"/>
    <xf numFmtId="0" fontId="5" fillId="2" borderId="0" xfId="0" applyFont="1" applyFill="1"/>
    <xf numFmtId="0" fontId="6" fillId="2" borderId="0" xfId="0" applyFont="1" applyFill="1"/>
    <xf numFmtId="0" fontId="5" fillId="2" borderId="0" xfId="0" applyFont="1" applyFill="1" applyBorder="1"/>
    <xf numFmtId="0" fontId="6" fillId="2" borderId="2" xfId="0" applyFont="1" applyFill="1" applyBorder="1" applyAlignment="1">
      <alignment horizontal="center" vertical="center" wrapText="1"/>
    </xf>
    <xf numFmtId="0" fontId="5" fillId="2" borderId="0" xfId="0" applyFont="1" applyFill="1" applyBorder="1" applyAlignment="1">
      <alignment vertical="center"/>
    </xf>
    <xf numFmtId="0" fontId="6" fillId="2" borderId="1" xfId="0" applyFont="1" applyFill="1" applyBorder="1" applyAlignment="1">
      <alignment horizontal="center" vertical="center" wrapText="1"/>
    </xf>
    <xf numFmtId="0" fontId="6" fillId="2" borderId="9" xfId="0" applyFont="1" applyFill="1" applyBorder="1" applyAlignment="1">
      <alignment vertical="center"/>
    </xf>
    <xf numFmtId="3" fontId="6" fillId="2" borderId="2" xfId="0" applyNumberFormat="1" applyFont="1" applyFill="1" applyBorder="1" applyAlignment="1">
      <alignment horizontal="right" vertical="center"/>
    </xf>
    <xf numFmtId="3" fontId="6" fillId="2" borderId="2" xfId="0" applyNumberFormat="1" applyFont="1" applyFill="1" applyBorder="1" applyAlignment="1">
      <alignment horizontal="right" vertical="center" wrapText="1"/>
    </xf>
    <xf numFmtId="3" fontId="6" fillId="2" borderId="5" xfId="0" applyNumberFormat="1" applyFont="1" applyFill="1" applyBorder="1" applyAlignment="1">
      <alignment horizontal="right" vertical="center"/>
    </xf>
    <xf numFmtId="0" fontId="6" fillId="2" borderId="10" xfId="0" applyFont="1" applyFill="1" applyBorder="1" applyAlignment="1">
      <alignment vertical="center" wrapText="1"/>
    </xf>
    <xf numFmtId="0" fontId="5" fillId="2" borderId="1" xfId="0" applyFont="1" applyFill="1" applyBorder="1" applyAlignment="1">
      <alignment horizontal="right" vertical="center" wrapText="1"/>
    </xf>
    <xf numFmtId="165" fontId="5" fillId="2" borderId="1" xfId="0" applyNumberFormat="1" applyFont="1" applyFill="1" applyBorder="1" applyAlignment="1">
      <alignment horizontal="right" vertical="center" wrapText="1"/>
    </xf>
    <xf numFmtId="165" fontId="5" fillId="2" borderId="6" xfId="0" applyNumberFormat="1" applyFont="1" applyFill="1" applyBorder="1" applyAlignment="1">
      <alignment horizontal="right" vertical="center" wrapText="1"/>
    </xf>
    <xf numFmtId="0" fontId="5" fillId="2" borderId="11" xfId="0" applyFont="1" applyFill="1" applyBorder="1" applyAlignment="1">
      <alignment horizontal="left" vertical="center" wrapText="1" indent="1"/>
    </xf>
    <xf numFmtId="1" fontId="5" fillId="2" borderId="3" xfId="0" applyNumberFormat="1" applyFont="1" applyFill="1" applyBorder="1" applyAlignment="1">
      <alignment horizontal="right" vertical="center" wrapText="1"/>
    </xf>
    <xf numFmtId="1" fontId="5" fillId="2" borderId="7" xfId="0" applyNumberFormat="1" applyFont="1" applyFill="1" applyBorder="1" applyAlignment="1">
      <alignment horizontal="right" vertical="center" wrapText="1"/>
    </xf>
    <xf numFmtId="0" fontId="5" fillId="2" borderId="12" xfId="0" applyFont="1" applyFill="1" applyBorder="1" applyAlignment="1">
      <alignment horizontal="left" vertical="center" wrapText="1" indent="1"/>
    </xf>
    <xf numFmtId="1" fontId="5" fillId="2" borderId="4" xfId="0" applyNumberFormat="1" applyFont="1" applyFill="1" applyBorder="1" applyAlignment="1">
      <alignment horizontal="right" vertical="center" wrapText="1"/>
    </xf>
    <xf numFmtId="1" fontId="5" fillId="2" borderId="8" xfId="0" applyNumberFormat="1" applyFont="1" applyFill="1" applyBorder="1" applyAlignment="1">
      <alignment horizontal="right" vertical="center" wrapText="1"/>
    </xf>
    <xf numFmtId="1" fontId="5" fillId="2" borderId="1" xfId="0" applyNumberFormat="1" applyFont="1" applyFill="1" applyBorder="1" applyAlignment="1">
      <alignment horizontal="right" vertical="center" wrapText="1"/>
    </xf>
    <xf numFmtId="1" fontId="5" fillId="2" borderId="6" xfId="0" applyNumberFormat="1" applyFont="1" applyFill="1" applyBorder="1" applyAlignment="1">
      <alignment horizontal="right" vertical="center" wrapText="1"/>
    </xf>
    <xf numFmtId="0" fontId="5" fillId="2" borderId="0" xfId="0" applyFont="1" applyFill="1" applyBorder="1" applyAlignment="1">
      <alignment horizontal="left" vertical="center" wrapText="1"/>
    </xf>
    <xf numFmtId="0" fontId="10" fillId="2" borderId="0" xfId="0" applyFont="1" applyFill="1"/>
    <xf numFmtId="0" fontId="11" fillId="2" borderId="0" xfId="0" applyFont="1" applyFill="1" applyAlignment="1"/>
    <xf numFmtId="0" fontId="10" fillId="0" borderId="0" xfId="0" applyFont="1" applyAlignment="1"/>
    <xf numFmtId="0" fontId="5" fillId="2" borderId="1" xfId="0" applyFont="1" applyFill="1" applyBorder="1"/>
    <xf numFmtId="0" fontId="5" fillId="2" borderId="2" xfId="0" applyFont="1" applyFill="1" applyBorder="1" applyAlignment="1">
      <alignment horizontal="left" vertical="center"/>
    </xf>
    <xf numFmtId="0" fontId="5" fillId="2" borderId="2" xfId="0" applyFont="1" applyFill="1" applyBorder="1"/>
    <xf numFmtId="1" fontId="5" fillId="2" borderId="2" xfId="0" applyNumberFormat="1" applyFont="1" applyFill="1" applyBorder="1"/>
    <xf numFmtId="0" fontId="5" fillId="2" borderId="0" xfId="0" applyFont="1" applyFill="1" applyBorder="1" applyAlignment="1">
      <alignment horizontal="left" vertical="center"/>
    </xf>
    <xf numFmtId="1" fontId="5" fillId="2" borderId="0" xfId="0" applyNumberFormat="1" applyFont="1" applyFill="1" applyBorder="1"/>
    <xf numFmtId="0" fontId="10" fillId="2" borderId="0" xfId="0" applyFont="1" applyFill="1" applyAlignment="1"/>
    <xf numFmtId="0" fontId="12" fillId="2" borderId="0" xfId="9" applyFont="1" applyFill="1"/>
    <xf numFmtId="0" fontId="6" fillId="2" borderId="9" xfId="0" applyFont="1" applyFill="1" applyBorder="1" applyAlignment="1">
      <alignment horizontal="left"/>
    </xf>
    <xf numFmtId="0" fontId="6" fillId="2" borderId="13" xfId="0" applyFont="1" applyFill="1" applyBorder="1" applyAlignment="1">
      <alignment horizontal="left"/>
    </xf>
    <xf numFmtId="3" fontId="6" fillId="2" borderId="2" xfId="0" applyNumberFormat="1" applyFont="1" applyFill="1" applyBorder="1" applyAlignment="1">
      <alignment horizontal="right"/>
    </xf>
    <xf numFmtId="0" fontId="6" fillId="2" borderId="10" xfId="0" applyFont="1" applyFill="1" applyBorder="1" applyAlignment="1">
      <alignment horizontal="left" vertical="center" wrapText="1"/>
    </xf>
    <xf numFmtId="0" fontId="6" fillId="2" borderId="10" xfId="0" applyFont="1" applyFill="1" applyBorder="1"/>
    <xf numFmtId="166" fontId="6" fillId="2" borderId="3" xfId="0" applyNumberFormat="1" applyFont="1" applyFill="1" applyBorder="1" applyAlignment="1">
      <alignment horizontal="right" vertical="center" wrapText="1"/>
    </xf>
    <xf numFmtId="0" fontId="6" fillId="2" borderId="11" xfId="0" applyFont="1" applyFill="1" applyBorder="1" applyAlignment="1">
      <alignment horizontal="left" vertical="center" wrapText="1"/>
    </xf>
    <xf numFmtId="0" fontId="5" fillId="2" borderId="11" xfId="0" applyFont="1" applyFill="1" applyBorder="1"/>
    <xf numFmtId="166" fontId="5" fillId="2" borderId="3" xfId="0" applyNumberFormat="1" applyFont="1" applyFill="1" applyBorder="1" applyAlignment="1">
      <alignment horizontal="right" vertical="center" wrapText="1"/>
    </xf>
    <xf numFmtId="0" fontId="5" fillId="2" borderId="3" xfId="0" applyFont="1" applyFill="1" applyBorder="1" applyAlignment="1">
      <alignment horizontal="right" vertical="center" wrapText="1"/>
    </xf>
    <xf numFmtId="0" fontId="6" fillId="2" borderId="12" xfId="0" applyFont="1" applyFill="1" applyBorder="1" applyAlignment="1">
      <alignment horizontal="left" vertical="center" wrapText="1"/>
    </xf>
    <xf numFmtId="0" fontId="5" fillId="2" borderId="12" xfId="0" applyFont="1" applyFill="1" applyBorder="1"/>
    <xf numFmtId="166" fontId="5" fillId="2" borderId="4" xfId="0" applyNumberFormat="1" applyFont="1" applyFill="1" applyBorder="1" applyAlignment="1">
      <alignment horizontal="right" vertical="center" wrapText="1"/>
    </xf>
    <xf numFmtId="0" fontId="5" fillId="2" borderId="4" xfId="0" applyFont="1" applyFill="1" applyBorder="1" applyAlignment="1">
      <alignment horizontal="right" vertical="center" wrapText="1"/>
    </xf>
    <xf numFmtId="0" fontId="5" fillId="2" borderId="0" xfId="0" applyFont="1" applyFill="1" applyAlignment="1">
      <alignment horizontal="left" vertical="center" wrapText="1"/>
    </xf>
    <xf numFmtId="0" fontId="5" fillId="2" borderId="0" xfId="0" applyFont="1" applyFill="1" applyAlignment="1">
      <alignment horizontal="left" vertical="center" wrapText="1"/>
    </xf>
    <xf numFmtId="0" fontId="6" fillId="2" borderId="0" xfId="0" applyFont="1" applyFill="1" applyBorder="1" applyAlignment="1">
      <alignment horizontal="left" vertical="center" wrapText="1"/>
    </xf>
    <xf numFmtId="166" fontId="5" fillId="2" borderId="0" xfId="0" applyNumberFormat="1" applyFont="1" applyFill="1" applyBorder="1" applyAlignment="1">
      <alignment horizontal="right" vertical="center" wrapText="1"/>
    </xf>
    <xf numFmtId="0" fontId="5" fillId="2" borderId="0" xfId="0" applyFont="1" applyFill="1" applyBorder="1" applyAlignment="1">
      <alignment horizontal="right" vertical="center" wrapText="1"/>
    </xf>
  </cellXfs>
  <cellStyles count="10">
    <cellStyle name="Lien hypertexte" xfId="9" builtinId="8"/>
    <cellStyle name="Milliers 2" xfId="2" xr:uid="{00000000-0005-0000-0000-000002000000}"/>
    <cellStyle name="Milliers 3" xfId="4" xr:uid="{00000000-0005-0000-0000-000003000000}"/>
    <cellStyle name="Normal" xfId="0" builtinId="0"/>
    <cellStyle name="Normal 2" xfId="1" xr:uid="{00000000-0005-0000-0000-000005000000}"/>
    <cellStyle name="Normal 3" xfId="3" xr:uid="{00000000-0005-0000-0000-000006000000}"/>
    <cellStyle name="Normal 3 2 2" xfId="5" xr:uid="{00000000-0005-0000-0000-000007000000}"/>
    <cellStyle name="Normal 4 2" xfId="8" xr:uid="{00000000-0005-0000-0000-000008000000}"/>
    <cellStyle name="Normal 7" xfId="6" xr:uid="{00000000-0005-0000-0000-000009000000}"/>
    <cellStyle name="Pourcentage 7" xfId="7" xr:uid="{00000000-0005-0000-0000-00000B000000}"/>
  </cellStyles>
  <dxfs count="0"/>
  <tableStyles count="0" defaultTableStyle="TableStyleMedium2" defaultPivotStyle="PivotStyleLight16"/>
  <colors>
    <mruColors>
      <color rgb="FFE83D59"/>
      <color rgb="FFF6B0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95250</xdr:colOff>
      <xdr:row>8</xdr:row>
      <xdr:rowOff>133350</xdr:rowOff>
    </xdr:from>
    <xdr:to>
      <xdr:col>6</xdr:col>
      <xdr:colOff>276225</xdr:colOff>
      <xdr:row>13</xdr:row>
      <xdr:rowOff>114300</xdr:rowOff>
    </xdr:to>
    <xdr:sp macro="" textlink="">
      <xdr:nvSpPr>
        <xdr:cNvPr id="3" name="Accolade fermante 2">
          <a:extLst>
            <a:ext uri="{FF2B5EF4-FFF2-40B4-BE49-F238E27FC236}">
              <a16:creationId xmlns:a16="http://schemas.microsoft.com/office/drawing/2014/main" id="{00000000-0008-0000-0200-000003000000}"/>
            </a:ext>
          </a:extLst>
        </xdr:cNvPr>
        <xdr:cNvSpPr/>
      </xdr:nvSpPr>
      <xdr:spPr>
        <a:xfrm>
          <a:off x="4581525" y="2114550"/>
          <a:ext cx="180975" cy="742950"/>
        </a:xfrm>
        <a:prstGeom prst="rightBrace">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xdr:from>
      <xdr:col>7</xdr:col>
      <xdr:colOff>76200</xdr:colOff>
      <xdr:row>8</xdr:row>
      <xdr:rowOff>133350</xdr:rowOff>
    </xdr:from>
    <xdr:to>
      <xdr:col>7</xdr:col>
      <xdr:colOff>257175</xdr:colOff>
      <xdr:row>13</xdr:row>
      <xdr:rowOff>114300</xdr:rowOff>
    </xdr:to>
    <xdr:sp macro="" textlink="">
      <xdr:nvSpPr>
        <xdr:cNvPr id="4" name="Accolade fermante 3">
          <a:extLst>
            <a:ext uri="{FF2B5EF4-FFF2-40B4-BE49-F238E27FC236}">
              <a16:creationId xmlns:a16="http://schemas.microsoft.com/office/drawing/2014/main" id="{00000000-0008-0000-0200-000004000000}"/>
            </a:ext>
          </a:extLst>
        </xdr:cNvPr>
        <xdr:cNvSpPr/>
      </xdr:nvSpPr>
      <xdr:spPr>
        <a:xfrm>
          <a:off x="5591175" y="2114550"/>
          <a:ext cx="180975" cy="742950"/>
        </a:xfrm>
        <a:prstGeom prst="rightBrace">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ah.abdouni\Documents\0-en%20cours\passage%20R%20-%20aout%202020\bases%20pour%20data-drees\PCH-ACTP\series%20longues_pch_200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sentation et méthode"/>
      <sheetName val="Sommaire"/>
      <sheetName val="Nat - Bénéficiaires ACTP PCH"/>
      <sheetName val="Nat - Dépenses ACTP PCH"/>
      <sheetName val="Dept - Bénéficiaires PCH"/>
      <sheetName val="Dept-Bénéficiaires PCH -20 ans"/>
      <sheetName val="Dept - Bénéficiaires ACTP"/>
      <sheetName val="Dept - Bénéficiaires ACTP dom"/>
      <sheetName val="Dept - Bénéficiaires ACTP étab"/>
      <sheetName val="Dept - Dépenses PCH"/>
      <sheetName val="Dept - Dépenses ACT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panorama sociale">
  <a:themeElements>
    <a:clrScheme name="PANORAMAS SOCIAL 2023 OK">
      <a:dk1>
        <a:srgbClr val="000000"/>
      </a:dk1>
      <a:lt1>
        <a:srgbClr val="FFFFFF"/>
      </a:lt1>
      <a:dk2>
        <a:srgbClr val="A5A5A5"/>
      </a:dk2>
      <a:lt2>
        <a:srgbClr val="E6ABA0"/>
      </a:lt2>
      <a:accent1>
        <a:srgbClr val="CE614A"/>
      </a:accent1>
      <a:accent2>
        <a:srgbClr val="7AB1E8"/>
      </a:accent2>
      <a:accent3>
        <a:srgbClr val="6E445A"/>
      </a:accent3>
      <a:accent4>
        <a:srgbClr val="FFCA00"/>
      </a:accent4>
      <a:accent5>
        <a:srgbClr val="99C221"/>
      </a:accent5>
      <a:accent6>
        <a:srgbClr val="00A95F"/>
      </a:accent6>
      <a:hlink>
        <a:srgbClr val="CE614A"/>
      </a:hlink>
      <a:folHlink>
        <a:srgbClr val="CE614A"/>
      </a:folHlink>
    </a:clrScheme>
    <a:fontScheme name="PANORAMAS 2023">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5"/>
  <sheetViews>
    <sheetView tabSelected="1" workbookViewId="0"/>
  </sheetViews>
  <sheetFormatPr baseColWidth="10" defaultColWidth="9" defaultRowHeight="12.75" x14ac:dyDescent="0.25"/>
  <cols>
    <col min="1" max="1" width="3.25" style="1" customWidth="1"/>
    <col min="2" max="2" width="42.25" style="1" customWidth="1"/>
    <col min="3" max="8" width="8.75" style="1" customWidth="1"/>
    <col min="9" max="16384" width="9" style="1"/>
  </cols>
  <sheetData>
    <row r="2" spans="2:13" x14ac:dyDescent="0.25">
      <c r="B2" s="2" t="s">
        <v>0</v>
      </c>
    </row>
    <row r="3" spans="2:13" x14ac:dyDescent="0.25">
      <c r="B3" s="2"/>
    </row>
    <row r="4" spans="2:13" ht="15" customHeight="1" x14ac:dyDescent="0.25">
      <c r="B4" s="3"/>
      <c r="C4" s="4" t="s">
        <v>1</v>
      </c>
      <c r="D4" s="4"/>
      <c r="E4" s="4" t="s">
        <v>45</v>
      </c>
      <c r="F4" s="4"/>
      <c r="G4" s="4" t="s">
        <v>2</v>
      </c>
      <c r="H4" s="4"/>
    </row>
    <row r="5" spans="2:13" ht="27.75" customHeight="1" x14ac:dyDescent="0.25">
      <c r="B5" s="5"/>
      <c r="C5" s="6" t="s">
        <v>3</v>
      </c>
      <c r="D5" s="6" t="s">
        <v>4</v>
      </c>
      <c r="E5" s="6" t="s">
        <v>3</v>
      </c>
      <c r="F5" s="6" t="s">
        <v>4</v>
      </c>
      <c r="G5" s="6" t="s">
        <v>3</v>
      </c>
      <c r="H5" s="6" t="s">
        <v>4</v>
      </c>
      <c r="I5" s="3"/>
    </row>
    <row r="6" spans="2:13" x14ac:dyDescent="0.25">
      <c r="B6" s="7" t="s">
        <v>17</v>
      </c>
      <c r="C6" s="8">
        <v>15036</v>
      </c>
      <c r="D6" s="8">
        <v>5741</v>
      </c>
      <c r="E6" s="8">
        <v>14445</v>
      </c>
      <c r="F6" s="8">
        <v>5212</v>
      </c>
      <c r="G6" s="9">
        <v>590</v>
      </c>
      <c r="H6" s="10">
        <v>529</v>
      </c>
    </row>
    <row r="7" spans="2:13" ht="13.5" x14ac:dyDescent="0.25">
      <c r="B7" s="11" t="s">
        <v>46</v>
      </c>
      <c r="C7" s="12"/>
      <c r="D7" s="12"/>
      <c r="E7" s="13"/>
      <c r="F7" s="13"/>
      <c r="G7" s="13"/>
      <c r="H7" s="14"/>
    </row>
    <row r="8" spans="2:13" x14ac:dyDescent="0.25">
      <c r="B8" s="15" t="s">
        <v>6</v>
      </c>
      <c r="C8" s="16">
        <v>3.67</v>
      </c>
      <c r="D8" s="16">
        <v>8.36</v>
      </c>
      <c r="E8" s="16">
        <v>1.8</v>
      </c>
      <c r="F8" s="16">
        <v>4.0999999999999996</v>
      </c>
      <c r="G8" s="16">
        <v>49.48</v>
      </c>
      <c r="H8" s="17">
        <v>50.28</v>
      </c>
    </row>
    <row r="9" spans="2:13" x14ac:dyDescent="0.25">
      <c r="B9" s="15" t="s">
        <v>7</v>
      </c>
      <c r="C9" s="16">
        <v>9.1</v>
      </c>
      <c r="D9" s="16">
        <v>17.09</v>
      </c>
      <c r="E9" s="16">
        <v>8.3000000000000007</v>
      </c>
      <c r="F9" s="16">
        <v>15.87</v>
      </c>
      <c r="G9" s="16">
        <v>28.71</v>
      </c>
      <c r="H9" s="17">
        <v>29.2</v>
      </c>
    </row>
    <row r="10" spans="2:13" x14ac:dyDescent="0.25">
      <c r="B10" s="18" t="s">
        <v>8</v>
      </c>
      <c r="C10" s="19">
        <v>6.24</v>
      </c>
      <c r="D10" s="19">
        <v>9.82</v>
      </c>
      <c r="E10" s="19">
        <v>6.2</v>
      </c>
      <c r="F10" s="19">
        <v>10.08</v>
      </c>
      <c r="G10" s="19">
        <v>7.23</v>
      </c>
      <c r="H10" s="20">
        <v>7.28</v>
      </c>
      <c r="M10" s="3"/>
    </row>
    <row r="11" spans="2:13" x14ac:dyDescent="0.25">
      <c r="B11" s="11" t="s">
        <v>9</v>
      </c>
      <c r="C11" s="21"/>
      <c r="D11" s="21"/>
      <c r="E11" s="21"/>
      <c r="F11" s="21"/>
      <c r="G11" s="21"/>
      <c r="H11" s="22"/>
    </row>
    <row r="12" spans="2:13" ht="25.5" x14ac:dyDescent="0.25">
      <c r="B12" s="18" t="s">
        <v>10</v>
      </c>
      <c r="C12" s="19">
        <v>5.62</v>
      </c>
      <c r="D12" s="19">
        <v>12.38</v>
      </c>
      <c r="E12" s="19">
        <v>3.29</v>
      </c>
      <c r="F12" s="19">
        <v>7.19</v>
      </c>
      <c r="G12" s="19">
        <v>62.59</v>
      </c>
      <c r="H12" s="20">
        <v>63.54</v>
      </c>
    </row>
    <row r="13" spans="2:13" x14ac:dyDescent="0.25">
      <c r="B13" s="11" t="s">
        <v>11</v>
      </c>
      <c r="C13" s="21"/>
      <c r="D13" s="21"/>
      <c r="E13" s="21"/>
      <c r="F13" s="21"/>
      <c r="G13" s="21"/>
      <c r="H13" s="22"/>
    </row>
    <row r="14" spans="2:13" ht="25.5" x14ac:dyDescent="0.25">
      <c r="B14" s="18" t="s">
        <v>12</v>
      </c>
      <c r="C14" s="19">
        <v>4.84</v>
      </c>
      <c r="D14" s="19">
        <v>10.93</v>
      </c>
      <c r="E14" s="19">
        <v>2.64</v>
      </c>
      <c r="F14" s="19">
        <v>6</v>
      </c>
      <c r="G14" s="19">
        <v>58.64</v>
      </c>
      <c r="H14" s="20">
        <v>59.55</v>
      </c>
    </row>
    <row r="15" spans="2:13" ht="13.5" x14ac:dyDescent="0.25">
      <c r="B15" s="11" t="s">
        <v>47</v>
      </c>
      <c r="C15" s="21"/>
      <c r="D15" s="21"/>
      <c r="E15" s="21"/>
      <c r="F15" s="21"/>
      <c r="G15" s="21"/>
      <c r="H15" s="22"/>
    </row>
    <row r="16" spans="2:13" x14ac:dyDescent="0.25">
      <c r="B16" s="15" t="s">
        <v>13</v>
      </c>
      <c r="C16" s="16">
        <v>42.45</v>
      </c>
      <c r="D16" s="16">
        <v>65.569999999999993</v>
      </c>
      <c r="E16" s="16">
        <v>40.26</v>
      </c>
      <c r="F16" s="16">
        <v>62.41</v>
      </c>
      <c r="G16" s="16">
        <v>96.05</v>
      </c>
      <c r="H16" s="17">
        <v>96.67</v>
      </c>
    </row>
    <row r="17" spans="2:8" x14ac:dyDescent="0.25">
      <c r="B17" s="15" t="s">
        <v>14</v>
      </c>
      <c r="C17" s="16">
        <v>31.95</v>
      </c>
      <c r="D17" s="16">
        <v>54.57</v>
      </c>
      <c r="E17" s="16">
        <v>29.48</v>
      </c>
      <c r="F17" s="16">
        <v>50.54</v>
      </c>
      <c r="G17" s="16">
        <v>92.47</v>
      </c>
      <c r="H17" s="17">
        <v>94.27</v>
      </c>
    </row>
    <row r="18" spans="2:8" x14ac:dyDescent="0.25">
      <c r="B18" s="15" t="s">
        <v>15</v>
      </c>
      <c r="C18" s="16">
        <v>20.309999999999999</v>
      </c>
      <c r="D18" s="16">
        <v>34.19</v>
      </c>
      <c r="E18" s="16">
        <v>18.940000000000001</v>
      </c>
      <c r="F18" s="16">
        <v>32.049999999999997</v>
      </c>
      <c r="G18" s="16">
        <v>53.77</v>
      </c>
      <c r="H18" s="17">
        <v>55.31</v>
      </c>
    </row>
    <row r="19" spans="2:8" x14ac:dyDescent="0.25">
      <c r="B19" s="18" t="s">
        <v>16</v>
      </c>
      <c r="C19" s="19">
        <v>13.31</v>
      </c>
      <c r="D19" s="19">
        <v>22.84</v>
      </c>
      <c r="E19" s="19">
        <v>11.05</v>
      </c>
      <c r="F19" s="19">
        <v>18.16</v>
      </c>
      <c r="G19" s="19">
        <v>68.540000000000006</v>
      </c>
      <c r="H19" s="20">
        <v>68.97</v>
      </c>
    </row>
    <row r="20" spans="2:8" ht="13.5" x14ac:dyDescent="0.25">
      <c r="B20" s="11" t="s">
        <v>51</v>
      </c>
      <c r="C20" s="21"/>
      <c r="D20" s="21"/>
      <c r="E20" s="21"/>
      <c r="F20" s="21"/>
      <c r="G20" s="21"/>
      <c r="H20" s="22"/>
    </row>
    <row r="21" spans="2:8" x14ac:dyDescent="0.25">
      <c r="B21" s="15" t="s">
        <v>52</v>
      </c>
      <c r="C21" s="16">
        <v>25.86</v>
      </c>
      <c r="D21" s="16">
        <v>46.41</v>
      </c>
      <c r="E21" s="16">
        <v>22.97</v>
      </c>
      <c r="F21" s="16">
        <v>41.3</v>
      </c>
      <c r="G21" s="16">
        <v>96.57</v>
      </c>
      <c r="H21" s="17">
        <v>96.78</v>
      </c>
    </row>
    <row r="22" spans="2:8" ht="26.25" x14ac:dyDescent="0.25">
      <c r="B22" s="15" t="s">
        <v>48</v>
      </c>
      <c r="C22" s="16">
        <v>8.33</v>
      </c>
      <c r="D22" s="16">
        <v>17.8</v>
      </c>
      <c r="E22" s="16">
        <v>5.85</v>
      </c>
      <c r="F22" s="16">
        <v>12.52</v>
      </c>
      <c r="G22" s="16">
        <v>68.8</v>
      </c>
      <c r="H22" s="17">
        <v>69.8</v>
      </c>
    </row>
    <row r="23" spans="2:8" ht="26.25" x14ac:dyDescent="0.25">
      <c r="B23" s="15" t="s">
        <v>49</v>
      </c>
      <c r="C23" s="16">
        <v>20.190000000000001</v>
      </c>
      <c r="D23" s="16">
        <v>40.29</v>
      </c>
      <c r="E23" s="16">
        <v>17.079999999999998</v>
      </c>
      <c r="F23" s="16">
        <v>34.6</v>
      </c>
      <c r="G23" s="16">
        <v>96.21</v>
      </c>
      <c r="H23" s="17">
        <v>96.38</v>
      </c>
    </row>
    <row r="24" spans="2:8" x14ac:dyDescent="0.25">
      <c r="B24" s="18" t="s">
        <v>53</v>
      </c>
      <c r="C24" s="19">
        <v>17.5</v>
      </c>
      <c r="D24" s="19">
        <v>29.82</v>
      </c>
      <c r="E24" s="19">
        <v>15.62</v>
      </c>
      <c r="F24" s="19">
        <v>26.35</v>
      </c>
      <c r="G24" s="19">
        <v>63.47</v>
      </c>
      <c r="H24" s="20">
        <v>63.92</v>
      </c>
    </row>
    <row r="25" spans="2:8" ht="162.75" customHeight="1" x14ac:dyDescent="0.25">
      <c r="B25" s="23" t="s">
        <v>50</v>
      </c>
      <c r="C25" s="23"/>
      <c r="D25" s="23"/>
      <c r="E25" s="23"/>
      <c r="F25" s="23"/>
      <c r="G25" s="23"/>
      <c r="H25" s="23"/>
    </row>
  </sheetData>
  <mergeCells count="4">
    <mergeCell ref="G4:H4"/>
    <mergeCell ref="C4:D4"/>
    <mergeCell ref="E4:F4"/>
    <mergeCell ref="B25:H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6"/>
  <sheetViews>
    <sheetView workbookViewId="0"/>
  </sheetViews>
  <sheetFormatPr baseColWidth="10" defaultRowHeight="12.75" x14ac:dyDescent="0.25"/>
  <cols>
    <col min="1" max="1" width="2.75" style="24" customWidth="1"/>
    <col min="2" max="2" width="14.25" style="33" customWidth="1"/>
    <col min="3" max="12" width="11" style="24"/>
    <col min="13" max="13" width="15" style="24" customWidth="1"/>
    <col min="14" max="14" width="4.75" style="24" customWidth="1"/>
    <col min="15" max="15" width="8.75" style="24" customWidth="1"/>
    <col min="16" max="16384" width="11" style="24"/>
  </cols>
  <sheetData>
    <row r="2" spans="2:5" x14ac:dyDescent="0.25">
      <c r="B2" s="25" t="s">
        <v>18</v>
      </c>
    </row>
    <row r="3" spans="2:5" x14ac:dyDescent="0.25">
      <c r="B3" s="25"/>
    </row>
    <row r="4" spans="2:5" x14ac:dyDescent="0.25">
      <c r="B4" s="26"/>
      <c r="D4" s="27" t="s">
        <v>19</v>
      </c>
      <c r="E4" s="27" t="s">
        <v>2</v>
      </c>
    </row>
    <row r="5" spans="2:5" x14ac:dyDescent="0.25">
      <c r="B5" s="28" t="s">
        <v>20</v>
      </c>
      <c r="C5" s="29" t="s">
        <v>21</v>
      </c>
      <c r="D5" s="30">
        <v>11.06</v>
      </c>
      <c r="E5" s="30">
        <v>4.16</v>
      </c>
    </row>
    <row r="6" spans="2:5" x14ac:dyDescent="0.25">
      <c r="B6" s="28"/>
      <c r="C6" s="29" t="s">
        <v>22</v>
      </c>
      <c r="D6" s="30">
        <v>7.93</v>
      </c>
      <c r="E6" s="30">
        <v>1.66</v>
      </c>
    </row>
    <row r="7" spans="2:5" x14ac:dyDescent="0.25">
      <c r="B7" s="28" t="s">
        <v>23</v>
      </c>
      <c r="C7" s="29" t="s">
        <v>21</v>
      </c>
      <c r="D7" s="30">
        <v>1.93</v>
      </c>
      <c r="E7" s="30">
        <v>2.68</v>
      </c>
    </row>
    <row r="8" spans="2:5" x14ac:dyDescent="0.25">
      <c r="B8" s="28"/>
      <c r="C8" s="29" t="s">
        <v>22</v>
      </c>
      <c r="D8" s="30">
        <v>1.47</v>
      </c>
      <c r="E8" s="30">
        <v>0.99</v>
      </c>
    </row>
    <row r="9" spans="2:5" x14ac:dyDescent="0.25">
      <c r="B9" s="28" t="s">
        <v>24</v>
      </c>
      <c r="C9" s="29" t="s">
        <v>21</v>
      </c>
      <c r="D9" s="30">
        <v>42.22</v>
      </c>
      <c r="E9" s="30">
        <v>5.0599999999999996</v>
      </c>
    </row>
    <row r="10" spans="2:5" x14ac:dyDescent="0.25">
      <c r="B10" s="28"/>
      <c r="C10" s="29" t="s">
        <v>22</v>
      </c>
      <c r="D10" s="30">
        <v>34.119999999999997</v>
      </c>
      <c r="E10" s="30">
        <v>2.11</v>
      </c>
    </row>
    <row r="11" spans="2:5" x14ac:dyDescent="0.25">
      <c r="B11" s="28" t="s">
        <v>25</v>
      </c>
      <c r="C11" s="29" t="s">
        <v>21</v>
      </c>
      <c r="D11" s="30">
        <v>35.03</v>
      </c>
      <c r="E11" s="30">
        <v>4.92</v>
      </c>
    </row>
    <row r="12" spans="2:5" x14ac:dyDescent="0.25">
      <c r="B12" s="28"/>
      <c r="C12" s="29" t="s">
        <v>22</v>
      </c>
      <c r="D12" s="30">
        <v>19.68</v>
      </c>
      <c r="E12" s="30">
        <v>1.97</v>
      </c>
    </row>
    <row r="13" spans="2:5" x14ac:dyDescent="0.25">
      <c r="B13" s="28" t="s">
        <v>26</v>
      </c>
      <c r="C13" s="29" t="s">
        <v>21</v>
      </c>
      <c r="D13" s="30">
        <v>17.190000000000001</v>
      </c>
      <c r="E13" s="30">
        <v>2.89</v>
      </c>
    </row>
    <row r="14" spans="2:5" x14ac:dyDescent="0.25">
      <c r="B14" s="28"/>
      <c r="C14" s="29" t="s">
        <v>22</v>
      </c>
      <c r="D14" s="30">
        <v>19.48</v>
      </c>
      <c r="E14" s="30">
        <v>1.1100000000000001</v>
      </c>
    </row>
    <row r="15" spans="2:5" x14ac:dyDescent="0.25">
      <c r="B15" s="28" t="s">
        <v>27</v>
      </c>
      <c r="C15" s="29" t="s">
        <v>21</v>
      </c>
      <c r="D15" s="30">
        <v>11.3</v>
      </c>
      <c r="E15" s="30">
        <v>3.71</v>
      </c>
    </row>
    <row r="16" spans="2:5" x14ac:dyDescent="0.25">
      <c r="B16" s="28"/>
      <c r="C16" s="29" t="s">
        <v>22</v>
      </c>
      <c r="D16" s="30">
        <v>9.74</v>
      </c>
      <c r="E16" s="30">
        <v>1.38</v>
      </c>
    </row>
    <row r="17" spans="2:11" x14ac:dyDescent="0.25">
      <c r="B17" s="28" t="s">
        <v>28</v>
      </c>
      <c r="C17" s="29" t="s">
        <v>21</v>
      </c>
      <c r="D17" s="30">
        <v>24.8</v>
      </c>
      <c r="E17" s="30">
        <v>5.07</v>
      </c>
    </row>
    <row r="18" spans="2:11" x14ac:dyDescent="0.25">
      <c r="B18" s="28"/>
      <c r="C18" s="29" t="s">
        <v>22</v>
      </c>
      <c r="D18" s="30">
        <v>18.55</v>
      </c>
      <c r="E18" s="30">
        <v>2.15</v>
      </c>
    </row>
    <row r="19" spans="2:11" x14ac:dyDescent="0.25">
      <c r="B19" s="28" t="s">
        <v>29</v>
      </c>
      <c r="C19" s="29" t="s">
        <v>21</v>
      </c>
      <c r="D19" s="30">
        <v>6.61</v>
      </c>
      <c r="E19" s="30">
        <v>3.69</v>
      </c>
    </row>
    <row r="20" spans="2:11" x14ac:dyDescent="0.25">
      <c r="B20" s="28"/>
      <c r="C20" s="29" t="s">
        <v>22</v>
      </c>
      <c r="D20" s="30">
        <v>4.3600000000000003</v>
      </c>
      <c r="E20" s="30">
        <v>1.43</v>
      </c>
    </row>
    <row r="21" spans="2:11" x14ac:dyDescent="0.25">
      <c r="B21" s="28" t="s">
        <v>30</v>
      </c>
      <c r="C21" s="29" t="s">
        <v>21</v>
      </c>
      <c r="D21" s="30">
        <v>20.25</v>
      </c>
      <c r="E21" s="30">
        <v>5.05</v>
      </c>
    </row>
    <row r="22" spans="2:11" x14ac:dyDescent="0.25">
      <c r="B22" s="28"/>
      <c r="C22" s="29" t="s">
        <v>22</v>
      </c>
      <c r="D22" s="30">
        <v>11.46</v>
      </c>
      <c r="E22" s="30">
        <v>2.14</v>
      </c>
    </row>
    <row r="23" spans="2:11" x14ac:dyDescent="0.25">
      <c r="B23" s="28" t="s">
        <v>31</v>
      </c>
      <c r="C23" s="29" t="s">
        <v>21</v>
      </c>
      <c r="D23" s="30">
        <v>15.57</v>
      </c>
      <c r="E23" s="30">
        <v>3.37</v>
      </c>
    </row>
    <row r="24" spans="2:11" x14ac:dyDescent="0.25">
      <c r="B24" s="28"/>
      <c r="C24" s="29" t="s">
        <v>22</v>
      </c>
      <c r="D24" s="30">
        <v>14.28</v>
      </c>
      <c r="E24" s="30">
        <v>1.36</v>
      </c>
    </row>
    <row r="25" spans="2:11" x14ac:dyDescent="0.25">
      <c r="B25" s="31"/>
      <c r="C25" s="3"/>
      <c r="D25" s="32"/>
      <c r="E25" s="32"/>
    </row>
    <row r="26" spans="2:11" ht="105.75" customHeight="1" x14ac:dyDescent="0.25">
      <c r="B26" s="23" t="s">
        <v>54</v>
      </c>
      <c r="C26" s="23"/>
      <c r="D26" s="23"/>
      <c r="E26" s="23"/>
      <c r="F26" s="23"/>
      <c r="G26" s="23"/>
      <c r="H26" s="23"/>
      <c r="I26" s="23"/>
      <c r="J26" s="23"/>
      <c r="K26" s="23"/>
    </row>
  </sheetData>
  <mergeCells count="11">
    <mergeCell ref="B26:K26"/>
    <mergeCell ref="B5:B6"/>
    <mergeCell ref="B23:B24"/>
    <mergeCell ref="B21:B22"/>
    <mergeCell ref="B19:B20"/>
    <mergeCell ref="B17:B18"/>
    <mergeCell ref="B15:B16"/>
    <mergeCell ref="B13:B14"/>
    <mergeCell ref="B11:B12"/>
    <mergeCell ref="B9:B10"/>
    <mergeCell ref="B7:B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17"/>
  <sheetViews>
    <sheetView workbookViewId="0"/>
  </sheetViews>
  <sheetFormatPr baseColWidth="10" defaultRowHeight="12.75" x14ac:dyDescent="0.25"/>
  <cols>
    <col min="1" max="1" width="2.75" style="1" customWidth="1"/>
    <col min="2" max="2" width="10.375" style="1" customWidth="1"/>
    <col min="3" max="3" width="12.5" style="1" customWidth="1"/>
    <col min="4" max="5" width="11.25" style="1" customWidth="1"/>
    <col min="6" max="8" width="13.5" style="1" customWidth="1"/>
    <col min="9" max="16384" width="11" style="1"/>
  </cols>
  <sheetData>
    <row r="2" spans="2:12" x14ac:dyDescent="0.25">
      <c r="B2" s="2" t="s">
        <v>44</v>
      </c>
      <c r="K2" s="34"/>
    </row>
    <row r="4" spans="2:12" ht="81.75" customHeight="1" x14ac:dyDescent="0.25">
      <c r="B4" s="3"/>
      <c r="C4" s="5"/>
      <c r="D4" s="6" t="s">
        <v>40</v>
      </c>
      <c r="E4" s="6" t="s">
        <v>41</v>
      </c>
      <c r="F4" s="6" t="s">
        <v>42</v>
      </c>
      <c r="G4" s="6" t="s">
        <v>57</v>
      </c>
      <c r="H4" s="6" t="s">
        <v>43</v>
      </c>
    </row>
    <row r="5" spans="2:12" x14ac:dyDescent="0.25">
      <c r="B5" s="35" t="s">
        <v>5</v>
      </c>
      <c r="C5" s="36"/>
      <c r="D5" s="37">
        <f>ROUND(1336340,-2)</f>
        <v>1336300</v>
      </c>
      <c r="E5" s="37">
        <f>ROUND(116080,-2)</f>
        <v>116100</v>
      </c>
      <c r="F5" s="37">
        <f>ROUND(23880,-2)</f>
        <v>23900</v>
      </c>
      <c r="G5" s="37">
        <f>ROUND(42260,-2)</f>
        <v>42300</v>
      </c>
      <c r="H5" s="37">
        <f>ROUND(124870,-2)</f>
        <v>124900</v>
      </c>
      <c r="I5" s="3"/>
      <c r="L5" s="3"/>
    </row>
    <row r="6" spans="2:12" x14ac:dyDescent="0.25">
      <c r="B6" s="38" t="s">
        <v>55</v>
      </c>
      <c r="C6" s="39" t="s">
        <v>1</v>
      </c>
      <c r="D6" s="40">
        <v>7.2</v>
      </c>
      <c r="E6" s="40">
        <v>0.6</v>
      </c>
      <c r="F6" s="40">
        <v>0.1</v>
      </c>
      <c r="G6" s="40">
        <v>0.2</v>
      </c>
      <c r="H6" s="40">
        <v>0.7</v>
      </c>
      <c r="I6" s="3"/>
    </row>
    <row r="7" spans="2:12" x14ac:dyDescent="0.25">
      <c r="B7" s="41"/>
      <c r="C7" s="42" t="s">
        <v>32</v>
      </c>
      <c r="D7" s="43">
        <v>0.5</v>
      </c>
      <c r="E7" s="43">
        <v>0.2</v>
      </c>
      <c r="F7" s="43">
        <v>0.1</v>
      </c>
      <c r="G7" s="43">
        <v>0.4</v>
      </c>
      <c r="H7" s="43">
        <v>1.3</v>
      </c>
      <c r="I7" s="3"/>
    </row>
    <row r="8" spans="2:12" x14ac:dyDescent="0.25">
      <c r="B8" s="41"/>
      <c r="C8" s="42" t="s">
        <v>33</v>
      </c>
      <c r="D8" s="43">
        <v>1.4</v>
      </c>
      <c r="E8" s="43">
        <v>0.2</v>
      </c>
      <c r="F8" s="43">
        <v>0.1</v>
      </c>
      <c r="G8" s="43">
        <v>0.3</v>
      </c>
      <c r="H8" s="43">
        <v>0.9</v>
      </c>
      <c r="I8" s="3"/>
    </row>
    <row r="9" spans="2:12" x14ac:dyDescent="0.25">
      <c r="B9" s="41"/>
      <c r="C9" s="42" t="s">
        <v>34</v>
      </c>
      <c r="D9" s="43">
        <v>2.7</v>
      </c>
      <c r="E9" s="43">
        <v>0.4</v>
      </c>
      <c r="F9" s="43">
        <v>0.1</v>
      </c>
      <c r="G9" s="43">
        <v>0.2</v>
      </c>
      <c r="H9" s="43">
        <v>0.5</v>
      </c>
      <c r="I9" s="3"/>
    </row>
    <row r="10" spans="2:12" x14ac:dyDescent="0.25">
      <c r="B10" s="41"/>
      <c r="C10" s="42" t="s">
        <v>35</v>
      </c>
      <c r="D10" s="43">
        <v>5.3</v>
      </c>
      <c r="E10" s="43">
        <v>0.6</v>
      </c>
      <c r="F10" s="43">
        <v>0.1</v>
      </c>
      <c r="G10" s="44">
        <v>0.1</v>
      </c>
      <c r="H10" s="44">
        <v>0.2</v>
      </c>
      <c r="I10" s="3"/>
    </row>
    <row r="11" spans="2:12" x14ac:dyDescent="0.25">
      <c r="B11" s="41"/>
      <c r="C11" s="42" t="s">
        <v>36</v>
      </c>
      <c r="D11" s="43">
        <v>11.8</v>
      </c>
      <c r="E11" s="43">
        <v>0.9</v>
      </c>
      <c r="F11" s="43">
        <v>0.1</v>
      </c>
      <c r="G11" s="44"/>
      <c r="H11" s="44"/>
      <c r="I11" s="3"/>
    </row>
    <row r="12" spans="2:12" x14ac:dyDescent="0.25">
      <c r="B12" s="41"/>
      <c r="C12" s="42" t="s">
        <v>37</v>
      </c>
      <c r="D12" s="43">
        <v>24.2</v>
      </c>
      <c r="E12" s="43">
        <v>1.5</v>
      </c>
      <c r="F12" s="43">
        <v>0.2</v>
      </c>
      <c r="G12" s="44"/>
      <c r="H12" s="44"/>
      <c r="I12" s="3"/>
    </row>
    <row r="13" spans="2:12" x14ac:dyDescent="0.25">
      <c r="B13" s="41"/>
      <c r="C13" s="42" t="s">
        <v>38</v>
      </c>
      <c r="D13" s="43">
        <v>44.3</v>
      </c>
      <c r="E13" s="43">
        <v>2.7</v>
      </c>
      <c r="F13" s="43">
        <v>0.2</v>
      </c>
      <c r="G13" s="44"/>
      <c r="H13" s="44"/>
      <c r="I13" s="3"/>
    </row>
    <row r="14" spans="2:12" x14ac:dyDescent="0.25">
      <c r="B14" s="45"/>
      <c r="C14" s="46" t="s">
        <v>39</v>
      </c>
      <c r="D14" s="47">
        <v>72.599999999999994</v>
      </c>
      <c r="E14" s="47">
        <v>4.9000000000000004</v>
      </c>
      <c r="F14" s="47">
        <v>0.1</v>
      </c>
      <c r="G14" s="48"/>
      <c r="H14" s="48"/>
      <c r="I14" s="3"/>
    </row>
    <row r="15" spans="2:12" x14ac:dyDescent="0.25">
      <c r="B15" s="51"/>
      <c r="C15" s="3"/>
      <c r="D15" s="52"/>
      <c r="E15" s="52"/>
      <c r="F15" s="52"/>
      <c r="G15" s="53"/>
      <c r="H15" s="53"/>
      <c r="I15" s="3"/>
    </row>
    <row r="16" spans="2:12" ht="162.75" customHeight="1" x14ac:dyDescent="0.25">
      <c r="B16" s="49" t="s">
        <v>56</v>
      </c>
      <c r="C16" s="49"/>
      <c r="D16" s="49"/>
      <c r="E16" s="49"/>
      <c r="F16" s="49"/>
      <c r="G16" s="49"/>
      <c r="H16" s="49"/>
    </row>
    <row r="17" spans="2:8" x14ac:dyDescent="0.25">
      <c r="B17" s="50"/>
      <c r="C17" s="50"/>
      <c r="D17" s="50"/>
      <c r="E17" s="50"/>
      <c r="F17" s="50"/>
      <c r="G17" s="50"/>
      <c r="H17" s="50"/>
    </row>
  </sheetData>
  <mergeCells count="5">
    <mergeCell ref="B5:C5"/>
    <mergeCell ref="B6:B14"/>
    <mergeCell ref="G10:G14"/>
    <mergeCell ref="H10:H14"/>
    <mergeCell ref="B16:H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Tableau 1</vt:lpstr>
      <vt:lpstr>Graphique 1</vt:lpstr>
      <vt:lpstr>Tableau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2024-10-07T08:23:39Z</dcterms:modified>
</cp:coreProperties>
</file>