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chaouki.titouhi\Desktop\Sub\ER\ER 1313\"/>
    </mc:Choice>
  </mc:AlternateContent>
  <xr:revisionPtr revIDLastSave="0" documentId="8_{EFCABA1C-7F9D-4302-BE37-9A19816888D3}" xr6:coauthVersionLast="47" xr6:coauthVersionMax="47" xr10:uidLastSave="{00000000-0000-0000-0000-000000000000}"/>
  <bookViews>
    <workbookView xWindow="-25320" yWindow="-225" windowWidth="25440" windowHeight="15390" activeTab="5" xr2:uid="{F67299E8-DBB7-4E55-8081-43A7DBD52253}"/>
  </bookViews>
  <sheets>
    <sheet name="Schéma 1" sheetId="758" r:id="rId1"/>
    <sheet name="Tableau 1" sheetId="753" r:id="rId2"/>
    <sheet name="Tableau 2" sheetId="760" r:id="rId3"/>
    <sheet name="Graphique 1" sheetId="749" r:id="rId4"/>
    <sheet name="Graphique 2" sheetId="752" r:id="rId5"/>
    <sheet name="Graphique 3" sheetId="756" r:id="rId6"/>
    <sheet name="Graphique de l'encadré 2" sheetId="757" r:id="rId7"/>
    <sheet name="Tableau de l'encadré 3" sheetId="759" r:id="rId8"/>
  </sheets>
  <externalReferences>
    <externalReference r:id="rId9"/>
    <externalReference r:id="rId10"/>
  </externalReferences>
  <definedNames>
    <definedName name="AAH_abatt_adulte" localSheetId="3">#REF!</definedName>
    <definedName name="AAH_abatt_adulte" localSheetId="4">#REF!</definedName>
    <definedName name="AAH_abatt_adulte" localSheetId="5">#REF!</definedName>
    <definedName name="AAH_abatt_adulte" localSheetId="6">#REF!</definedName>
    <definedName name="AAH_abatt_adulte">#REF!</definedName>
    <definedName name="AAH_abatt_enf" localSheetId="3">#REF!</definedName>
    <definedName name="AAH_abatt_enf" localSheetId="4">#REF!</definedName>
    <definedName name="AAH_abatt_enf" localSheetId="5">#REF!</definedName>
    <definedName name="AAH_abatt_enf" localSheetId="6">#REF!</definedName>
    <definedName name="AAH_abatt_enf">#REF!</definedName>
    <definedName name="AAH_abatt_salaire_t1" localSheetId="3">#REF!</definedName>
    <definedName name="AAH_abatt_salaire_t1" localSheetId="4">#REF!</definedName>
    <definedName name="AAH_abatt_salaire_t1" localSheetId="5">#REF!</definedName>
    <definedName name="AAH_abatt_salaire_t1" localSheetId="6">#REF!</definedName>
    <definedName name="AAH_abatt_salaire_t1">#REF!</definedName>
    <definedName name="AAH_abatt_salaire_t2" localSheetId="3">#REF!</definedName>
    <definedName name="AAH_abatt_salaire_t2" localSheetId="4">#REF!</definedName>
    <definedName name="AAH_abatt_salaire_t2" localSheetId="5">#REF!</definedName>
    <definedName name="AAH_abatt_salaire_t2" localSheetId="6">#REF!</definedName>
    <definedName name="AAH_abatt_salaire_t2">#REF!</definedName>
    <definedName name="AAH_cplmt_ressources" localSheetId="3">#REF!</definedName>
    <definedName name="AAH_cplmt_ressources" localSheetId="4">#REF!</definedName>
    <definedName name="AAH_cplmt_ressources" localSheetId="5">#REF!</definedName>
    <definedName name="AAH_cplmt_ressources" localSheetId="6">#REF!</definedName>
    <definedName name="AAH_cplmt_ressources">#REF!</definedName>
    <definedName name="AAH_montant" localSheetId="3">#REF!</definedName>
    <definedName name="AAH_montant" localSheetId="4">#REF!</definedName>
    <definedName name="AAH_montant" localSheetId="5">#REF!</definedName>
    <definedName name="AAH_montant" localSheetId="6">#REF!</definedName>
    <definedName name="AAH_montant">#REF!</definedName>
    <definedName name="AAH_mva" localSheetId="3">#REF!</definedName>
    <definedName name="AAH_mva" localSheetId="4">#REF!</definedName>
    <definedName name="AAH_mva" localSheetId="5">#REF!</definedName>
    <definedName name="AAH_mva" localSheetId="6">#REF!</definedName>
    <definedName name="AAH_mva">#REF!</definedName>
    <definedName name="AAH_plaf_couple" localSheetId="3">#REF!</definedName>
    <definedName name="AAH_plaf_couple" localSheetId="4">#REF!</definedName>
    <definedName name="AAH_plaf_couple" localSheetId="5">#REF!</definedName>
    <definedName name="AAH_plaf_couple" localSheetId="6">#REF!</definedName>
    <definedName name="AAH_plaf_couple">#REF!</definedName>
    <definedName name="AAH_plaf_seul" localSheetId="3">#REF!</definedName>
    <definedName name="AAH_plaf_seul" localSheetId="4">#REF!</definedName>
    <definedName name="AAH_plaf_seul" localSheetId="5">#REF!</definedName>
    <definedName name="AAH_plaf_seul" localSheetId="6">#REF!</definedName>
    <definedName name="AAH_plaf_seul">#REF!</definedName>
    <definedName name="AAH_plaf_sup_pac" localSheetId="3">#REF!</definedName>
    <definedName name="AAH_plaf_sup_pac" localSheetId="4">#REF!</definedName>
    <definedName name="AAH_plaf_sup_pac" localSheetId="5">#REF!</definedName>
    <definedName name="AAH_plaf_sup_pac" localSheetId="6">#REF!</definedName>
    <definedName name="AAH_plaf_sup_pac">#REF!</definedName>
    <definedName name="AAH_plafond_abatt_salaire" localSheetId="3">#REF!</definedName>
    <definedName name="AAH_plafond_abatt_salaire" localSheetId="4">#REF!</definedName>
    <definedName name="AAH_plafond_abatt_salaire" localSheetId="5">#REF!</definedName>
    <definedName name="AAH_plafond_abatt_salaire" localSheetId="6">#REF!</definedName>
    <definedName name="AAH_plafond_abatt_salaire">#REF!</definedName>
    <definedName name="abatt_rbg_are" localSheetId="3">#REF!</definedName>
    <definedName name="abatt_rbg_are" localSheetId="4">#REF!</definedName>
    <definedName name="abatt_rbg_are" localSheetId="5">#REF!</definedName>
    <definedName name="abatt_rbg_are" localSheetId="6">#REF!</definedName>
    <definedName name="abatt_rbg_are">#REF!</definedName>
    <definedName name="abatt_rfr" localSheetId="3">#REF!</definedName>
    <definedName name="abatt_rfr" localSheetId="4">#REF!</definedName>
    <definedName name="abatt_rfr" localSheetId="5">#REF!</definedName>
    <definedName name="abatt_rfr" localSheetId="6">#REF!</definedName>
    <definedName name="abatt_rfr">#REF!</definedName>
    <definedName name="AF_20_ans" localSheetId="3">#REF!</definedName>
    <definedName name="AF_20_ans" localSheetId="4">#REF!</definedName>
    <definedName name="AF_20_ans" localSheetId="5">#REF!</definedName>
    <definedName name="AF_20_ans" localSheetId="6">#REF!</definedName>
    <definedName name="AF_20_ans">#REF!</definedName>
    <definedName name="AF_2enft" localSheetId="3">#REF!</definedName>
    <definedName name="AF_2enft" localSheetId="4">#REF!</definedName>
    <definedName name="AF_2enft" localSheetId="5">#REF!</definedName>
    <definedName name="AF_2enft" localSheetId="6">#REF!</definedName>
    <definedName name="AF_2enft">#REF!</definedName>
    <definedName name="AF_enft_sup" localSheetId="3">#REF!</definedName>
    <definedName name="AF_enft_sup" localSheetId="4">#REF!</definedName>
    <definedName name="AF_enft_sup" localSheetId="5">#REF!</definedName>
    <definedName name="AF_enft_sup" localSheetId="6">#REF!</definedName>
    <definedName name="AF_enft_sup">#REF!</definedName>
    <definedName name="al_taux_compl" localSheetId="3">#REF!</definedName>
    <definedName name="al_taux_compl" localSheetId="4">#REF!</definedName>
    <definedName name="al_taux_compl" localSheetId="5">#REF!</definedName>
    <definedName name="al_taux_compl" localSheetId="6">#REF!</definedName>
    <definedName name="al_taux_compl">#REF!</definedName>
    <definedName name="APL_abatt_biactifs" localSheetId="3">#REF!</definedName>
    <definedName name="APL_abatt_biactifs" localSheetId="4">#REF!</definedName>
    <definedName name="APL_abatt_biactifs" localSheetId="5">#REF!</definedName>
    <definedName name="APL_abatt_biactifs" localSheetId="6">#REF!</definedName>
    <definedName name="APL_abatt_biactifs">#REF!</definedName>
    <definedName name="APL_batt_biactifs" localSheetId="3">#REF!</definedName>
    <definedName name="APL_batt_biactifs" localSheetId="4">#REF!</definedName>
    <definedName name="APL_batt_biactifs" localSheetId="5">#REF!</definedName>
    <definedName name="APL_batt_biactifs" localSheetId="6">#REF!</definedName>
    <definedName name="APL_batt_biactifs">#REF!</definedName>
    <definedName name="ars11_14" localSheetId="3">#REF!</definedName>
    <definedName name="ars11_14" localSheetId="4">#REF!</definedName>
    <definedName name="ars11_14" localSheetId="5">#REF!</definedName>
    <definedName name="ars11_14" localSheetId="6">#REF!</definedName>
    <definedName name="ars11_14">#REF!</definedName>
    <definedName name="ars15_18" localSheetId="3">#REF!</definedName>
    <definedName name="ars15_18" localSheetId="4">#REF!</definedName>
    <definedName name="ars15_18" localSheetId="5">#REF!</definedName>
    <definedName name="ars15_18" localSheetId="6">#REF!</definedName>
    <definedName name="ars15_18">#REF!</definedName>
    <definedName name="ars6_10" localSheetId="3">#REF!</definedName>
    <definedName name="ars6_10" localSheetId="4">#REF!</definedName>
    <definedName name="ars6_10" localSheetId="5">#REF!</definedName>
    <definedName name="ars6_10" localSheetId="6">#REF!</definedName>
    <definedName name="ars6_10">#REF!</definedName>
    <definedName name="ASS_diff_plaf_couple" localSheetId="3">#REF!</definedName>
    <definedName name="ASS_diff_plaf_couple" localSheetId="4">#REF!</definedName>
    <definedName name="ASS_diff_plaf_couple" localSheetId="5">#REF!</definedName>
    <definedName name="ASS_diff_plaf_couple" localSheetId="6">#REF!</definedName>
    <definedName name="ASS_diff_plaf_couple">#REF!</definedName>
    <definedName name="ASS_diff_plaf_seule" localSheetId="3">#REF!</definedName>
    <definedName name="ASS_diff_plaf_seule" localSheetId="4">#REF!</definedName>
    <definedName name="ASS_diff_plaf_seule" localSheetId="5">#REF!</definedName>
    <definedName name="ASS_diff_plaf_seule" localSheetId="6">#REF!</definedName>
    <definedName name="ASS_diff_plaf_seule">#REF!</definedName>
    <definedName name="ASS_mtt_forf" localSheetId="3">#REF!</definedName>
    <definedName name="ASS_mtt_forf" localSheetId="4">#REF!</definedName>
    <definedName name="ASS_mtt_forf" localSheetId="5">#REF!</definedName>
    <definedName name="ASS_mtt_forf" localSheetId="6">#REF!</definedName>
    <definedName name="ASS_mtt_forf">#REF!</definedName>
    <definedName name="ASS_plaf_couple" localSheetId="3">#REF!</definedName>
    <definedName name="ASS_plaf_couple" localSheetId="4">#REF!</definedName>
    <definedName name="ASS_plaf_couple" localSheetId="5">#REF!</definedName>
    <definedName name="ASS_plaf_couple" localSheetId="6">#REF!</definedName>
    <definedName name="ASS_plaf_couple">#REF!</definedName>
    <definedName name="ASS_plaf_seule" localSheetId="3">#REF!</definedName>
    <definedName name="ASS_plaf_seule" localSheetId="4">#REF!</definedName>
    <definedName name="ASS_plaf_seule" localSheetId="5">#REF!</definedName>
    <definedName name="ASS_plaf_seule" localSheetId="6">#REF!</definedName>
    <definedName name="ASS_plaf_seule">#REF!</definedName>
    <definedName name="assiette_PS_ARE" localSheetId="3">#REF!</definedName>
    <definedName name="assiette_PS_ARE" localSheetId="4">#REF!</definedName>
    <definedName name="assiette_PS_ARE" localSheetId="5">#REF!</definedName>
    <definedName name="assiette_PS_ARE" localSheetId="6">#REF!</definedName>
    <definedName name="assiette_PS_ARE">#REF!</definedName>
    <definedName name="bmaf" localSheetId="3">#REF!</definedName>
    <definedName name="bmaf" localSheetId="4">#REF!</definedName>
    <definedName name="bmaf" localSheetId="5">#REF!</definedName>
    <definedName name="bmaf" localSheetId="6">#REF!</definedName>
    <definedName name="bmaf">#REF!</definedName>
    <definedName name="bmaf_n_1" localSheetId="3">#REF!</definedName>
    <definedName name="bmaf_n_1" localSheetId="4">#REF!</definedName>
    <definedName name="bmaf_n_1" localSheetId="5">#REF!</definedName>
    <definedName name="bmaf_n_1" localSheetId="6">#REF!</definedName>
    <definedName name="bmaf_n_1">#REF!</definedName>
    <definedName name="bmaf_n_2" localSheetId="3">#REF!</definedName>
    <definedName name="bmaf_n_2" localSheetId="4">#REF!</definedName>
    <definedName name="bmaf_n_2" localSheetId="5">#REF!</definedName>
    <definedName name="bmaf_n_2" localSheetId="6">#REF!</definedName>
    <definedName name="bmaf_n_2">#REF!</definedName>
    <definedName name="bonus_2022" localSheetId="3">#REF!</definedName>
    <definedName name="bonus_2022" localSheetId="4">#REF!</definedName>
    <definedName name="bonus_2022" localSheetId="5">#REF!</definedName>
    <definedName name="bonus_2022" localSheetId="6">#REF!</definedName>
    <definedName name="bonus_2022">#REF!</definedName>
    <definedName name="Decote_taux" localSheetId="3">#REF!</definedName>
    <definedName name="Decote_taux" localSheetId="4">#REF!</definedName>
    <definedName name="Decote_taux" localSheetId="5">#REF!</definedName>
    <definedName name="Decote_taux" localSheetId="6">#REF!</definedName>
    <definedName name="Decote_taux">#REF!</definedName>
    <definedName name="deflat" localSheetId="3">#REF!</definedName>
    <definedName name="deflat" localSheetId="4">#REF!</definedName>
    <definedName name="deflat" localSheetId="5">#REF!</definedName>
    <definedName name="deflat" localSheetId="6">#REF!</definedName>
    <definedName name="deflat">#REF!</definedName>
    <definedName name="deflat_2" localSheetId="3">#REF!</definedName>
    <definedName name="deflat_2" localSheetId="4">#REF!</definedName>
    <definedName name="deflat_2" localSheetId="5">#REF!</definedName>
    <definedName name="deflat_2" localSheetId="6">#REF!</definedName>
    <definedName name="deflat_2">#REF!</definedName>
    <definedName name="deflat_3" localSheetId="3">#REF!</definedName>
    <definedName name="deflat_3" localSheetId="4">#REF!</definedName>
    <definedName name="deflat_3" localSheetId="5">#REF!</definedName>
    <definedName name="deflat_3" localSheetId="6">#REF!</definedName>
    <definedName name="deflat_3">#REF!</definedName>
    <definedName name="forf_logement_PA_1" localSheetId="3">#REF!</definedName>
    <definedName name="forf_logement_PA_1" localSheetId="4">#REF!</definedName>
    <definedName name="forf_logement_PA_1" localSheetId="5">#REF!</definedName>
    <definedName name="forf_logement_PA_1" localSheetId="6">#REF!</definedName>
    <definedName name="forf_logement_PA_1">#REF!</definedName>
    <definedName name="forf_logement_PA_2" localSheetId="3">#REF!</definedName>
    <definedName name="forf_logement_PA_2" localSheetId="4">#REF!</definedName>
    <definedName name="forf_logement_PA_2" localSheetId="5">#REF!</definedName>
    <definedName name="forf_logement_PA_2" localSheetId="6">#REF!</definedName>
    <definedName name="forf_logement_PA_2">#REF!</definedName>
    <definedName name="forf_logement_PA_3" localSheetId="3">#REF!</definedName>
    <definedName name="forf_logement_PA_3" localSheetId="4">#REF!</definedName>
    <definedName name="forf_logement_PA_3" localSheetId="5">#REF!</definedName>
    <definedName name="forf_logement_PA_3" localSheetId="6">#REF!</definedName>
    <definedName name="forf_logement_PA_3">#REF!</definedName>
    <definedName name="forf_logement_rsa_1" localSheetId="3">#REF!</definedName>
    <definedName name="forf_logement_rsa_1" localSheetId="4">#REF!</definedName>
    <definedName name="forf_logement_rsa_1" localSheetId="5">#REF!</definedName>
    <definedName name="forf_logement_rsa_1" localSheetId="6">#REF!</definedName>
    <definedName name="forf_logement_rsa_1">#REF!</definedName>
    <definedName name="forf_logement_rsa_2" localSheetId="3">#REF!</definedName>
    <definedName name="forf_logement_rsa_2" localSheetId="4">#REF!</definedName>
    <definedName name="forf_logement_rsa_2" localSheetId="5">#REF!</definedName>
    <definedName name="forf_logement_rsa_2" localSheetId="6">#REF!</definedName>
    <definedName name="forf_logement_rsa_2">#REF!</definedName>
    <definedName name="forf_logement_rsa_3" localSheetId="3">#REF!</definedName>
    <definedName name="forf_logement_rsa_3" localSheetId="4">#REF!</definedName>
    <definedName name="forf_logement_rsa_3" localSheetId="5">#REF!</definedName>
    <definedName name="forf_logement_rsa_3" localSheetId="6">#REF!</definedName>
    <definedName name="forf_logement_rsa_3">#REF!</definedName>
    <definedName name="majo_age_AF" localSheetId="3">#REF!</definedName>
    <definedName name="majo_age_AF" localSheetId="4">#REF!</definedName>
    <definedName name="majo_age_AF" localSheetId="5">#REF!</definedName>
    <definedName name="majo_age_AF" localSheetId="6">#REF!</definedName>
    <definedName name="majo_age_AF">#REF!</definedName>
    <definedName name="Mfo_AL" localSheetId="3">#REF!</definedName>
    <definedName name="Mfo_AL" localSheetId="4">#REF!</definedName>
    <definedName name="Mfo_AL" localSheetId="5">#REF!</definedName>
    <definedName name="Mfo_AL" localSheetId="6">#REF!</definedName>
    <definedName name="Mfo_AL">#REF!</definedName>
    <definedName name="mod_cotis_fam" localSheetId="3">#REF!</definedName>
    <definedName name="mod_cotis_fam" localSheetId="4">#REF!</definedName>
    <definedName name="mod_cotis_fam" localSheetId="5">#REF!</definedName>
    <definedName name="mod_cotis_fam" localSheetId="6">#REF!</definedName>
    <definedName name="mod_cotis_fam">#REF!</definedName>
    <definedName name="mont_ASF_RSA" localSheetId="3">#REF!</definedName>
    <definedName name="mont_ASF_RSA" localSheetId="4">#REF!</definedName>
    <definedName name="mont_ASF_RSA" localSheetId="5">#REF!</definedName>
    <definedName name="mont_ASF_RSA" localSheetId="6">#REF!</definedName>
    <definedName name="mont_ASF_RSA">#REF!</definedName>
    <definedName name="mont_ASF_total" localSheetId="3">#REF!</definedName>
    <definedName name="mont_ASF_total" localSheetId="4">#REF!</definedName>
    <definedName name="mont_ASF_total" localSheetId="5">#REF!</definedName>
    <definedName name="mont_ASF_total" localSheetId="6">#REF!</definedName>
    <definedName name="mont_ASF_total">#REF!</definedName>
    <definedName name="mont_decote_celib" localSheetId="3">#REF!</definedName>
    <definedName name="mont_decote_celib" localSheetId="4">#REF!</definedName>
    <definedName name="mont_decote_celib" localSheetId="5">#REF!</definedName>
    <definedName name="mont_decote_celib" localSheetId="6">#REF!</definedName>
    <definedName name="mont_decote_celib">#REF!</definedName>
    <definedName name="mont_decote_couple" localSheetId="3">#REF!</definedName>
    <definedName name="mont_decote_couple" localSheetId="4">#REF!</definedName>
    <definedName name="mont_decote_couple" localSheetId="5">#REF!</definedName>
    <definedName name="mont_decote_couple" localSheetId="6">#REF!</definedName>
    <definedName name="mont_decote_couple">#REF!</definedName>
    <definedName name="Mont_forfaitaire_PA" localSheetId="3">#REF!</definedName>
    <definedName name="Mont_forfaitaire_PA" localSheetId="4">#REF!</definedName>
    <definedName name="Mont_forfaitaire_PA" localSheetId="5">#REF!</definedName>
    <definedName name="Mont_forfaitaire_PA" localSheetId="6">#REF!</definedName>
    <definedName name="Mont_forfaitaire_PA">#REF!</definedName>
    <definedName name="mont_forfaitaire_rsa" localSheetId="3">#REF!</definedName>
    <definedName name="mont_forfaitaire_rsa" localSheetId="4">#REF!</definedName>
    <definedName name="mont_forfaitaire_rsa" localSheetId="5">#REF!</definedName>
    <definedName name="mont_forfaitaire_rsa" localSheetId="6">#REF!</definedName>
    <definedName name="mont_forfaitaire_rsa">#REF!</definedName>
    <definedName name="mont_forfaitaire_rsa_majo" localSheetId="3">#REF!</definedName>
    <definedName name="mont_forfaitaire_rsa_majo" localSheetId="4">#REF!</definedName>
    <definedName name="mont_forfaitaire_rsa_majo" localSheetId="5">#REF!</definedName>
    <definedName name="mont_forfaitaire_rsa_majo" localSheetId="6">#REF!</definedName>
    <definedName name="mont_forfaitaire_rsa_majo">#REF!</definedName>
    <definedName name="mont_th_couple" localSheetId="3">#REF!</definedName>
    <definedName name="mont_th_couple" localSheetId="4">#REF!</definedName>
    <definedName name="mont_th_couple" localSheetId="5">#REF!</definedName>
    <definedName name="mont_th_couple" localSheetId="6">#REF!</definedName>
    <definedName name="mont_th_couple">#REF!</definedName>
    <definedName name="montant_acs_0_15" localSheetId="3">#REF!</definedName>
    <definedName name="montant_acs_0_15" localSheetId="4">#REF!</definedName>
    <definedName name="montant_acs_0_15" localSheetId="5">#REF!</definedName>
    <definedName name="montant_acs_0_15" localSheetId="6">#REF!</definedName>
    <definedName name="montant_acs_0_15">#REF!</definedName>
    <definedName name="montant_acs_16_49" localSheetId="3">#REF!</definedName>
    <definedName name="montant_acs_16_49" localSheetId="4">#REF!</definedName>
    <definedName name="montant_acs_16_49" localSheetId="5">#REF!</definedName>
    <definedName name="montant_acs_16_49" localSheetId="6">#REF!</definedName>
    <definedName name="montant_acs_16_49">#REF!</definedName>
    <definedName name="montant_acs_à_15" localSheetId="3">#REF!</definedName>
    <definedName name="montant_acs_à_15" localSheetId="4">#REF!</definedName>
    <definedName name="montant_acs_à_15" localSheetId="5">#REF!</definedName>
    <definedName name="montant_acs_à_15" localSheetId="6">#REF!</definedName>
    <definedName name="montant_acs_à_15">#REF!</definedName>
    <definedName name="montant_CF" localSheetId="3">#REF!</definedName>
    <definedName name="montant_CF" localSheetId="4">#REF!</definedName>
    <definedName name="montant_CF" localSheetId="5">#REF!</definedName>
    <definedName name="montant_CF" localSheetId="6">#REF!</definedName>
    <definedName name="montant_CF">#REF!</definedName>
    <definedName name="montant_CF_majo" localSheetId="3">#REF!</definedName>
    <definedName name="montant_CF_majo" localSheetId="4">#REF!</definedName>
    <definedName name="montant_CF_majo" localSheetId="5">#REF!</definedName>
    <definedName name="montant_CF_majo" localSheetId="6">#REF!</definedName>
    <definedName name="montant_CF_majo">#REF!</definedName>
    <definedName name="montant_cmuc_0_15" localSheetId="3">#REF!</definedName>
    <definedName name="montant_cmuc_0_15" localSheetId="4">#REF!</definedName>
    <definedName name="montant_cmuc_0_15" localSheetId="5">#REF!</definedName>
    <definedName name="montant_cmuc_0_15" localSheetId="6">#REF!</definedName>
    <definedName name="montant_cmuc_0_15">#REF!</definedName>
    <definedName name="montant_cmuc_16_49" localSheetId="3">#REF!</definedName>
    <definedName name="montant_cmuc_16_49" localSheetId="4">#REF!</definedName>
    <definedName name="montant_cmuc_16_49" localSheetId="5">#REF!</definedName>
    <definedName name="montant_cmuc_16_49" localSheetId="6">#REF!</definedName>
    <definedName name="montant_cmuc_16_49">#REF!</definedName>
    <definedName name="Montant_forfaitaire_PA" localSheetId="3">#REF!</definedName>
    <definedName name="Montant_forfaitaire_PA" localSheetId="4">#REF!</definedName>
    <definedName name="Montant_forfaitaire_PA" localSheetId="5">#REF!</definedName>
    <definedName name="Montant_forfaitaire_PA" localSheetId="6">#REF!</definedName>
    <definedName name="Montant_forfaitaire_PA">#REF!</definedName>
    <definedName name="Montant_forfaitaire_PA_majo" localSheetId="3">#REF!</definedName>
    <definedName name="Montant_forfaitaire_PA_majo" localSheetId="4">#REF!</definedName>
    <definedName name="Montant_forfaitaire_PA_majo" localSheetId="5">#REF!</definedName>
    <definedName name="Montant_forfaitaire_PA_majo" localSheetId="6">#REF!</definedName>
    <definedName name="Montant_forfaitaire_PA_majo">#REF!</definedName>
    <definedName name="montant_paje" localSheetId="3">#REF!</definedName>
    <definedName name="montant_paje" localSheetId="4">#REF!</definedName>
    <definedName name="montant_paje" localSheetId="5">#REF!</definedName>
    <definedName name="montant_paje" localSheetId="6">#REF!</definedName>
    <definedName name="montant_paje">#REF!</definedName>
    <definedName name="montant_paje_plein" localSheetId="3">#REF!</definedName>
    <definedName name="montant_paje_plein" localSheetId="4">#REF!</definedName>
    <definedName name="montant_paje_plein" localSheetId="5">#REF!</definedName>
    <definedName name="montant_paje_plein" localSheetId="6">#REF!</definedName>
    <definedName name="montant_paje_plein">#REF!</definedName>
    <definedName name="montant_PO" localSheetId="3">#REF!</definedName>
    <definedName name="montant_PO" localSheetId="4">#REF!</definedName>
    <definedName name="montant_PO" localSheetId="5">#REF!</definedName>
    <definedName name="montant_PO" localSheetId="6">#REF!</definedName>
    <definedName name="montant_PO">#REF!</definedName>
    <definedName name="montant_t1_12UC" localSheetId="3">#REF!</definedName>
    <definedName name="montant_t1_12UC" localSheetId="4">#REF!</definedName>
    <definedName name="montant_t1_12UC" localSheetId="5">#REF!</definedName>
    <definedName name="montant_t1_12UC" localSheetId="6">#REF!</definedName>
    <definedName name="montant_t1_12UC">#REF!</definedName>
    <definedName name="montant_t1_1UC" localSheetId="3">#REF!</definedName>
    <definedName name="montant_t1_1UC" localSheetId="4">#REF!</definedName>
    <definedName name="montant_t1_1UC" localSheetId="5">#REF!</definedName>
    <definedName name="montant_t1_1UC" localSheetId="6">#REF!</definedName>
    <definedName name="montant_t1_1UC">#REF!</definedName>
    <definedName name="montant_t1_2UC_et_plus" localSheetId="3">#REF!</definedName>
    <definedName name="montant_t1_2UC_et_plus" localSheetId="4">#REF!</definedName>
    <definedName name="montant_t1_2UC_et_plus" localSheetId="5">#REF!</definedName>
    <definedName name="montant_t1_2UC_et_plus" localSheetId="6">#REF!</definedName>
    <definedName name="montant_t1_2UC_et_plus">#REF!</definedName>
    <definedName name="montant_t2_12UC" localSheetId="3">#REF!</definedName>
    <definedName name="montant_t2_12UC" localSheetId="4">#REF!</definedName>
    <definedName name="montant_t2_12UC" localSheetId="5">#REF!</definedName>
    <definedName name="montant_t2_12UC" localSheetId="6">#REF!</definedName>
    <definedName name="montant_t2_12UC">#REF!</definedName>
    <definedName name="montant_t2_1UC" localSheetId="3">#REF!</definedName>
    <definedName name="montant_t2_1UC" localSheetId="4">#REF!</definedName>
    <definedName name="montant_t2_1UC" localSheetId="5">#REF!</definedName>
    <definedName name="montant_t2_1UC" localSheetId="6">#REF!</definedName>
    <definedName name="montant_t2_1UC">#REF!</definedName>
    <definedName name="montant_t2_2UC_et_plus" localSheetId="3">#REF!</definedName>
    <definedName name="montant_t2_2UC_et_plus" localSheetId="4">#REF!</definedName>
    <definedName name="montant_t2_2UC_et_plus" localSheetId="5">#REF!</definedName>
    <definedName name="montant_t2_2UC_et_plus" localSheetId="6">#REF!</definedName>
    <definedName name="montant_t2_2UC_et_plus">#REF!</definedName>
    <definedName name="montant_t3_12UC" localSheetId="3">#REF!</definedName>
    <definedName name="montant_t3_12UC" localSheetId="4">#REF!</definedName>
    <definedName name="montant_t3_12UC" localSheetId="5">#REF!</definedName>
    <definedName name="montant_t3_12UC" localSheetId="6">#REF!</definedName>
    <definedName name="montant_t3_12UC">#REF!</definedName>
    <definedName name="montant_t3_1UC" localSheetId="3">#REF!</definedName>
    <definedName name="montant_t3_1UC" localSheetId="4">#REF!</definedName>
    <definedName name="montant_t3_1UC" localSheetId="5">#REF!</definedName>
    <definedName name="montant_t3_1UC" localSheetId="6">#REF!</definedName>
    <definedName name="montant_t3_1UC">#REF!</definedName>
    <definedName name="montant_t3_2UC_et_plus" localSheetId="3">#REF!</definedName>
    <definedName name="montant_t3_2UC_et_plus" localSheetId="4">#REF!</definedName>
    <definedName name="montant_t3_2UC_et_plus" localSheetId="5">#REF!</definedName>
    <definedName name="montant_t3_2UC_et_plus" localSheetId="6">#REF!</definedName>
    <definedName name="montant_t3_2UC_et_plus">#REF!</definedName>
    <definedName name="montant_t4_12UC" localSheetId="3">#REF!</definedName>
    <definedName name="montant_t4_12UC" localSheetId="4">#REF!</definedName>
    <definedName name="montant_t4_12UC" localSheetId="5">#REF!</definedName>
    <definedName name="montant_t4_12UC" localSheetId="6">#REF!</definedName>
    <definedName name="montant_t4_12UC">#REF!</definedName>
    <definedName name="montant_t4_1UC" localSheetId="3">#REF!</definedName>
    <definedName name="montant_t4_1UC" localSheetId="4">#REF!</definedName>
    <definedName name="montant_t4_1UC" localSheetId="5">#REF!</definedName>
    <definedName name="montant_t4_1UC" localSheetId="6">#REF!</definedName>
    <definedName name="montant_t4_1UC">#REF!</definedName>
    <definedName name="montant_t4_2UC_et_plus" localSheetId="3">#REF!</definedName>
    <definedName name="montant_t4_2UC_et_plus" localSheetId="4">#REF!</definedName>
    <definedName name="montant_t4_2UC_et_plus" localSheetId="5">#REF!</definedName>
    <definedName name="montant_t4_2UC_et_plus" localSheetId="6">#REF!</definedName>
    <definedName name="montant_t4_2UC_et_plus">#REF!</definedName>
    <definedName name="montant_th_1pers" localSheetId="3">#REF!</definedName>
    <definedName name="montant_th_1pers" localSheetId="4">#REF!</definedName>
    <definedName name="montant_th_1pers" localSheetId="5">#REF!</definedName>
    <definedName name="montant_th_1pers" localSheetId="6">#REF!</definedName>
    <definedName name="montant_th_1pers">#REF!</definedName>
    <definedName name="noel_1pers" localSheetId="3">#REF!</definedName>
    <definedName name="noel_1pers" localSheetId="4">#REF!</definedName>
    <definedName name="noel_1pers" localSheetId="5">#REF!</definedName>
    <definedName name="noel_1pers" localSheetId="6">#REF!</definedName>
    <definedName name="noel_1pers">#REF!</definedName>
    <definedName name="noel_2pers" localSheetId="3">#REF!</definedName>
    <definedName name="noel_2pers" localSheetId="4">#REF!</definedName>
    <definedName name="noel_2pers" localSheetId="5">#REF!</definedName>
    <definedName name="noel_2pers" localSheetId="6">#REF!</definedName>
    <definedName name="noel_2pers">#REF!</definedName>
    <definedName name="noel_3pers" localSheetId="3">#REF!</definedName>
    <definedName name="noel_3pers" localSheetId="4">#REF!</definedName>
    <definedName name="noel_3pers" localSheetId="5">#REF!</definedName>
    <definedName name="noel_3pers" localSheetId="6">#REF!</definedName>
    <definedName name="noel_3pers">#REF!</definedName>
    <definedName name="noel_couple_4pers" localSheetId="3">#REF!</definedName>
    <definedName name="noel_couple_4pers" localSheetId="4">#REF!</definedName>
    <definedName name="noel_couple_4pers" localSheetId="5">#REF!</definedName>
    <definedName name="noel_couple_4pers" localSheetId="6">#REF!</definedName>
    <definedName name="noel_couple_4pers">#REF!</definedName>
    <definedName name="noel_isole_4pers" localSheetId="3">#REF!</definedName>
    <definedName name="noel_isole_4pers" localSheetId="4">#REF!</definedName>
    <definedName name="noel_isole_4pers" localSheetId="5">#REF!</definedName>
    <definedName name="noel_isole_4pers" localSheetId="6">#REF!</definedName>
    <definedName name="noel_isole_4pers">#REF!</definedName>
    <definedName name="noel_pers_sup" localSheetId="3">#REF!</definedName>
    <definedName name="noel_pers_sup" localSheetId="4">#REF!</definedName>
    <definedName name="noel_pers_sup" localSheetId="5">#REF!</definedName>
    <definedName name="noel_pers_sup" localSheetId="6">#REF!</definedName>
    <definedName name="noel_pers_sup">#REF!</definedName>
    <definedName name="p1_modulation_af" localSheetId="3">#REF!</definedName>
    <definedName name="p1_modulation_af" localSheetId="4">#REF!</definedName>
    <definedName name="p1_modulation_af" localSheetId="5">#REF!</definedName>
    <definedName name="p1_modulation_af" localSheetId="6">#REF!</definedName>
    <definedName name="p1_modulation_af">#REF!</definedName>
    <definedName name="p2_modulation_af" localSheetId="3">#REF!</definedName>
    <definedName name="p2_modulation_af" localSheetId="4">#REF!</definedName>
    <definedName name="p2_modulation_af" localSheetId="5">#REF!</definedName>
    <definedName name="p2_modulation_af" localSheetId="6">#REF!</definedName>
    <definedName name="p2_modulation_af">#REF!</definedName>
    <definedName name="PA_bonus" localSheetId="3">#REF!</definedName>
    <definedName name="PA_bonus" localSheetId="4">#REF!</definedName>
    <definedName name="PA_bonus" localSheetId="5">#REF!</definedName>
    <definedName name="PA_bonus" localSheetId="6">#REF!</definedName>
    <definedName name="PA_bonus">#REF!</definedName>
    <definedName name="PA_pente" localSheetId="3">#REF!</definedName>
    <definedName name="PA_pente" localSheetId="4">#REF!</definedName>
    <definedName name="PA_pente" localSheetId="5">#REF!</definedName>
    <definedName name="PA_pente" localSheetId="6">#REF!</definedName>
    <definedName name="PA_pente">#REF!</definedName>
    <definedName name="PA_tranche1_smic" localSheetId="3">#REF!</definedName>
    <definedName name="PA_tranche1_smic" localSheetId="4">#REF!</definedName>
    <definedName name="PA_tranche1_smic" localSheetId="5">#REF!</definedName>
    <definedName name="PA_tranche1_smic" localSheetId="6">#REF!</definedName>
    <definedName name="PA_tranche1_smic">#REF!</definedName>
    <definedName name="PA_tranche2_smic" localSheetId="3">#REF!</definedName>
    <definedName name="PA_tranche2_smic" localSheetId="4">#REF!</definedName>
    <definedName name="PA_tranche2_smic" localSheetId="5">#REF!</definedName>
    <definedName name="PA_tranche2_smic" localSheetId="6">#REF!</definedName>
    <definedName name="PA_tranche2_smic">#REF!</definedName>
    <definedName name="part_smic_exo" localSheetId="3">#REF!</definedName>
    <definedName name="part_smic_exo" localSheetId="4">#REF!</definedName>
    <definedName name="part_smic_exo" localSheetId="5">#REF!</definedName>
    <definedName name="part_smic_exo" localSheetId="6">#REF!</definedName>
    <definedName name="part_smic_exo">#REF!</definedName>
    <definedName name="pers_sup_CF" localSheetId="3">#REF!</definedName>
    <definedName name="pers_sup_CF" localSheetId="4">#REF!</definedName>
    <definedName name="pers_sup_CF" localSheetId="5">#REF!</definedName>
    <definedName name="pers_sup_CF" localSheetId="6">#REF!</definedName>
    <definedName name="pers_sup_CF">#REF!</definedName>
    <definedName name="pers_sup_CF_majo" localSheetId="3">#REF!</definedName>
    <definedName name="pers_sup_CF_majo" localSheetId="4">#REF!</definedName>
    <definedName name="pers_sup_CF_majo" localSheetId="5">#REF!</definedName>
    <definedName name="pers_sup_CF_majo" localSheetId="6">#REF!</definedName>
    <definedName name="pers_sup_CF_majo">#REF!</definedName>
    <definedName name="plaf_ars" localSheetId="3">#REF!</definedName>
    <definedName name="plaf_ars" localSheetId="4">#REF!</definedName>
    <definedName name="plaf_ars" localSheetId="5">#REF!</definedName>
    <definedName name="plaf_ars" localSheetId="6">#REF!</definedName>
    <definedName name="plaf_ars">#REF!</definedName>
    <definedName name="plaf_ars_enf" localSheetId="3">#REF!</definedName>
    <definedName name="plaf_ars_enf" localSheetId="4">#REF!</definedName>
    <definedName name="plaf_ars_enf" localSheetId="5">#REF!</definedName>
    <definedName name="plaf_ars_enf" localSheetId="6">#REF!</definedName>
    <definedName name="plaf_ars_enf">#REF!</definedName>
    <definedName name="plaf_cheque_energie_t1" localSheetId="3">#REF!</definedName>
    <definedName name="plaf_cheque_energie_t1" localSheetId="4">#REF!</definedName>
    <definedName name="plaf_cheque_energie_t1" localSheetId="5">#REF!</definedName>
    <definedName name="plaf_cheque_energie_t1" localSheetId="6">#REF!</definedName>
    <definedName name="plaf_cheque_energie_t1">#REF!</definedName>
    <definedName name="plaf_cheque_energie_t2" localSheetId="3">#REF!</definedName>
    <definedName name="plaf_cheque_energie_t2" localSheetId="4">#REF!</definedName>
    <definedName name="plaf_cheque_energie_t2" localSheetId="5">#REF!</definedName>
    <definedName name="plaf_cheque_energie_t2" localSheetId="6">#REF!</definedName>
    <definedName name="plaf_cheque_energie_t2">#REF!</definedName>
    <definedName name="plaf_cheque_energie_t3" localSheetId="3">#REF!</definedName>
    <definedName name="plaf_cheque_energie_t3" localSheetId="4">#REF!</definedName>
    <definedName name="plaf_cheque_energie_t3" localSheetId="5">#REF!</definedName>
    <definedName name="plaf_cheque_energie_t3" localSheetId="6">#REF!</definedName>
    <definedName name="plaf_cheque_energie_t3">#REF!</definedName>
    <definedName name="plaf_cheque_energie_t4" localSheetId="3">#REF!</definedName>
    <definedName name="plaf_cheque_energie_t4" localSheetId="4">#REF!</definedName>
    <definedName name="plaf_cheque_energie_t4" localSheetId="5">#REF!</definedName>
    <definedName name="plaf_cheque_energie_t4" localSheetId="6">#REF!</definedName>
    <definedName name="plaf_cheque_energie_t4">#REF!</definedName>
    <definedName name="plaf_cheque_energie_t5" localSheetId="3">#REF!</definedName>
    <definedName name="plaf_cheque_energie_t5" localSheetId="4">#REF!</definedName>
    <definedName name="plaf_cheque_energie_t5" localSheetId="5">#REF!</definedName>
    <definedName name="plaf_cheque_energie_t5" localSheetId="6">#REF!</definedName>
    <definedName name="plaf_cheque_energie_t5">#REF!</definedName>
    <definedName name="plaf_cmuc_1pac" localSheetId="3">#REF!</definedName>
    <definedName name="plaf_cmuc_1pac" localSheetId="4">#REF!</definedName>
    <definedName name="plaf_cmuc_1pac" localSheetId="5">#REF!</definedName>
    <definedName name="plaf_cmuc_1pac" localSheetId="6">#REF!</definedName>
    <definedName name="plaf_cmuc_1pac">#REF!</definedName>
    <definedName name="plaf_cmuc_34pac" localSheetId="3">#REF!</definedName>
    <definedName name="plaf_cmuc_34pac" localSheetId="4">#REF!</definedName>
    <definedName name="plaf_cmuc_34pac" localSheetId="5">#REF!</definedName>
    <definedName name="plaf_cmuc_34pac" localSheetId="6">#REF!</definedName>
    <definedName name="plaf_cmuc_34pac">#REF!</definedName>
    <definedName name="plaf_cmuc_5pluspac" localSheetId="3">#REF!</definedName>
    <definedName name="plaf_cmuc_5pluspac" localSheetId="4">#REF!</definedName>
    <definedName name="plaf_cmuc_5pluspac" localSheetId="5">#REF!</definedName>
    <definedName name="plaf_cmuc_5pluspac" localSheetId="6">#REF!</definedName>
    <definedName name="plaf_cmuc_5pluspac">#REF!</definedName>
    <definedName name="plaf_cmuc_base" localSheetId="3">#REF!</definedName>
    <definedName name="plaf_cmuc_base" localSheetId="4">#REF!</definedName>
    <definedName name="plaf_cmuc_base" localSheetId="5">#REF!</definedName>
    <definedName name="plaf_cmuc_base" localSheetId="6">#REF!</definedName>
    <definedName name="plaf_cmuc_base">#REF!</definedName>
    <definedName name="plaf_simple_paje" localSheetId="3">#REF!</definedName>
    <definedName name="plaf_simple_paje" localSheetId="4">#REF!</definedName>
    <definedName name="plaf_simple_paje" localSheetId="5">#REF!</definedName>
    <definedName name="plaf_simple_paje" localSheetId="6">#REF!</definedName>
    <definedName name="plaf_simple_paje">#REF!</definedName>
    <definedName name="plaf_simple_paje_plein" localSheetId="3">#REF!</definedName>
    <definedName name="plaf_simple_paje_plein" localSheetId="4">#REF!</definedName>
    <definedName name="plaf_simple_paje_plein" localSheetId="5">#REF!</definedName>
    <definedName name="plaf_simple_paje_plein" localSheetId="6">#REF!</definedName>
    <definedName name="plaf_simple_paje_plein">#REF!</definedName>
    <definedName name="Plafond_AF_tranche_1" localSheetId="3">#REF!</definedName>
    <definedName name="Plafond_AF_tranche_1" localSheetId="4">#REF!</definedName>
    <definedName name="Plafond_AF_tranche_1" localSheetId="5">#REF!</definedName>
    <definedName name="Plafond_AF_tranche_1" localSheetId="6">#REF!</definedName>
    <definedName name="Plafond_AF_tranche_1">#REF!</definedName>
    <definedName name="Plafond_AF_tranche_2" localSheetId="3">#REF!</definedName>
    <definedName name="Plafond_AF_tranche_2" localSheetId="4">#REF!</definedName>
    <definedName name="Plafond_AF_tranche_2" localSheetId="5">#REF!</definedName>
    <definedName name="Plafond_AF_tranche_2" localSheetId="6">#REF!</definedName>
    <definedName name="Plafond_AF_tranche_2">#REF!</definedName>
    <definedName name="plafond_exo_fillon" localSheetId="3">#REF!</definedName>
    <definedName name="plafond_exo_fillon" localSheetId="4">#REF!</definedName>
    <definedName name="plafond_exo_fillon" localSheetId="5">#REF!</definedName>
    <definedName name="plafond_exo_fillon" localSheetId="6">#REF!</definedName>
    <definedName name="plafond_exo_fillon">#REF!</definedName>
    <definedName name="plafond_ir_t1" localSheetId="3">#REF!</definedName>
    <definedName name="plafond_ir_t1" localSheetId="4">#REF!</definedName>
    <definedName name="plafond_ir_t1" localSheetId="5">#REF!</definedName>
    <definedName name="plafond_ir_t1" localSheetId="6">#REF!</definedName>
    <definedName name="plafond_ir_t1">#REF!</definedName>
    <definedName name="plafond_ir_t2" localSheetId="3">#REF!</definedName>
    <definedName name="plafond_ir_t2" localSheetId="4">#REF!</definedName>
    <definedName name="plafond_ir_t2" localSheetId="5">#REF!</definedName>
    <definedName name="plafond_ir_t2" localSheetId="6">#REF!</definedName>
    <definedName name="plafond_ir_t2">#REF!</definedName>
    <definedName name="plafond_ir_t3" localSheetId="3">#REF!</definedName>
    <definedName name="plafond_ir_t3" localSheetId="4">#REF!</definedName>
    <definedName name="plafond_ir_t3" localSheetId="5">#REF!</definedName>
    <definedName name="plafond_ir_t3" localSheetId="6">#REF!</definedName>
    <definedName name="plafond_ir_t3">#REF!</definedName>
    <definedName name="plafond_ir_t4" localSheetId="3">#REF!</definedName>
    <definedName name="plafond_ir_t4" localSheetId="4">#REF!</definedName>
    <definedName name="plafond_ir_t4" localSheetId="5">#REF!</definedName>
    <definedName name="plafond_ir_t4" localSheetId="6">#REF!</definedName>
    <definedName name="plafond_ir_t4">#REF!</definedName>
    <definedName name="plafond_maj_CF" localSheetId="3">#REF!</definedName>
    <definedName name="plafond_maj_CF" localSheetId="4">#REF!</definedName>
    <definedName name="plafond_maj_CF" localSheetId="5">#REF!</definedName>
    <definedName name="plafond_maj_CF" localSheetId="6">#REF!</definedName>
    <definedName name="plafond_maj_CF">#REF!</definedName>
    <definedName name="plafond_maj_CF_majo" localSheetId="3">#REF!</definedName>
    <definedName name="plafond_maj_CF_majo" localSheetId="4">#REF!</definedName>
    <definedName name="plafond_maj_CF_majo" localSheetId="5">#REF!</definedName>
    <definedName name="plafond_maj_CF_majo" localSheetId="6">#REF!</definedName>
    <definedName name="plafond_maj_CF_majo">#REF!</definedName>
    <definedName name="plafond_majore_paje" localSheetId="3">#REF!</definedName>
    <definedName name="plafond_majore_paje" localSheetId="4">#REF!</definedName>
    <definedName name="plafond_majore_paje" localSheetId="5">#REF!</definedName>
    <definedName name="plafond_majore_paje" localSheetId="6">#REF!</definedName>
    <definedName name="plafond_majore_paje">#REF!</definedName>
    <definedName name="plafond_majore_paje_plein" localSheetId="3">#REF!</definedName>
    <definedName name="plafond_majore_paje_plein" localSheetId="4">#REF!</definedName>
    <definedName name="plafond_majore_paje_plein" localSheetId="5">#REF!</definedName>
    <definedName name="plafond_majore_paje_plein" localSheetId="6">#REF!</definedName>
    <definedName name="plafond_majore_paje_plein">#REF!</definedName>
    <definedName name="plafond_qf" localSheetId="3">#REF!</definedName>
    <definedName name="plafond_qf" localSheetId="4">#REF!</definedName>
    <definedName name="plafond_qf" localSheetId="5">#REF!</definedName>
    <definedName name="plafond_qf" localSheetId="6">#REF!</definedName>
    <definedName name="plafond_qf">#REF!</definedName>
    <definedName name="Plafond_QF_1er_enfant_parent_isolé" localSheetId="3">#REF!</definedName>
    <definedName name="Plafond_QF_1er_enfant_parent_isolé" localSheetId="4">#REF!</definedName>
    <definedName name="Plafond_QF_1er_enfant_parent_isolé" localSheetId="5">#REF!</definedName>
    <definedName name="Plafond_QF_1er_enfant_parent_isolé" localSheetId="6">#REF!</definedName>
    <definedName name="Plafond_QF_1er_enfant_parent_isolé">#REF!</definedName>
    <definedName name="plafond_simple_CF" localSheetId="3">#REF!</definedName>
    <definedName name="plafond_simple_CF" localSheetId="4">#REF!</definedName>
    <definedName name="plafond_simple_CF" localSheetId="5">#REF!</definedName>
    <definedName name="plafond_simple_CF" localSheetId="6">#REF!</definedName>
    <definedName name="plafond_simple_CF">#REF!</definedName>
    <definedName name="plafond_simple_CF_majo" localSheetId="3">#REF!</definedName>
    <definedName name="plafond_simple_CF_majo" localSheetId="4">#REF!</definedName>
    <definedName name="plafond_simple_CF_majo" localSheetId="5">#REF!</definedName>
    <definedName name="plafond_simple_CF_majo" localSheetId="6">#REF!</definedName>
    <definedName name="plafond_simple_CF_majo">#REF!</definedName>
    <definedName name="plafond_ss" localSheetId="3">#REF!</definedName>
    <definedName name="plafond_ss" localSheetId="4">#REF!</definedName>
    <definedName name="plafond_ss" localSheetId="5">#REF!</definedName>
    <definedName name="plafond_ss" localSheetId="6">#REF!</definedName>
    <definedName name="plafond_ss">#REF!</definedName>
    <definedName name="plafond_sup_enf_12_paje" localSheetId="3">#REF!</definedName>
    <definedName name="plafond_sup_enf_12_paje" localSheetId="4">#REF!</definedName>
    <definedName name="plafond_sup_enf_12_paje" localSheetId="5">#REF!</definedName>
    <definedName name="plafond_sup_enf_12_paje" localSheetId="6">#REF!</definedName>
    <definedName name="plafond_sup_enf_12_paje">#REF!</definedName>
    <definedName name="plafond_sup_enf_12_paje_plein" localSheetId="3">#REF!</definedName>
    <definedName name="plafond_sup_enf_12_paje_plein" localSheetId="4">#REF!</definedName>
    <definedName name="plafond_sup_enf_12_paje_plein" localSheetId="5">#REF!</definedName>
    <definedName name="plafond_sup_enf_12_paje_plein" localSheetId="6">#REF!</definedName>
    <definedName name="plafond_sup_enf_12_paje_plein">#REF!</definedName>
    <definedName name="plafond_sup_enf_3_paje" localSheetId="3">#REF!</definedName>
    <definedName name="plafond_sup_enf_3_paje" localSheetId="4">#REF!</definedName>
    <definedName name="plafond_sup_enf_3_paje" localSheetId="5">#REF!</definedName>
    <definedName name="plafond_sup_enf_3_paje" localSheetId="6">#REF!</definedName>
    <definedName name="plafond_sup_enf_3_paje">#REF!</definedName>
    <definedName name="plafond_sup_enf_3_paje_plein" localSheetId="3">#REF!</definedName>
    <definedName name="plafond_sup_enf_3_paje_plein" localSheetId="4">#REF!</definedName>
    <definedName name="plafond_sup_enf_3_paje_plein" localSheetId="5">#REF!</definedName>
    <definedName name="plafond_sup_enf_3_paje_plein" localSheetId="6">#REF!</definedName>
    <definedName name="plafond_sup_enf_3_paje_plein">#REF!</definedName>
    <definedName name="rap_salnet_are" localSheetId="3">#REF!</definedName>
    <definedName name="rap_salnet_are" localSheetId="4">#REF!</definedName>
    <definedName name="rap_salnet_are" localSheetId="5">#REF!</definedName>
    <definedName name="rap_salnet_are" localSheetId="6">#REF!</definedName>
    <definedName name="rap_salnet_are">#REF!</definedName>
    <definedName name="rbg" localSheetId="3">#REF!</definedName>
    <definedName name="rbg" localSheetId="4">#REF!</definedName>
    <definedName name="rbg" localSheetId="5">#REF!</definedName>
    <definedName name="rbg" localSheetId="6">#REF!</definedName>
    <definedName name="rbg">#REF!</definedName>
    <definedName name="reduc_pat_assmal" localSheetId="3">#REF!</definedName>
    <definedName name="reduc_pat_assmal" localSheetId="4">#REF!</definedName>
    <definedName name="reduc_pat_assmal" localSheetId="5">#REF!</definedName>
    <definedName name="reduc_pat_assmal" localSheetId="6">#REF!</definedName>
    <definedName name="reduc_pat_assmal">#REF!</definedName>
    <definedName name="Sal_min_AAH_PA" localSheetId="3">#REF!</definedName>
    <definedName name="Sal_min_AAH_PA" localSheetId="4">#REF!</definedName>
    <definedName name="Sal_min_AAH_PA" localSheetId="5">#REF!</definedName>
    <definedName name="Sal_min_AAH_PA" localSheetId="6">#REF!</definedName>
    <definedName name="Sal_min_AAH_PA">#REF!</definedName>
    <definedName name="seuil_D1" localSheetId="3">#REF!</definedName>
    <definedName name="seuil_D1" localSheetId="4">#REF!</definedName>
    <definedName name="seuil_D1" localSheetId="5">#REF!</definedName>
    <definedName name="seuil_D1" localSheetId="6">#REF!</definedName>
    <definedName name="seuil_D1">#REF!</definedName>
    <definedName name="seuil_D2" localSheetId="3">#REF!</definedName>
    <definedName name="seuil_D2" localSheetId="4">#REF!</definedName>
    <definedName name="seuil_D2" localSheetId="5">#REF!</definedName>
    <definedName name="seuil_D2" localSheetId="6">#REF!</definedName>
    <definedName name="seuil_D2">#REF!</definedName>
    <definedName name="seuil_D3" localSheetId="3">#REF!</definedName>
    <definedName name="seuil_D3" localSheetId="4">#REF!</definedName>
    <definedName name="seuil_D3" localSheetId="5">#REF!</definedName>
    <definedName name="seuil_D3" localSheetId="6">#REF!</definedName>
    <definedName name="seuil_D3">#REF!</definedName>
    <definedName name="seuil_D4" localSheetId="3">#REF!</definedName>
    <definedName name="seuil_D4" localSheetId="4">#REF!</definedName>
    <definedName name="seuil_D4" localSheetId="5">#REF!</definedName>
    <definedName name="seuil_D4" localSheetId="6">#REF!</definedName>
    <definedName name="seuil_D4">#REF!</definedName>
    <definedName name="seuil_D5" localSheetId="3">#REF!</definedName>
    <definedName name="seuil_D5" localSheetId="4">#REF!</definedName>
    <definedName name="seuil_D5" localSheetId="5">#REF!</definedName>
    <definedName name="seuil_D5" localSheetId="6">#REF!</definedName>
    <definedName name="seuil_D5">#REF!</definedName>
    <definedName name="seuil_D6" localSheetId="3">#REF!</definedName>
    <definedName name="seuil_D6" localSheetId="4">#REF!</definedName>
    <definedName name="seuil_D6" localSheetId="5">#REF!</definedName>
    <definedName name="seuil_D6" localSheetId="6">#REF!</definedName>
    <definedName name="seuil_D6">#REF!</definedName>
    <definedName name="seuil_D7" localSheetId="3">#REF!</definedName>
    <definedName name="seuil_D7" localSheetId="4">#REF!</definedName>
    <definedName name="seuil_D7" localSheetId="5">#REF!</definedName>
    <definedName name="seuil_D7" localSheetId="6">#REF!</definedName>
    <definedName name="seuil_D7">#REF!</definedName>
    <definedName name="seuil_D8" localSheetId="3">#REF!</definedName>
    <definedName name="seuil_D8" localSheetId="4">#REF!</definedName>
    <definedName name="seuil_D8" localSheetId="5">#REF!</definedName>
    <definedName name="seuil_D8" localSheetId="6">#REF!</definedName>
    <definedName name="seuil_D8">#REF!</definedName>
    <definedName name="seuil_D9" localSheetId="3">#REF!</definedName>
    <definedName name="seuil_D9" localSheetId="4">#REF!</definedName>
    <definedName name="seuil_D9" localSheetId="5">#REF!</definedName>
    <definedName name="seuil_D9" localSheetId="6">#REF!</definedName>
    <definedName name="seuil_D9">#REF!</definedName>
    <definedName name="seuil_exo_csg" localSheetId="3">#REF!</definedName>
    <definedName name="seuil_exo_csg" localSheetId="4">#REF!</definedName>
    <definedName name="seuil_exo_csg" localSheetId="5">#REF!</definedName>
    <definedName name="seuil_exo_csg" localSheetId="6">#REF!</definedName>
    <definedName name="seuil_exo_csg">#REF!</definedName>
    <definedName name="seuil_exo_csg_sup_partQF" localSheetId="3">#REF!</definedName>
    <definedName name="seuil_exo_csg_sup_partQF" localSheetId="4">#REF!</definedName>
    <definedName name="seuil_exo_csg_sup_partQF" localSheetId="5">#REF!</definedName>
    <definedName name="seuil_exo_csg_sup_partQF" localSheetId="6">#REF!</definedName>
    <definedName name="seuil_exo_csg_sup_partQF">#REF!</definedName>
    <definedName name="seuil_exoARE_cot_ret" localSheetId="3">#REF!</definedName>
    <definedName name="seuil_exoARE_cot_ret" localSheetId="4">#REF!</definedName>
    <definedName name="seuil_exoARE_cot_ret" localSheetId="5">#REF!</definedName>
    <definedName name="seuil_exoARE_cot_ret" localSheetId="6">#REF!</definedName>
    <definedName name="seuil_exoARE_cot_ret">#REF!</definedName>
    <definedName name="seuil_exoARE_csg" localSheetId="3">#REF!</definedName>
    <definedName name="seuil_exoARE_csg" localSheetId="4">#REF!</definedName>
    <definedName name="seuil_exoARE_csg" localSheetId="5">#REF!</definedName>
    <definedName name="seuil_exoARE_csg" localSheetId="6">#REF!</definedName>
    <definedName name="seuil_exoARE_csg">#REF!</definedName>
    <definedName name="seuil_recouvrement_IR" localSheetId="3">#REF!</definedName>
    <definedName name="seuil_recouvrement_IR" localSheetId="4">#REF!</definedName>
    <definedName name="seuil_recouvrement_IR" localSheetId="5">#REF!</definedName>
    <definedName name="seuil_recouvrement_IR" localSheetId="6">#REF!</definedName>
    <definedName name="seuil_recouvrement_IR">#REF!</definedName>
    <definedName name="seuil_recouvrement_IR_apres_credits" localSheetId="3">#REF!</definedName>
    <definedName name="seuil_recouvrement_IR_apres_credits" localSheetId="4">#REF!</definedName>
    <definedName name="seuil_recouvrement_IR_apres_credits" localSheetId="5">#REF!</definedName>
    <definedName name="seuil_recouvrement_IR_apres_credits" localSheetId="6">#REF!</definedName>
    <definedName name="seuil_recouvrement_IR_apres_credits">#REF!</definedName>
    <definedName name="seuil_smic_pat_assmal" localSheetId="3">#REF!</definedName>
    <definedName name="seuil_smic_pat_assmal" localSheetId="4">#REF!</definedName>
    <definedName name="seuil_smic_pat_assmal" localSheetId="5">#REF!</definedName>
    <definedName name="seuil_smic_pat_assmal" localSheetId="6">#REF!</definedName>
    <definedName name="seuil_smic_pat_assmal">#REF!</definedName>
    <definedName name="seuil_tx_red_csg" localSheetId="3">#REF!</definedName>
    <definedName name="seuil_tx_red_csg" localSheetId="4">#REF!</definedName>
    <definedName name="seuil_tx_red_csg" localSheetId="5">#REF!</definedName>
    <definedName name="seuil_tx_red_csg" localSheetId="6">#REF!</definedName>
    <definedName name="seuil_tx_red_csg">#REF!</definedName>
    <definedName name="seuil_tx_red_csg_sup_partQF" localSheetId="3">#REF!</definedName>
    <definedName name="seuil_tx_red_csg_sup_partQF" localSheetId="4">#REF!</definedName>
    <definedName name="seuil_tx_red_csg_sup_partQF" localSheetId="5">#REF!</definedName>
    <definedName name="seuil_tx_red_csg_sup_partQF" localSheetId="6">#REF!</definedName>
    <definedName name="seuil_tx_red_csg_sup_partQF">#REF!</definedName>
    <definedName name="seuil_vers_ASS" localSheetId="3">#REF!</definedName>
    <definedName name="seuil_vers_ASS" localSheetId="4">#REF!</definedName>
    <definedName name="seuil_vers_ASS" localSheetId="5">#REF!</definedName>
    <definedName name="seuil_vers_ASS" localSheetId="6">#REF!</definedName>
    <definedName name="seuil_vers_ASS">#REF!</definedName>
    <definedName name="seuil_versement_AL" localSheetId="3">#REF!</definedName>
    <definedName name="seuil_versement_AL" localSheetId="4">#REF!</definedName>
    <definedName name="seuil_versement_AL" localSheetId="5">#REF!</definedName>
    <definedName name="seuil_versement_AL" localSheetId="6">#REF!</definedName>
    <definedName name="seuil_versement_AL">#REF!</definedName>
    <definedName name="seuil_versement_PA" localSheetId="3">#REF!</definedName>
    <definedName name="seuil_versement_PA" localSheetId="4">#REF!</definedName>
    <definedName name="seuil_versement_PA" localSheetId="5">#REF!</definedName>
    <definedName name="seuil_versement_PA" localSheetId="6">#REF!</definedName>
    <definedName name="seuil_versement_PA">#REF!</definedName>
    <definedName name="seuil_versement_rsa" localSheetId="3">#REF!</definedName>
    <definedName name="seuil_versement_rsa" localSheetId="4">#REF!</definedName>
    <definedName name="seuil_versement_rsa" localSheetId="5">#REF!</definedName>
    <definedName name="seuil_versement_rsa" localSheetId="6">#REF!</definedName>
    <definedName name="seuil_versement_rsa">#REF!</definedName>
    <definedName name="smic_b" localSheetId="3">#REF!</definedName>
    <definedName name="smic_b" localSheetId="4">#REF!</definedName>
    <definedName name="smic_b" localSheetId="5">#REF!</definedName>
    <definedName name="smic_b" localSheetId="6">#REF!</definedName>
    <definedName name="smic_b">#REF!</definedName>
    <definedName name="Smic_brut_horaire" localSheetId="3">#REF!</definedName>
    <definedName name="Smic_brut_horaire" localSheetId="4">#REF!</definedName>
    <definedName name="Smic_brut_horaire" localSheetId="5">#REF!</definedName>
    <definedName name="Smic_brut_horaire" localSheetId="6">#REF!</definedName>
    <definedName name="Smic_brut_horaire">#REF!</definedName>
    <definedName name="smic_n" localSheetId="3">#REF!</definedName>
    <definedName name="smic_n" localSheetId="4">#REF!</definedName>
    <definedName name="smic_n" localSheetId="5">#REF!</definedName>
    <definedName name="smic_n" localSheetId="6">#REF!</definedName>
    <definedName name="smic_n">#REF!</definedName>
    <definedName name="sup_enf_modulation_af" localSheetId="3">#REF!</definedName>
    <definedName name="sup_enf_modulation_af" localSheetId="4">#REF!</definedName>
    <definedName name="sup_enf_modulation_af" localSheetId="5">#REF!</definedName>
    <definedName name="sup_enf_modulation_af" localSheetId="6">#REF!</definedName>
    <definedName name="sup_enf_modulation_af">#REF!</definedName>
    <definedName name="taux_are_comp" localSheetId="3">#REF!</definedName>
    <definedName name="taux_are_comp" localSheetId="4">#REF!</definedName>
    <definedName name="taux_are_comp" localSheetId="5">#REF!</definedName>
    <definedName name="taux_are_comp" localSheetId="6">#REF!</definedName>
    <definedName name="taux_are_comp">#REF!</definedName>
    <definedName name="taux_are_deduc" localSheetId="3">#REF!</definedName>
    <definedName name="taux_are_deduc" localSheetId="4">#REF!</definedName>
    <definedName name="taux_are_deduc" localSheetId="5">#REF!</definedName>
    <definedName name="taux_are_deduc" localSheetId="6">#REF!</definedName>
    <definedName name="taux_are_deduc">#REF!</definedName>
    <definedName name="taux_are_red" localSheetId="3">#REF!</definedName>
    <definedName name="taux_are_red" localSheetId="4">#REF!</definedName>
    <definedName name="taux_are_red" localSheetId="5">#REF!</definedName>
    <definedName name="taux_are_red" localSheetId="6">#REF!</definedName>
    <definedName name="taux_are_red">#REF!</definedName>
    <definedName name="taux_are_ret" localSheetId="3">#REF!</definedName>
    <definedName name="taux_are_ret" localSheetId="4">#REF!</definedName>
    <definedName name="taux_are_ret" localSheetId="5">#REF!</definedName>
    <definedName name="taux_are_ret" localSheetId="6">#REF!</definedName>
    <definedName name="taux_are_ret">#REF!</definedName>
    <definedName name="taux_cet_pat" localSheetId="3">#REF!</definedName>
    <definedName name="taux_cet_pat" localSheetId="4">#REF!</definedName>
    <definedName name="taux_cet_pat" localSheetId="5">#REF!</definedName>
    <definedName name="taux_cet_pat" localSheetId="6">#REF!</definedName>
    <definedName name="taux_cet_pat">#REF!</definedName>
    <definedName name="taux_cet_sal" localSheetId="3">#REF!</definedName>
    <definedName name="taux_cet_sal" localSheetId="4">#REF!</definedName>
    <definedName name="taux_cet_sal" localSheetId="5">#REF!</definedName>
    <definedName name="taux_cet_sal" localSheetId="6">#REF!</definedName>
    <definedName name="taux_cet_sal">#REF!</definedName>
    <definedName name="taux_cs_emp_t1" localSheetId="3">#REF!</definedName>
    <definedName name="taux_cs_emp_t1" localSheetId="4">#REF!</definedName>
    <definedName name="taux_cs_emp_t1" localSheetId="5">#REF!</definedName>
    <definedName name="taux_cs_emp_t1" localSheetId="6">#REF!</definedName>
    <definedName name="taux_cs_emp_t1">#REF!</definedName>
    <definedName name="taux_cs_emp_t2" localSheetId="3">#REF!</definedName>
    <definedName name="taux_cs_emp_t2" localSheetId="4">#REF!</definedName>
    <definedName name="taux_cs_emp_t2" localSheetId="5">#REF!</definedName>
    <definedName name="taux_cs_emp_t2" localSheetId="6">#REF!</definedName>
    <definedName name="taux_cs_emp_t2">#REF!</definedName>
    <definedName name="taux_cs_emp_t3" localSheetId="3">#REF!</definedName>
    <definedName name="taux_cs_emp_t3" localSheetId="4">#REF!</definedName>
    <definedName name="taux_cs_emp_t3" localSheetId="5">#REF!</definedName>
    <definedName name="taux_cs_emp_t3" localSheetId="6">#REF!</definedName>
    <definedName name="taux_cs_emp_t3">#REF!</definedName>
    <definedName name="taux_cs_emp_t4" localSheetId="3">#REF!</definedName>
    <definedName name="taux_cs_emp_t4" localSheetId="4">#REF!</definedName>
    <definedName name="taux_cs_emp_t4" localSheetId="5">#REF!</definedName>
    <definedName name="taux_cs_emp_t4" localSheetId="6">#REF!</definedName>
    <definedName name="taux_cs_emp_t4">#REF!</definedName>
    <definedName name="taux_cs_emp_t5" localSheetId="3">#REF!</definedName>
    <definedName name="taux_cs_emp_t5" localSheetId="4">#REF!</definedName>
    <definedName name="taux_cs_emp_t5" localSheetId="5">#REF!</definedName>
    <definedName name="taux_cs_emp_t5" localSheetId="6">#REF!</definedName>
    <definedName name="taux_cs_emp_t5">#REF!</definedName>
    <definedName name="taux_cs_sal_t1" localSheetId="3">#REF!</definedName>
    <definedName name="taux_cs_sal_t1" localSheetId="4">#REF!</definedName>
    <definedName name="taux_cs_sal_t1" localSheetId="5">#REF!</definedName>
    <definedName name="taux_cs_sal_t1" localSheetId="6">#REF!</definedName>
    <definedName name="taux_cs_sal_t1">#REF!</definedName>
    <definedName name="taux_cs_sal_t2" localSheetId="3">#REF!</definedName>
    <definedName name="taux_cs_sal_t2" localSheetId="4">#REF!</definedName>
    <definedName name="taux_cs_sal_t2" localSheetId="5">#REF!</definedName>
    <definedName name="taux_cs_sal_t2" localSheetId="6">#REF!</definedName>
    <definedName name="taux_cs_sal_t2">#REF!</definedName>
    <definedName name="taux_cs_sal_t3" localSheetId="3">#REF!</definedName>
    <definedName name="taux_cs_sal_t3" localSheetId="4">#REF!</definedName>
    <definedName name="taux_cs_sal_t3" localSheetId="5">#REF!</definedName>
    <definedName name="taux_cs_sal_t3" localSheetId="6">#REF!</definedName>
    <definedName name="taux_cs_sal_t3">#REF!</definedName>
    <definedName name="taux_cs_sal_t4" localSheetId="3">#REF!</definedName>
    <definedName name="taux_cs_sal_t4" localSheetId="4">#REF!</definedName>
    <definedName name="taux_cs_sal_t4" localSheetId="5">#REF!</definedName>
    <definedName name="taux_cs_sal_t4" localSheetId="6">#REF!</definedName>
    <definedName name="taux_cs_sal_t4">#REF!</definedName>
    <definedName name="taux_cs_sal_t5" localSheetId="3">#REF!</definedName>
    <definedName name="taux_cs_sal_t5" localSheetId="4">#REF!</definedName>
    <definedName name="taux_cs_sal_t5" localSheetId="5">#REF!</definedName>
    <definedName name="taux_cs_sal_t5" localSheetId="6">#REF!</definedName>
    <definedName name="taux_cs_sal_t5">#REF!</definedName>
    <definedName name="taux_csg_deduc_t1" localSheetId="3">#REF!</definedName>
    <definedName name="taux_csg_deduc_t1" localSheetId="4">#REF!</definedName>
    <definedName name="taux_csg_deduc_t1" localSheetId="5">#REF!</definedName>
    <definedName name="taux_csg_deduc_t1" localSheetId="6">#REF!</definedName>
    <definedName name="taux_csg_deduc_t1">#REF!</definedName>
    <definedName name="taux_csg_deduc_t2" localSheetId="3">#REF!</definedName>
    <definedName name="taux_csg_deduc_t2" localSheetId="4">#REF!</definedName>
    <definedName name="taux_csg_deduc_t2" localSheetId="5">#REF!</definedName>
    <definedName name="taux_csg_deduc_t2" localSheetId="6">#REF!</definedName>
    <definedName name="taux_csg_deduc_t2">#REF!</definedName>
    <definedName name="taux_csgcrds_nondeduc_t1" localSheetId="3">#REF!</definedName>
    <definedName name="taux_csgcrds_nondeduc_t1" localSheetId="4">#REF!</definedName>
    <definedName name="taux_csgcrds_nondeduc_t1" localSheetId="5">#REF!</definedName>
    <definedName name="taux_csgcrds_nondeduc_t1" localSheetId="6">#REF!</definedName>
    <definedName name="taux_csgcrds_nondeduc_t1">#REF!</definedName>
    <definedName name="taux_csgcrds_nondeduc_t2" localSheetId="3">#REF!</definedName>
    <definedName name="taux_csgcrds_nondeduc_t2" localSheetId="4">#REF!</definedName>
    <definedName name="taux_csgcrds_nondeduc_t2" localSheetId="5">#REF!</definedName>
    <definedName name="taux_csgcrds_nondeduc_t2" localSheetId="6">#REF!</definedName>
    <definedName name="taux_csgcrds_nondeduc_t2">#REF!</definedName>
    <definedName name="taux_ir_t1" localSheetId="3">#REF!</definedName>
    <definedName name="taux_ir_t1" localSheetId="4">#REF!</definedName>
    <definedName name="taux_ir_t1" localSheetId="5">#REF!</definedName>
    <definedName name="taux_ir_t1" localSheetId="6">#REF!</definedName>
    <definedName name="taux_ir_t1">#REF!</definedName>
    <definedName name="taux_ir_t2" localSheetId="3">#REF!</definedName>
    <definedName name="taux_ir_t2" localSheetId="4">#REF!</definedName>
    <definedName name="taux_ir_t2" localSheetId="5">#REF!</definedName>
    <definedName name="taux_ir_t2" localSheetId="6">#REF!</definedName>
    <definedName name="taux_ir_t2">#REF!</definedName>
    <definedName name="taux_ir_t3" localSheetId="3">#REF!</definedName>
    <definedName name="taux_ir_t3" localSheetId="4">#REF!</definedName>
    <definedName name="taux_ir_t3" localSheetId="5">#REF!</definedName>
    <definedName name="taux_ir_t3" localSheetId="6">#REF!</definedName>
    <definedName name="taux_ir_t3">#REF!</definedName>
    <definedName name="taux_ir_t4" localSheetId="3">#REF!</definedName>
    <definedName name="taux_ir_t4" localSheetId="4">#REF!</definedName>
    <definedName name="taux_ir_t4" localSheetId="5">#REF!</definedName>
    <definedName name="taux_ir_t4" localSheetId="6">#REF!</definedName>
    <definedName name="taux_ir_t4">#REF!</definedName>
    <definedName name="taux_ir_t5" localSheetId="3">#REF!</definedName>
    <definedName name="taux_ir_t5" localSheetId="4">#REF!</definedName>
    <definedName name="taux_ir_t5" localSheetId="5">#REF!</definedName>
    <definedName name="taux_ir_t5" localSheetId="6">#REF!</definedName>
    <definedName name="taux_ir_t5">#REF!</definedName>
    <definedName name="taux_PO" localSheetId="3">#REF!</definedName>
    <definedName name="taux_PO" localSheetId="4">#REF!</definedName>
    <definedName name="taux_PO" localSheetId="5">#REF!</definedName>
    <definedName name="taux_PO" localSheetId="6">#REF!</definedName>
    <definedName name="taux_PO">#REF!</definedName>
    <definedName name="th_degrev_partiel" localSheetId="3">#REF!</definedName>
    <definedName name="th_degrev_partiel" localSheetId="4">#REF!</definedName>
    <definedName name="th_degrev_partiel" localSheetId="5">#REF!</definedName>
    <definedName name="th_degrev_partiel" localSheetId="6">#REF!</definedName>
    <definedName name="th_degrev_partiel">#REF!</definedName>
    <definedName name="th_degrev_taux" localSheetId="3">#REF!</definedName>
    <definedName name="th_degrev_taux" localSheetId="4">#REF!</definedName>
    <definedName name="th_degrev_taux" localSheetId="5">#REF!</definedName>
    <definedName name="th_degrev_taux" localSheetId="6">#REF!</definedName>
    <definedName name="th_degrev_taux">#REF!</definedName>
    <definedName name="th_degrevdeg_1" localSheetId="3">#REF!</definedName>
    <definedName name="th_degrevdeg_1" localSheetId="4">#REF!</definedName>
    <definedName name="th_degrevdeg_1" localSheetId="5">#REF!</definedName>
    <definedName name="th_degrevdeg_1" localSheetId="6">#REF!</definedName>
    <definedName name="th_degrevdeg_1">#REF!</definedName>
    <definedName name="th_degrevdeg_2" localSheetId="3">#REF!</definedName>
    <definedName name="th_degrevdeg_2" localSheetId="4">#REF!</definedName>
    <definedName name="th_degrevdeg_2" localSheetId="5">#REF!</definedName>
    <definedName name="th_degrevdeg_2" localSheetId="6">#REF!</definedName>
    <definedName name="th_degrevdeg_2">#REF!</definedName>
    <definedName name="th_degrevdeg_3" localSheetId="3">#REF!</definedName>
    <definedName name="th_degrevdeg_3" localSheetId="4">#REF!</definedName>
    <definedName name="th_degrevdeg_3" localSheetId="5">#REF!</definedName>
    <definedName name="th_degrevdeg_3" localSheetId="6">#REF!</definedName>
    <definedName name="th_degrevdeg_3">#REF!</definedName>
    <definedName name="th_degrevmax_1" localSheetId="3">#REF!</definedName>
    <definedName name="th_degrevmax_1" localSheetId="4">#REF!</definedName>
    <definedName name="th_degrevmax_1" localSheetId="5">#REF!</definedName>
    <definedName name="th_degrevmax_1" localSheetId="6">#REF!</definedName>
    <definedName name="th_degrevmax_1">#REF!</definedName>
    <definedName name="th_degrevmax_2" localSheetId="3">#REF!</definedName>
    <definedName name="th_degrevmax_2" localSheetId="4">#REF!</definedName>
    <definedName name="th_degrevmax_2" localSheetId="5">#REF!</definedName>
    <definedName name="th_degrevmax_2" localSheetId="6">#REF!</definedName>
    <definedName name="th_degrevmax_2">#REF!</definedName>
    <definedName name="th_degrevmax_3" localSheetId="3">#REF!</definedName>
    <definedName name="th_degrevmax_3" localSheetId="4">#REF!</definedName>
    <definedName name="th_degrevmax_3" localSheetId="5">#REF!</definedName>
    <definedName name="th_degrevmax_3" localSheetId="6">#REF!</definedName>
    <definedName name="th_degrevmax_3">#REF!</definedName>
    <definedName name="tx_crds" localSheetId="3">#REF!</definedName>
    <definedName name="tx_crds" localSheetId="4">#REF!</definedName>
    <definedName name="tx_crds" localSheetId="5">#REF!</definedName>
    <definedName name="tx_crds" localSheetId="6">#REF!</definedName>
    <definedName name="tx_crds">#REF!</definedName>
    <definedName name="tx_exo_fillon_smic" localSheetId="3">#REF!</definedName>
    <definedName name="tx_exo_fillon_smic" localSheetId="4">#REF!</definedName>
    <definedName name="tx_exo_fillon_smic" localSheetId="5">#REF!</definedName>
    <definedName name="tx_exo_fillon_smic" localSheetId="6">#REF!</definedName>
    <definedName name="tx_exo_fillon_smic">#REF!</definedName>
    <definedName name="tx_majo_plafond_acs" localSheetId="3">#REF!</definedName>
    <definedName name="tx_majo_plafond_acs" localSheetId="4">#REF!</definedName>
    <definedName name="tx_majo_plafond_acs" localSheetId="5">#REF!</definedName>
    <definedName name="tx_majo_plafond_acs" localSheetId="6">#REF!</definedName>
    <definedName name="tx_majo_plafond_acs">#REF!</definedName>
    <definedName name="tx_majo_rsa_enf12" localSheetId="3">#REF!</definedName>
    <definedName name="tx_majo_rsa_enf12" localSheetId="4">#REF!</definedName>
    <definedName name="tx_majo_rsa_enf12" localSheetId="5">#REF!</definedName>
    <definedName name="tx_majo_rsa_enf12" localSheetId="6">#REF!</definedName>
    <definedName name="tx_majo_rsa_enf12">#REF!</definedName>
    <definedName name="tx_majo_rsa_enf3" localSheetId="3">#REF!</definedName>
    <definedName name="tx_majo_rsa_enf3" localSheetId="4">#REF!</definedName>
    <definedName name="tx_majo_rsa_enf3" localSheetId="5">#REF!</definedName>
    <definedName name="tx_majo_rsa_enf3" localSheetId="6">#REF!</definedName>
    <definedName name="tx_majo_rsa_enf3">#REF!</definedName>
    <definedName name="tx_majo_rsa_majo_enf12" localSheetId="3">#REF!</definedName>
    <definedName name="tx_majo_rsa_majo_enf12" localSheetId="4">#REF!</definedName>
    <definedName name="tx_majo_rsa_majo_enf12" localSheetId="5">#REF!</definedName>
    <definedName name="tx_majo_rsa_majo_enf12" localSheetId="6">#REF!</definedName>
    <definedName name="tx_majo_rsa_majo_enf12">#REF!</definedName>
    <definedName name="tx_majo_rsa_majo_enf3" localSheetId="3">#REF!</definedName>
    <definedName name="tx_majo_rsa_majo_enf3" localSheetId="4">#REF!</definedName>
    <definedName name="tx_majo_rsa_majo_enf3" localSheetId="5">#REF!</definedName>
    <definedName name="tx_majo_rsa_majo_enf3" localSheetId="6">#REF!</definedName>
    <definedName name="tx_majo_rsa_majo_enf3">#REF!</definedName>
    <definedName name="tx_majo_rsa_pac1" localSheetId="3">#REF!</definedName>
    <definedName name="tx_majo_rsa_pac1" localSheetId="4">#REF!</definedName>
    <definedName name="tx_majo_rsa_pac1" localSheetId="5">#REF!</definedName>
    <definedName name="tx_majo_rsa_pac1" localSheetId="6">#REF!</definedName>
    <definedName name="tx_majo_rsa_pac1">#REF!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760" l="1"/>
  <c r="E6" i="760"/>
  <c r="F6" i="760"/>
  <c r="G6" i="760"/>
  <c r="H6" i="760"/>
  <c r="I6" i="760"/>
  <c r="I12" i="760" s="1"/>
  <c r="J6" i="760"/>
  <c r="K6" i="760"/>
  <c r="K8" i="760" s="1"/>
  <c r="D7" i="760"/>
  <c r="E7" i="760"/>
  <c r="F7" i="760"/>
  <c r="G7" i="760"/>
  <c r="H7" i="760"/>
  <c r="I7" i="760"/>
  <c r="I8" i="760" s="1"/>
  <c r="J7" i="760"/>
  <c r="D8" i="760"/>
  <c r="E8" i="760"/>
  <c r="F8" i="760"/>
  <c r="G8" i="760"/>
  <c r="H8" i="760"/>
  <c r="J8" i="760"/>
  <c r="D9" i="760"/>
  <c r="D10" i="760" s="1"/>
  <c r="E9" i="760"/>
  <c r="F9" i="760"/>
  <c r="G9" i="760"/>
  <c r="H9" i="760"/>
  <c r="I9" i="760"/>
  <c r="I10" i="760" s="1"/>
  <c r="J9" i="760"/>
  <c r="J10" i="760" s="1"/>
  <c r="E10" i="760"/>
  <c r="F10" i="760"/>
  <c r="G10" i="760"/>
  <c r="H10" i="760"/>
  <c r="D11" i="760"/>
  <c r="D12" i="760" s="1"/>
  <c r="E11" i="760"/>
  <c r="F11" i="760"/>
  <c r="F12" i="760" s="1"/>
  <c r="G11" i="760"/>
  <c r="H11" i="760"/>
  <c r="H12" i="760" s="1"/>
  <c r="I11" i="760"/>
  <c r="J11" i="760"/>
  <c r="J12" i="760" s="1"/>
  <c r="E12" i="760"/>
  <c r="G12" i="760"/>
  <c r="D13" i="760"/>
  <c r="D14" i="760" s="1"/>
  <c r="E13" i="760"/>
  <c r="E14" i="760" s="1"/>
  <c r="F13" i="760"/>
  <c r="F14" i="760" s="1"/>
  <c r="G13" i="760"/>
  <c r="H13" i="760"/>
  <c r="H14" i="760" s="1"/>
  <c r="I13" i="760"/>
  <c r="J13" i="760"/>
  <c r="G14" i="760"/>
  <c r="I14" i="760"/>
  <c r="J14" i="760"/>
  <c r="D15" i="760"/>
  <c r="E15" i="760"/>
  <c r="F15" i="760"/>
  <c r="F16" i="760" s="1"/>
  <c r="G15" i="760"/>
  <c r="G16" i="760" s="1"/>
  <c r="H15" i="760"/>
  <c r="H16" i="760" s="1"/>
  <c r="I15" i="760"/>
  <c r="J15" i="760"/>
  <c r="J16" i="760" s="1"/>
  <c r="D16" i="760"/>
  <c r="E16" i="760"/>
  <c r="I16" i="760"/>
  <c r="D17" i="760"/>
  <c r="D18" i="760" s="1"/>
  <c r="E17" i="760"/>
  <c r="F17" i="760"/>
  <c r="G17" i="760"/>
  <c r="H17" i="760"/>
  <c r="I17" i="760"/>
  <c r="I18" i="760" s="1"/>
  <c r="J17" i="760"/>
  <c r="J18" i="760" s="1"/>
  <c r="E18" i="760"/>
  <c r="F18" i="760"/>
  <c r="G18" i="760"/>
  <c r="H18" i="760"/>
  <c r="D20" i="760"/>
  <c r="E20" i="760"/>
  <c r="F20" i="760"/>
  <c r="G20" i="760"/>
  <c r="H20" i="760"/>
  <c r="J20" i="760"/>
  <c r="I20" i="760" l="1"/>
  <c r="D21" i="756" l="1"/>
  <c r="E21" i="756"/>
  <c r="F21" i="756"/>
  <c r="G21" i="756"/>
  <c r="H21" i="756"/>
  <c r="I21" i="756"/>
  <c r="J21" i="756"/>
  <c r="D20" i="756"/>
  <c r="E20" i="756"/>
  <c r="F20" i="756"/>
  <c r="G20" i="756"/>
  <c r="H20" i="756"/>
  <c r="I20" i="756"/>
  <c r="J20" i="756"/>
  <c r="D19" i="756"/>
  <c r="E19" i="756"/>
  <c r="F19" i="756"/>
  <c r="G19" i="756"/>
  <c r="H19" i="756"/>
  <c r="I19" i="756"/>
  <c r="J19" i="756"/>
  <c r="C19" i="756"/>
  <c r="C20" i="756"/>
  <c r="C21" i="756"/>
  <c r="D18" i="756"/>
  <c r="E18" i="756"/>
  <c r="F18" i="756"/>
  <c r="G18" i="756"/>
  <c r="H18" i="756"/>
  <c r="I18" i="756"/>
  <c r="J18" i="756"/>
  <c r="C18" i="756"/>
  <c r="H17" i="756"/>
  <c r="I17" i="756"/>
  <c r="J17" i="756"/>
  <c r="D17" i="756"/>
  <c r="E17" i="756"/>
  <c r="F17" i="756"/>
  <c r="G17" i="756"/>
  <c r="C17" i="756"/>
  <c r="C16" i="756"/>
  <c r="C15" i="756"/>
  <c r="C14" i="756"/>
  <c r="C13" i="756"/>
  <c r="C12" i="756"/>
  <c r="C11" i="756" l="1"/>
  <c r="C23" i="756" l="1"/>
  <c r="C24" i="756"/>
  <c r="C25" i="756"/>
  <c r="C26" i="756"/>
  <c r="C22" i="756"/>
  <c r="C7" i="756"/>
  <c r="C8" i="756"/>
  <c r="C9" i="756"/>
  <c r="C10" i="756"/>
  <c r="C6" i="756"/>
  <c r="E6" i="749" l="1"/>
  <c r="B5" i="757"/>
  <c r="F6" i="749" l="1"/>
  <c r="C6" i="752"/>
  <c r="C5" i="757"/>
  <c r="B6" i="757"/>
  <c r="D6" i="749"/>
  <c r="C6" i="749" s="1"/>
  <c r="B7" i="757" l="1"/>
  <c r="C6" i="757" l="1"/>
  <c r="C7" i="757"/>
  <c r="B8" i="757"/>
  <c r="C8" i="757" l="1"/>
  <c r="B9" i="757"/>
  <c r="B10" i="757" l="1"/>
  <c r="C9" i="757"/>
  <c r="C10" i="757" l="1"/>
  <c r="B11" i="757"/>
  <c r="C11" i="757" l="1"/>
  <c r="B12" i="757"/>
  <c r="C12" i="757" l="1"/>
  <c r="B13" i="757"/>
  <c r="E7" i="749" l="1"/>
  <c r="G6" i="757"/>
  <c r="G8" i="757"/>
  <c r="B14" i="757"/>
  <c r="G10" i="757"/>
  <c r="G7" i="757"/>
  <c r="G9" i="757"/>
  <c r="D7" i="749" l="1"/>
  <c r="C7" i="749" s="1"/>
  <c r="C13" i="757"/>
  <c r="C7" i="752"/>
  <c r="F7" i="749"/>
  <c r="G5" i="757"/>
  <c r="F6" i="752"/>
  <c r="F6" i="757"/>
  <c r="G11" i="757"/>
  <c r="F5" i="757"/>
  <c r="F8" i="757"/>
  <c r="F7" i="757"/>
  <c r="C14" i="757"/>
  <c r="F10" i="757"/>
  <c r="F9" i="757"/>
  <c r="B15" i="757"/>
  <c r="F11" i="757" l="1"/>
  <c r="C15" i="757"/>
  <c r="B16" i="757"/>
  <c r="F13" i="757" l="1"/>
  <c r="B17" i="757"/>
  <c r="C16" i="757"/>
  <c r="G12" i="757"/>
  <c r="F7" i="752" l="1"/>
  <c r="G13" i="757"/>
  <c r="F12" i="757"/>
  <c r="B18" i="757"/>
  <c r="G14" i="757"/>
  <c r="C17" i="757"/>
  <c r="G6" i="752" l="1"/>
  <c r="D10" i="757"/>
  <c r="C18" i="757"/>
  <c r="F14" i="757"/>
  <c r="G15" i="757"/>
  <c r="B19" i="757"/>
  <c r="E10" i="757"/>
  <c r="E11" i="757"/>
  <c r="D11" i="757" l="1"/>
  <c r="G7" i="752"/>
  <c r="B20" i="757"/>
  <c r="F15" i="757"/>
  <c r="G16" i="757"/>
  <c r="C19" i="757"/>
  <c r="I10" i="757"/>
  <c r="I11" i="757"/>
  <c r="E6" i="757"/>
  <c r="E7" i="757"/>
  <c r="E8" i="757"/>
  <c r="D7" i="757" l="1"/>
  <c r="D7" i="752"/>
  <c r="D8" i="757"/>
  <c r="D6" i="757"/>
  <c r="F16" i="757"/>
  <c r="C20" i="757"/>
  <c r="B21" i="757"/>
  <c r="G17" i="757"/>
  <c r="I6" i="757"/>
  <c r="I7" i="757"/>
  <c r="I8" i="757"/>
  <c r="E9" i="757"/>
  <c r="D5" i="757" l="1"/>
  <c r="D6" i="752"/>
  <c r="D13" i="757"/>
  <c r="E6" i="752"/>
  <c r="E5" i="757"/>
  <c r="E13" i="757"/>
  <c r="E7" i="752"/>
  <c r="E8" i="749"/>
  <c r="D9" i="757"/>
  <c r="F17" i="757"/>
  <c r="B22" i="757"/>
  <c r="I9" i="757"/>
  <c r="C8" i="752" l="1"/>
  <c r="F8" i="749"/>
  <c r="C21" i="757"/>
  <c r="D8" i="749"/>
  <c r="C8" i="749" s="1"/>
  <c r="I5" i="757"/>
  <c r="H6" i="752"/>
  <c r="H7" i="752"/>
  <c r="I13" i="757"/>
  <c r="C22" i="757"/>
  <c r="G19" i="757"/>
  <c r="E12" i="757"/>
  <c r="B23" i="757"/>
  <c r="G18" i="757"/>
  <c r="D12" i="757" l="1"/>
  <c r="I12" i="757"/>
  <c r="C23" i="757"/>
  <c r="F19" i="757"/>
  <c r="F18" i="757"/>
  <c r="B24" i="757"/>
  <c r="E14" i="757"/>
  <c r="D14" i="757" l="1"/>
  <c r="C24" i="757"/>
  <c r="B25" i="757"/>
  <c r="G20" i="757"/>
  <c r="E16" i="757"/>
  <c r="E15" i="757"/>
  <c r="I14" i="757"/>
  <c r="D16" i="757" l="1"/>
  <c r="D15" i="757"/>
  <c r="I16" i="757"/>
  <c r="C25" i="757"/>
  <c r="I15" i="757"/>
  <c r="F20" i="757"/>
  <c r="B26" i="757"/>
  <c r="G22" i="757"/>
  <c r="G21" i="757" l="1"/>
  <c r="F8" i="752"/>
  <c r="F22" i="757"/>
  <c r="E17" i="757"/>
  <c r="F21" i="757"/>
  <c r="B27" i="757"/>
  <c r="C26" i="757"/>
  <c r="D17" i="757" l="1"/>
  <c r="I17" i="757"/>
  <c r="C27" i="757"/>
  <c r="E19" i="757"/>
  <c r="B28" i="757"/>
  <c r="G23" i="757"/>
  <c r="E18" i="757"/>
  <c r="J10" i="757" l="1"/>
  <c r="J8" i="757"/>
  <c r="J12" i="757"/>
  <c r="J13" i="757"/>
  <c r="J9" i="757"/>
  <c r="J15" i="757"/>
  <c r="J14" i="757"/>
  <c r="J11" i="757"/>
  <c r="J16" i="757"/>
  <c r="J5" i="757"/>
  <c r="J7" i="757"/>
  <c r="J6" i="757"/>
  <c r="J17" i="757"/>
  <c r="D18" i="757"/>
  <c r="D19" i="757"/>
  <c r="I19" i="757"/>
  <c r="I18" i="757"/>
  <c r="F23" i="757"/>
  <c r="B29" i="757"/>
  <c r="G24" i="757"/>
  <c r="C28" i="757"/>
  <c r="E9" i="749" l="1"/>
  <c r="G8" i="752"/>
  <c r="D9" i="749"/>
  <c r="C9" i="749" s="1"/>
  <c r="G26" i="757"/>
  <c r="F24" i="757"/>
  <c r="B30" i="757"/>
  <c r="G25" i="757"/>
  <c r="C29" i="757" l="1"/>
  <c r="C9" i="752"/>
  <c r="F9" i="749"/>
  <c r="F25" i="757"/>
  <c r="B31" i="757"/>
  <c r="E20" i="757"/>
  <c r="E22" i="757"/>
  <c r="F26" i="757"/>
  <c r="C30" i="757"/>
  <c r="D22" i="757" l="1"/>
  <c r="D20" i="757"/>
  <c r="B32" i="757"/>
  <c r="I22" i="757"/>
  <c r="I20" i="757"/>
  <c r="C31" i="757"/>
  <c r="G28" i="757"/>
  <c r="G27" i="757"/>
  <c r="E8" i="752" l="1"/>
  <c r="E21" i="757"/>
  <c r="D8" i="752"/>
  <c r="D21" i="757"/>
  <c r="F28" i="757"/>
  <c r="B33" i="757"/>
  <c r="C32" i="757"/>
  <c r="F27" i="757"/>
  <c r="G29" i="757" l="1"/>
  <c r="F9" i="752"/>
  <c r="I21" i="757"/>
  <c r="H8" i="752"/>
  <c r="D23" i="757"/>
  <c r="C33" i="757"/>
  <c r="B34" i="757"/>
  <c r="E24" i="757"/>
  <c r="E23" i="757"/>
  <c r="G30" i="757"/>
  <c r="F29" i="757"/>
  <c r="D24" i="757" l="1"/>
  <c r="I23" i="757"/>
  <c r="I24" i="757"/>
  <c r="B35" i="757"/>
  <c r="E26" i="757"/>
  <c r="C34" i="757"/>
  <c r="G31" i="757"/>
  <c r="E25" i="757"/>
  <c r="F30" i="757"/>
  <c r="D26" i="757" l="1"/>
  <c r="D25" i="757"/>
  <c r="I25" i="757"/>
  <c r="F31" i="757"/>
  <c r="I26" i="757"/>
  <c r="G32" i="757"/>
  <c r="C35" i="757"/>
  <c r="B36" i="757"/>
  <c r="J20" i="757" l="1"/>
  <c r="J21" i="757"/>
  <c r="J22" i="757"/>
  <c r="J24" i="757"/>
  <c r="J19" i="757"/>
  <c r="J25" i="757"/>
  <c r="J23" i="757"/>
  <c r="J18" i="757"/>
  <c r="G9" i="752"/>
  <c r="C36" i="757"/>
  <c r="E10" i="749"/>
  <c r="B37" i="757"/>
  <c r="F32" i="757"/>
  <c r="E27" i="757" l="1"/>
  <c r="G34" i="757"/>
  <c r="B38" i="757"/>
  <c r="G33" i="757"/>
  <c r="D10" i="749" l="1"/>
  <c r="C10" i="749" s="1"/>
  <c r="C37" i="757"/>
  <c r="F10" i="749"/>
  <c r="C10" i="752"/>
  <c r="D27" i="757"/>
  <c r="I27" i="757"/>
  <c r="F34" i="757"/>
  <c r="B39" i="757"/>
  <c r="C38" i="757"/>
  <c r="E28" i="757"/>
  <c r="G35" i="757"/>
  <c r="F33" i="757"/>
  <c r="E29" i="757" l="1"/>
  <c r="E9" i="752"/>
  <c r="D28" i="757"/>
  <c r="D29" i="757"/>
  <c r="D9" i="752"/>
  <c r="C39" i="757"/>
  <c r="I28" i="757"/>
  <c r="F35" i="757"/>
  <c r="B40" i="757"/>
  <c r="H9" i="752" l="1"/>
  <c r="I29" i="757"/>
  <c r="C40" i="757"/>
  <c r="G36" i="757"/>
  <c r="E30" i="757"/>
  <c r="B41" i="757"/>
  <c r="G37" i="757" l="1"/>
  <c r="F10" i="752"/>
  <c r="D30" i="757"/>
  <c r="I30" i="757"/>
  <c r="C41" i="757"/>
  <c r="F37" i="757"/>
  <c r="F36" i="757"/>
  <c r="E32" i="757"/>
  <c r="B42" i="757"/>
  <c r="G38" i="757"/>
  <c r="E31" i="757"/>
  <c r="D32" i="757" l="1"/>
  <c r="D31" i="757"/>
  <c r="I31" i="757"/>
  <c r="I32" i="757"/>
  <c r="F38" i="757"/>
  <c r="C42" i="757"/>
  <c r="G39" i="757"/>
  <c r="E33" i="757"/>
  <c r="B43" i="757"/>
  <c r="E34" i="757"/>
  <c r="G10" i="752" l="1"/>
  <c r="D33" i="757"/>
  <c r="D34" i="757"/>
  <c r="I33" i="757"/>
  <c r="G40" i="757"/>
  <c r="I34" i="757"/>
  <c r="C43" i="757"/>
  <c r="B44" i="757"/>
  <c r="F39" i="757"/>
  <c r="C44" i="757" l="1"/>
  <c r="F40" i="757"/>
  <c r="B45" i="757"/>
  <c r="E11" i="749" l="1"/>
  <c r="B46" i="757"/>
  <c r="D11" i="749"/>
  <c r="C11" i="749" s="1"/>
  <c r="G42" i="757"/>
  <c r="E35" i="757"/>
  <c r="G41" i="757"/>
  <c r="D35" i="757" l="1"/>
  <c r="D37" i="757"/>
  <c r="F11" i="749"/>
  <c r="C11" i="752"/>
  <c r="C45" i="757"/>
  <c r="C46" i="757"/>
  <c r="F41" i="757"/>
  <c r="F42" i="757"/>
  <c r="E38" i="757"/>
  <c r="G43" i="757"/>
  <c r="B47" i="757"/>
  <c r="I35" i="757"/>
  <c r="E36" i="757"/>
  <c r="D10" i="752" l="1"/>
  <c r="D38" i="757"/>
  <c r="E37" i="757"/>
  <c r="E10" i="752"/>
  <c r="D36" i="757"/>
  <c r="C47" i="757"/>
  <c r="I38" i="757"/>
  <c r="I36" i="757"/>
  <c r="F43" i="757"/>
  <c r="E39" i="757"/>
  <c r="B48" i="757"/>
  <c r="H10" i="752" l="1"/>
  <c r="I37" i="757"/>
  <c r="D39" i="757"/>
  <c r="I39" i="757"/>
  <c r="C48" i="757"/>
  <c r="G44" i="757"/>
  <c r="B49" i="757"/>
  <c r="J29" i="757" l="1"/>
  <c r="J32" i="757"/>
  <c r="J31" i="757"/>
  <c r="J35" i="757"/>
  <c r="J36" i="757"/>
  <c r="J30" i="757"/>
  <c r="J26" i="757"/>
  <c r="J33" i="757"/>
  <c r="J28" i="757"/>
  <c r="J37" i="757"/>
  <c r="J34" i="757"/>
  <c r="J27" i="757"/>
  <c r="F44" i="757"/>
  <c r="C49" i="757"/>
  <c r="E40" i="757"/>
  <c r="B50" i="757"/>
  <c r="D40" i="757" l="1"/>
  <c r="G45" i="757"/>
  <c r="F11" i="752"/>
  <c r="I40" i="757"/>
  <c r="F45" i="757"/>
  <c r="G46" i="757"/>
  <c r="G47" i="757"/>
  <c r="C50" i="757"/>
  <c r="B51" i="757"/>
  <c r="B52" i="757" l="1"/>
  <c r="G48" i="757"/>
  <c r="C51" i="757"/>
  <c r="F47" i="757"/>
  <c r="F46" i="757"/>
  <c r="C52" i="757" l="1"/>
  <c r="E43" i="757"/>
  <c r="E42" i="757"/>
  <c r="B53" i="757"/>
  <c r="G49" i="757"/>
  <c r="E41" i="757"/>
  <c r="D41" i="757"/>
  <c r="F48" i="757"/>
  <c r="G11" i="752" l="1"/>
  <c r="E12" i="749"/>
  <c r="D43" i="757"/>
  <c r="D42" i="757"/>
  <c r="I41" i="757"/>
  <c r="I43" i="757"/>
  <c r="I42" i="757"/>
  <c r="D12" i="749"/>
  <c r="C12" i="749" s="1"/>
  <c r="G50" i="757"/>
  <c r="B54" i="757"/>
  <c r="F49" i="757"/>
  <c r="F12" i="749" l="1"/>
  <c r="C53" i="757"/>
  <c r="C12" i="752"/>
  <c r="G51" i="757"/>
  <c r="B55" i="757"/>
  <c r="C54" i="757"/>
  <c r="E44" i="757"/>
  <c r="F50" i="757"/>
  <c r="D44" i="757" l="1"/>
  <c r="I44" i="757"/>
  <c r="C55" i="757"/>
  <c r="F51" i="757"/>
  <c r="B56" i="757"/>
  <c r="E45" i="757" l="1"/>
  <c r="E11" i="752"/>
  <c r="D11" i="752"/>
  <c r="D45" i="757"/>
  <c r="C56" i="757"/>
  <c r="E47" i="757"/>
  <c r="G52" i="757"/>
  <c r="B57" i="757"/>
  <c r="E46" i="757"/>
  <c r="G53" i="757" l="1"/>
  <c r="F12" i="752"/>
  <c r="D47" i="757"/>
  <c r="H11" i="752"/>
  <c r="I45" i="757"/>
  <c r="D46" i="757"/>
  <c r="I47" i="757"/>
  <c r="I46" i="757"/>
  <c r="F52" i="757"/>
  <c r="C57" i="757"/>
  <c r="F53" i="757"/>
  <c r="B58" i="757"/>
  <c r="E49" i="757"/>
  <c r="E48" i="757"/>
  <c r="J42" i="757" l="1"/>
  <c r="J38" i="757"/>
  <c r="J44" i="757"/>
  <c r="J40" i="757"/>
  <c r="J43" i="757"/>
  <c r="J39" i="757"/>
  <c r="J41" i="757"/>
  <c r="J45" i="757"/>
  <c r="D48" i="757"/>
  <c r="J46" i="757"/>
  <c r="J47" i="757"/>
  <c r="D49" i="757"/>
  <c r="I48" i="757"/>
  <c r="J48" i="757" s="1"/>
  <c r="G54" i="757"/>
  <c r="G55" i="757"/>
  <c r="I49" i="757"/>
  <c r="B59" i="757"/>
  <c r="C58" i="757"/>
  <c r="E50" i="757" l="1"/>
  <c r="F55" i="757"/>
  <c r="F54" i="757"/>
  <c r="C59" i="757"/>
  <c r="B60" i="757"/>
  <c r="D50" i="757" l="1"/>
  <c r="G12" i="752"/>
  <c r="I50" i="757"/>
  <c r="G56" i="757"/>
  <c r="C60" i="757"/>
  <c r="B61" i="757"/>
  <c r="E13" i="749"/>
  <c r="F56" i="757" l="1"/>
  <c r="G58" i="757"/>
  <c r="G57" i="757"/>
  <c r="B62" i="757"/>
  <c r="E51" i="757"/>
  <c r="D13" i="749" l="1"/>
  <c r="C13" i="749" s="1"/>
  <c r="D51" i="757"/>
  <c r="C13" i="752"/>
  <c r="C61" i="757"/>
  <c r="F13" i="749"/>
  <c r="I51" i="757"/>
  <c r="C62" i="757"/>
  <c r="F58" i="757"/>
  <c r="G59" i="757"/>
  <c r="F57" i="757"/>
  <c r="E52" i="757"/>
  <c r="B63" i="757"/>
  <c r="D52" i="757" l="1"/>
  <c r="F59" i="757"/>
  <c r="I52" i="757"/>
  <c r="C63" i="757"/>
  <c r="G60" i="757"/>
  <c r="B64" i="757"/>
  <c r="D12" i="752" l="1"/>
  <c r="E53" i="757"/>
  <c r="E12" i="752"/>
  <c r="D53" i="757"/>
  <c r="F60" i="757"/>
  <c r="E55" i="757"/>
  <c r="E54" i="757"/>
  <c r="B65" i="757"/>
  <c r="C64" i="757"/>
  <c r="H12" i="752" l="1"/>
  <c r="I53" i="757"/>
  <c r="D55" i="757"/>
  <c r="D54" i="757"/>
  <c r="I54" i="757"/>
  <c r="I55" i="757"/>
  <c r="C65" i="757"/>
  <c r="B66" i="757"/>
  <c r="G61" i="757" l="1"/>
  <c r="F13" i="752"/>
  <c r="F61" i="757"/>
  <c r="C66" i="757"/>
  <c r="E56" i="757"/>
  <c r="G62" i="757"/>
  <c r="B67" i="757"/>
  <c r="G63" i="757"/>
  <c r="D56" i="757" l="1"/>
  <c r="I56" i="757"/>
  <c r="F62" i="757"/>
  <c r="E59" i="757"/>
  <c r="F63" i="757"/>
  <c r="B68" i="757"/>
  <c r="G64" i="757"/>
  <c r="C67" i="757"/>
  <c r="G13" i="752" l="1"/>
  <c r="D59" i="757"/>
  <c r="F64" i="757"/>
  <c r="C68" i="757"/>
  <c r="E58" i="757"/>
  <c r="E57" i="757"/>
  <c r="D57" i="757"/>
  <c r="B69" i="757"/>
  <c r="I59" i="757"/>
  <c r="E14" i="749" l="1"/>
  <c r="D58" i="757"/>
  <c r="I57" i="757"/>
  <c r="I58" i="757"/>
  <c r="E60" i="757"/>
  <c r="G65" i="757"/>
  <c r="G66" i="757"/>
  <c r="B70" i="757"/>
  <c r="C69" i="757" l="1"/>
  <c r="C14" i="752"/>
  <c r="F14" i="749"/>
  <c r="D14" i="749"/>
  <c r="C14" i="749" s="1"/>
  <c r="D60" i="757"/>
  <c r="I60" i="757"/>
  <c r="B71" i="757"/>
  <c r="C70" i="757"/>
  <c r="G67" i="757"/>
  <c r="F66" i="757"/>
  <c r="F65" i="757"/>
  <c r="D61" i="757" l="1"/>
  <c r="D13" i="752"/>
  <c r="E61" i="757"/>
  <c r="E13" i="752"/>
  <c r="F67" i="757"/>
  <c r="C71" i="757"/>
  <c r="B72" i="757"/>
  <c r="G68" i="757"/>
  <c r="H13" i="752" l="1"/>
  <c r="I61" i="757"/>
  <c r="F68" i="757"/>
  <c r="B73" i="757"/>
  <c r="E63" i="757"/>
  <c r="C72" i="757"/>
  <c r="E62" i="757"/>
  <c r="D62" i="757" l="1"/>
  <c r="G69" i="757"/>
  <c r="F14" i="752"/>
  <c r="D63" i="757"/>
  <c r="J55" i="757"/>
  <c r="J59" i="757"/>
  <c r="J50" i="757"/>
  <c r="J51" i="757"/>
  <c r="J52" i="757"/>
  <c r="J53" i="757"/>
  <c r="J58" i="757"/>
  <c r="J62" i="757"/>
  <c r="J63" i="757"/>
  <c r="J54" i="757"/>
  <c r="J49" i="757"/>
  <c r="J61" i="757"/>
  <c r="J60" i="757"/>
  <c r="J57" i="757"/>
  <c r="J56" i="757"/>
  <c r="I62" i="757"/>
  <c r="I63" i="757"/>
  <c r="B74" i="757"/>
  <c r="C73" i="757"/>
  <c r="F69" i="757"/>
  <c r="E64" i="757"/>
  <c r="D64" i="757" l="1"/>
  <c r="C74" i="757"/>
  <c r="G70" i="757"/>
  <c r="E66" i="757"/>
  <c r="B75" i="757"/>
  <c r="G71" i="757"/>
  <c r="I64" i="757"/>
  <c r="D66" i="757" l="1"/>
  <c r="G14" i="752"/>
  <c r="I66" i="757"/>
  <c r="C75" i="757"/>
  <c r="F70" i="757"/>
  <c r="F71" i="757"/>
  <c r="B76" i="757"/>
  <c r="C76" i="757" l="1"/>
  <c r="E65" i="757"/>
  <c r="E67" i="757"/>
  <c r="B77" i="757"/>
  <c r="G73" i="757"/>
  <c r="G72" i="757"/>
  <c r="D67" i="757" l="1"/>
  <c r="E15" i="749"/>
  <c r="D65" i="757"/>
  <c r="I67" i="757"/>
  <c r="I65" i="757"/>
  <c r="F72" i="757"/>
  <c r="E68" i="757"/>
  <c r="F73" i="757"/>
  <c r="B78" i="757"/>
  <c r="D15" i="749" l="1"/>
  <c r="C15" i="749" s="1"/>
  <c r="D68" i="757"/>
  <c r="F15" i="749"/>
  <c r="C15" i="752"/>
  <c r="C77" i="757"/>
  <c r="I68" i="757"/>
  <c r="C78" i="757"/>
  <c r="B79" i="757"/>
  <c r="G74" i="757"/>
  <c r="E69" i="757" l="1"/>
  <c r="E14" i="752"/>
  <c r="D69" i="757"/>
  <c r="D14" i="752"/>
  <c r="E71" i="757"/>
  <c r="B80" i="757"/>
  <c r="F74" i="757"/>
  <c r="G75" i="757"/>
  <c r="C79" i="757"/>
  <c r="D71" i="757" l="1"/>
  <c r="I69" i="757"/>
  <c r="H14" i="752"/>
  <c r="I71" i="757"/>
  <c r="G76" i="757"/>
  <c r="F75" i="757"/>
  <c r="C80" i="757"/>
  <c r="B81" i="757"/>
  <c r="G77" i="757" l="1"/>
  <c r="F15" i="752"/>
  <c r="E73" i="757"/>
  <c r="B82" i="757"/>
  <c r="G78" i="757"/>
  <c r="C81" i="757"/>
  <c r="F77" i="757"/>
  <c r="E70" i="757"/>
  <c r="F76" i="757"/>
  <c r="D70" i="757" l="1"/>
  <c r="D73" i="757"/>
  <c r="C82" i="757"/>
  <c r="I70" i="757"/>
  <c r="G79" i="757"/>
  <c r="F78" i="757"/>
  <c r="E72" i="757"/>
  <c r="B83" i="757"/>
  <c r="I73" i="757"/>
  <c r="G15" i="752" l="1"/>
  <c r="D72" i="757"/>
  <c r="I72" i="757"/>
  <c r="G80" i="757"/>
  <c r="B84" i="757"/>
  <c r="C83" i="757"/>
  <c r="F79" i="757"/>
  <c r="C84" i="757" l="1"/>
  <c r="B85" i="757"/>
  <c r="E74" i="757"/>
  <c r="G81" i="757"/>
  <c r="F80" i="757"/>
  <c r="E16" i="749" l="1"/>
  <c r="D74" i="757"/>
  <c r="I74" i="757"/>
  <c r="F81" i="757"/>
  <c r="B86" i="757"/>
  <c r="D77" i="757" l="1"/>
  <c r="E77" i="757"/>
  <c r="E15" i="752"/>
  <c r="D76" i="757"/>
  <c r="C85" i="757"/>
  <c r="C16" i="752"/>
  <c r="F16" i="749"/>
  <c r="D16" i="749"/>
  <c r="C16" i="749" s="1"/>
  <c r="D15" i="752"/>
  <c r="B87" i="757"/>
  <c r="E76" i="757"/>
  <c r="E75" i="757"/>
  <c r="G82" i="757"/>
  <c r="C86" i="757"/>
  <c r="G83" i="757"/>
  <c r="D75" i="757" l="1"/>
  <c r="H15" i="752"/>
  <c r="I77" i="757"/>
  <c r="I75" i="757"/>
  <c r="C87" i="757"/>
  <c r="F82" i="757"/>
  <c r="G84" i="757"/>
  <c r="B88" i="757"/>
  <c r="F83" i="757"/>
  <c r="E78" i="757"/>
  <c r="D78" i="757" l="1"/>
  <c r="I76" i="757"/>
  <c r="I78" i="757"/>
  <c r="B89" i="757"/>
  <c r="E79" i="757"/>
  <c r="F84" i="757"/>
  <c r="C88" i="757"/>
  <c r="D79" i="757" l="1"/>
  <c r="F16" i="752"/>
  <c r="G85" i="757"/>
  <c r="I79" i="757"/>
  <c r="G86" i="757"/>
  <c r="B90" i="757"/>
  <c r="E80" i="757"/>
  <c r="F85" i="757"/>
  <c r="C89" i="757"/>
  <c r="J68" i="757" l="1"/>
  <c r="J67" i="757"/>
  <c r="J70" i="757"/>
  <c r="J76" i="757"/>
  <c r="J79" i="757"/>
  <c r="J65" i="757"/>
  <c r="J72" i="757"/>
  <c r="J77" i="757"/>
  <c r="J74" i="757"/>
  <c r="J78" i="757"/>
  <c r="J64" i="757"/>
  <c r="J71" i="757"/>
  <c r="J75" i="757"/>
  <c r="J66" i="757"/>
  <c r="J73" i="757"/>
  <c r="J69" i="757"/>
  <c r="D80" i="757"/>
  <c r="C90" i="757"/>
  <c r="I80" i="757"/>
  <c r="F86" i="757"/>
  <c r="B91" i="757"/>
  <c r="G87" i="757"/>
  <c r="B92" i="757" l="1"/>
  <c r="G88" i="757"/>
  <c r="E81" i="757"/>
  <c r="F87" i="757"/>
  <c r="C91" i="757"/>
  <c r="G16" i="752" l="1"/>
  <c r="D81" i="757"/>
  <c r="C92" i="757"/>
  <c r="I81" i="757"/>
  <c r="F88" i="757"/>
  <c r="E82" i="757"/>
  <c r="B93" i="757"/>
  <c r="G89" i="757"/>
  <c r="D82" i="757" l="1"/>
  <c r="I82" i="757"/>
  <c r="E84" i="757"/>
  <c r="B94" i="757"/>
  <c r="F89" i="757"/>
  <c r="C93" i="757"/>
  <c r="G90" i="757"/>
  <c r="E83" i="757"/>
  <c r="D84" i="757" l="1"/>
  <c r="D83" i="757"/>
  <c r="I83" i="757"/>
  <c r="F90" i="757"/>
  <c r="C94" i="757"/>
  <c r="I84" i="757"/>
  <c r="B95" i="757"/>
  <c r="B96" i="757" l="1"/>
  <c r="G91" i="757"/>
  <c r="C95" i="757"/>
  <c r="E86" i="757"/>
  <c r="D16" i="752" l="1"/>
  <c r="D85" i="757"/>
  <c r="I85" i="757"/>
  <c r="H16" i="752"/>
  <c r="E85" i="757"/>
  <c r="E16" i="752"/>
  <c r="D86" i="757"/>
  <c r="I86" i="757"/>
  <c r="C96" i="757"/>
  <c r="G92" i="757"/>
  <c r="E88" i="757"/>
  <c r="G93" i="757"/>
  <c r="B97" i="757"/>
  <c r="F91" i="757"/>
  <c r="D88" i="757" l="1"/>
  <c r="F92" i="757"/>
  <c r="B98" i="757"/>
  <c r="F93" i="757"/>
  <c r="I88" i="757"/>
  <c r="E87" i="757"/>
  <c r="C97" i="757"/>
  <c r="D87" i="757" l="1"/>
  <c r="B99" i="757"/>
  <c r="G94" i="757"/>
  <c r="C98" i="757"/>
  <c r="G95" i="757"/>
  <c r="I87" i="757" l="1"/>
  <c r="F95" i="757"/>
  <c r="C99" i="757"/>
  <c r="B100" i="757"/>
  <c r="E89" i="757"/>
  <c r="E90" i="757"/>
  <c r="F94" i="757"/>
  <c r="D90" i="757" l="1"/>
  <c r="D89" i="757"/>
  <c r="C100" i="757"/>
  <c r="I89" i="757"/>
  <c r="B101" i="757"/>
  <c r="I90" i="757"/>
  <c r="G96" i="757"/>
  <c r="G97" i="757"/>
  <c r="C101" i="757" l="1"/>
  <c r="B102" i="757"/>
  <c r="F97" i="757"/>
  <c r="G98" i="757"/>
  <c r="F96" i="757"/>
  <c r="D92" i="757" l="1"/>
  <c r="E93" i="757"/>
  <c r="E91" i="757"/>
  <c r="F98" i="757"/>
  <c r="C102" i="757"/>
  <c r="B103" i="757"/>
  <c r="E92" i="757"/>
  <c r="D93" i="757" l="1"/>
  <c r="D91" i="757"/>
  <c r="E94" i="757"/>
  <c r="C103" i="757"/>
  <c r="I91" i="757"/>
  <c r="I92" i="757"/>
  <c r="G99" i="757"/>
  <c r="B104" i="757"/>
  <c r="I93" i="757"/>
  <c r="D94" i="757" l="1"/>
  <c r="I94" i="757"/>
  <c r="F99" i="757"/>
  <c r="G100" i="757"/>
  <c r="E95" i="757"/>
  <c r="B105" i="757"/>
  <c r="C104" i="757"/>
  <c r="D95" i="757" l="1"/>
  <c r="C105" i="757"/>
  <c r="F100" i="757"/>
  <c r="I95" i="757"/>
  <c r="G102" i="757"/>
  <c r="G101" i="757"/>
  <c r="B106" i="757"/>
  <c r="B107" i="757" l="1"/>
  <c r="E97" i="757"/>
  <c r="C106" i="757"/>
  <c r="F101" i="757"/>
  <c r="F102" i="757"/>
  <c r="E96" i="757"/>
  <c r="D97" i="757" l="1"/>
  <c r="D96" i="757"/>
  <c r="I97" i="757"/>
  <c r="I96" i="757"/>
  <c r="C107" i="757"/>
  <c r="G103" i="757"/>
  <c r="G104" i="757"/>
  <c r="B108" i="757"/>
  <c r="D99" i="757" l="1"/>
  <c r="F104" i="757"/>
  <c r="F103" i="757"/>
  <c r="B109" i="757"/>
  <c r="E99" i="757"/>
  <c r="C108" i="757"/>
  <c r="E98" i="757"/>
  <c r="D98" i="757" l="1"/>
  <c r="I99" i="757"/>
  <c r="C109" i="757"/>
  <c r="I98" i="757"/>
  <c r="E100" i="757"/>
  <c r="G105" i="757"/>
  <c r="B110" i="757"/>
  <c r="G106" i="757"/>
  <c r="D100" i="757" l="1"/>
  <c r="C110" i="757"/>
  <c r="F106" i="757"/>
  <c r="G107" i="757"/>
  <c r="F105" i="757"/>
  <c r="E101" i="757"/>
  <c r="E102" i="757"/>
  <c r="I100" i="757"/>
  <c r="B111" i="757"/>
  <c r="D101" i="757" l="1"/>
  <c r="D102" i="757"/>
  <c r="I101" i="757"/>
  <c r="I102" i="757"/>
  <c r="C111" i="757"/>
  <c r="B112" i="757"/>
  <c r="F107" i="757"/>
  <c r="G108" i="757"/>
  <c r="C112" i="757" l="1"/>
  <c r="B113" i="757"/>
  <c r="E104" i="757"/>
  <c r="G109" i="757"/>
  <c r="F108" i="757"/>
  <c r="E103" i="757"/>
  <c r="D103" i="757" l="1"/>
  <c r="D104" i="757"/>
  <c r="I103" i="757"/>
  <c r="C113" i="757"/>
  <c r="I104" i="757"/>
  <c r="B114" i="757"/>
  <c r="F109" i="757"/>
  <c r="C114" i="757" l="1"/>
  <c r="B115" i="757"/>
  <c r="G110" i="757"/>
  <c r="G111" i="757"/>
  <c r="E106" i="757" l="1"/>
  <c r="F111" i="757"/>
  <c r="C115" i="757"/>
  <c r="G112" i="757"/>
  <c r="F110" i="757"/>
  <c r="E105" i="757"/>
  <c r="B116" i="757"/>
  <c r="D106" i="757" l="1"/>
  <c r="D105" i="757"/>
  <c r="I106" i="757"/>
  <c r="B117" i="757"/>
  <c r="I105" i="757"/>
  <c r="C116" i="757"/>
  <c r="E107" i="757"/>
  <c r="F112" i="757"/>
  <c r="D107" i="757" l="1"/>
  <c r="I107" i="757"/>
  <c r="B118" i="757"/>
  <c r="E108" i="757"/>
  <c r="G113" i="757"/>
  <c r="C117" i="757"/>
  <c r="D108" i="757" l="1"/>
  <c r="I108" i="757"/>
  <c r="G115" i="757"/>
  <c r="F113" i="757"/>
  <c r="C118" i="757"/>
  <c r="G114" i="757"/>
  <c r="B119" i="757"/>
  <c r="E109" i="757" l="1"/>
  <c r="E110" i="757"/>
  <c r="G116" i="757"/>
  <c r="B120" i="757"/>
  <c r="F115" i="757"/>
  <c r="C119" i="757"/>
  <c r="F114" i="757"/>
  <c r="D109" i="757" l="1"/>
  <c r="D110" i="757"/>
  <c r="I109" i="757"/>
  <c r="I110" i="757"/>
  <c r="C120" i="757"/>
  <c r="B121" i="757"/>
  <c r="G117" i="757"/>
  <c r="F116" i="757"/>
  <c r="E111" i="757" l="1"/>
  <c r="F117" i="757"/>
  <c r="C121" i="757"/>
  <c r="B122" i="757"/>
  <c r="G118" i="757"/>
  <c r="E112" i="757"/>
  <c r="D111" i="757" l="1"/>
  <c r="D112" i="757"/>
  <c r="C122" i="757"/>
  <c r="G119" i="757"/>
  <c r="I112" i="757"/>
  <c r="I111" i="757"/>
  <c r="B123" i="757"/>
  <c r="F118" i="757"/>
  <c r="C123" i="757" l="1"/>
  <c r="F119" i="757"/>
  <c r="B124" i="757"/>
  <c r="G120" i="757"/>
  <c r="E114" i="757"/>
  <c r="E115" i="757"/>
  <c r="D114" i="757" l="1"/>
  <c r="D115" i="757"/>
  <c r="I115" i="757"/>
  <c r="F120" i="757"/>
  <c r="C124" i="757"/>
  <c r="I114" i="757"/>
  <c r="B125" i="757"/>
  <c r="G121" i="757"/>
  <c r="E116" i="757"/>
  <c r="E113" i="757"/>
  <c r="D116" i="757" l="1"/>
  <c r="D113" i="757"/>
  <c r="I116" i="757"/>
  <c r="F121" i="757"/>
  <c r="B126" i="757"/>
  <c r="G122" i="757"/>
  <c r="C125" i="757"/>
  <c r="I113" i="757" l="1"/>
  <c r="F122" i="757"/>
  <c r="C126" i="757"/>
  <c r="G123" i="757"/>
  <c r="B127" i="757"/>
  <c r="C127" i="757" l="1"/>
  <c r="E118" i="757"/>
  <c r="B128" i="757"/>
  <c r="F123" i="757"/>
  <c r="E117" i="757"/>
  <c r="D118" i="757" l="1"/>
  <c r="D117" i="757"/>
  <c r="I117" i="757"/>
  <c r="I118" i="757"/>
  <c r="E119" i="757"/>
  <c r="G125" i="757"/>
  <c r="B129" i="757"/>
  <c r="C128" i="757"/>
  <c r="G124" i="757"/>
  <c r="D119" i="757" l="1"/>
  <c r="E120" i="757"/>
  <c r="C129" i="757"/>
  <c r="I119" i="757"/>
  <c r="F125" i="757"/>
  <c r="G126" i="757"/>
  <c r="B130" i="757"/>
  <c r="F124" i="757"/>
  <c r="D120" i="757" l="1"/>
  <c r="I120" i="757"/>
  <c r="B131" i="757"/>
  <c r="G127" i="757"/>
  <c r="C130" i="757"/>
  <c r="F126" i="757"/>
  <c r="E121" i="757"/>
  <c r="D121" i="757" l="1"/>
  <c r="I121" i="757"/>
  <c r="F127" i="757"/>
  <c r="E122" i="757"/>
  <c r="B132" i="757"/>
  <c r="G128" i="757"/>
  <c r="C131" i="757"/>
  <c r="D122" i="757" l="1"/>
  <c r="C132" i="757"/>
  <c r="B133" i="757"/>
  <c r="G129" i="757"/>
  <c r="F128" i="757"/>
  <c r="I122" i="757"/>
  <c r="E123" i="757"/>
  <c r="D123" i="757" l="1"/>
  <c r="I123" i="757"/>
  <c r="E124" i="757"/>
  <c r="B134" i="757"/>
  <c r="G130" i="757"/>
  <c r="F129" i="757"/>
  <c r="C133" i="757"/>
  <c r="D124" i="757" l="1"/>
  <c r="I124" i="757"/>
  <c r="C134" i="757"/>
  <c r="E125" i="757"/>
  <c r="F130" i="757"/>
  <c r="B135" i="757"/>
  <c r="D125" i="757" l="1"/>
  <c r="B136" i="757"/>
  <c r="I125" i="757"/>
  <c r="C135" i="757"/>
  <c r="G131" i="757"/>
  <c r="B137" i="757" l="1"/>
  <c r="E127" i="757"/>
  <c r="G132" i="757"/>
  <c r="G133" i="757"/>
  <c r="C136" i="757"/>
  <c r="F131" i="757"/>
  <c r="E126" i="757"/>
  <c r="D126" i="757" l="1"/>
  <c r="D127" i="757"/>
  <c r="I126" i="757"/>
  <c r="I127" i="757"/>
  <c r="F133" i="757"/>
  <c r="C137" i="757"/>
  <c r="G134" i="757"/>
  <c r="F132" i="757"/>
  <c r="B138" i="757"/>
  <c r="C138" i="757" l="1"/>
  <c r="F134" i="757"/>
  <c r="E130" i="757"/>
  <c r="E129" i="757"/>
  <c r="G135" i="757"/>
  <c r="B139" i="757"/>
  <c r="E128" i="757"/>
  <c r="D128" i="757" l="1"/>
  <c r="D130" i="757"/>
  <c r="D129" i="757"/>
  <c r="I129" i="757"/>
  <c r="I130" i="757"/>
  <c r="C139" i="757"/>
  <c r="B140" i="757"/>
  <c r="F135" i="757"/>
  <c r="I128" i="757"/>
  <c r="G136" i="757"/>
  <c r="G137" i="757" l="1"/>
  <c r="C140" i="757"/>
  <c r="F136" i="757"/>
  <c r="E131" i="757"/>
  <c r="B141" i="757"/>
  <c r="D131" i="757" l="1"/>
  <c r="I131" i="757"/>
  <c r="F137" i="757"/>
  <c r="B142" i="757"/>
  <c r="E133" i="757"/>
  <c r="G138" i="757"/>
  <c r="C141" i="757"/>
  <c r="D133" i="757" l="1"/>
  <c r="C142" i="757"/>
  <c r="I133" i="757"/>
  <c r="G139" i="757"/>
  <c r="F138" i="757"/>
  <c r="B143" i="757"/>
  <c r="E132" i="757"/>
  <c r="D132" i="757" l="1"/>
  <c r="E134" i="757"/>
  <c r="E135" i="757"/>
  <c r="G140" i="757"/>
  <c r="C143" i="757"/>
  <c r="B144" i="757"/>
  <c r="F139" i="757"/>
  <c r="I132" i="757" l="1"/>
  <c r="D135" i="757"/>
  <c r="D134" i="757"/>
  <c r="I135" i="757"/>
  <c r="I134" i="757"/>
  <c r="C144" i="757"/>
  <c r="B145" i="757"/>
  <c r="F140" i="757"/>
  <c r="G141" i="757"/>
  <c r="F141" i="757" l="1"/>
  <c r="C145" i="757"/>
  <c r="B146" i="757"/>
  <c r="C146" i="757" l="1"/>
  <c r="G143" i="757"/>
  <c r="B147" i="757"/>
  <c r="E137" i="757"/>
  <c r="E136" i="757"/>
  <c r="G142" i="757"/>
  <c r="D136" i="757" l="1"/>
  <c r="D137" i="757"/>
  <c r="I137" i="757"/>
  <c r="F143" i="757"/>
  <c r="C147" i="757"/>
  <c r="F142" i="757"/>
  <c r="I136" i="757"/>
  <c r="G144" i="757"/>
  <c r="B148" i="757"/>
  <c r="E138" i="757"/>
  <c r="D138" i="757" l="1"/>
  <c r="I138" i="757"/>
  <c r="B149" i="757"/>
  <c r="E139" i="757"/>
  <c r="C148" i="757"/>
  <c r="F144" i="757"/>
  <c r="G145" i="757"/>
  <c r="D139" i="757" l="1"/>
  <c r="I139" i="757"/>
  <c r="C149" i="757"/>
  <c r="F145" i="757"/>
  <c r="B150" i="757"/>
  <c r="C150" i="757" l="1"/>
  <c r="G147" i="757"/>
  <c r="B151" i="757"/>
  <c r="E140" i="757"/>
  <c r="G146" i="757"/>
  <c r="D140" i="757" l="1"/>
  <c r="I140" i="757"/>
  <c r="C151" i="757"/>
  <c r="G148" i="757"/>
  <c r="B152" i="757"/>
  <c r="F146" i="757"/>
  <c r="F147" i="757"/>
  <c r="E141" i="757"/>
  <c r="D141" i="757" l="1"/>
  <c r="I141" i="757"/>
  <c r="E144" i="757"/>
  <c r="C152" i="757"/>
  <c r="B153" i="757"/>
  <c r="F148" i="757"/>
  <c r="D144" i="757" l="1"/>
  <c r="C153" i="757"/>
  <c r="E143" i="757"/>
  <c r="B154" i="757"/>
  <c r="I144" i="757"/>
  <c r="G149" i="757"/>
  <c r="G150" i="757"/>
  <c r="E142" i="757"/>
  <c r="D143" i="757" l="1"/>
  <c r="D142" i="757"/>
  <c r="C154" i="757"/>
  <c r="I142" i="757"/>
  <c r="B155" i="757"/>
  <c r="F150" i="757"/>
  <c r="F149" i="757"/>
  <c r="G151" i="757"/>
  <c r="I143" i="757" l="1"/>
  <c r="B156" i="757"/>
  <c r="E145" i="757"/>
  <c r="G152" i="757"/>
  <c r="C155" i="757"/>
  <c r="F151" i="757"/>
  <c r="D145" i="757" l="1"/>
  <c r="C156" i="757"/>
  <c r="I145" i="757"/>
  <c r="B157" i="757"/>
  <c r="E147" i="757"/>
  <c r="F152" i="757"/>
  <c r="E146" i="757"/>
  <c r="G153" i="757"/>
  <c r="D148" i="757" l="1"/>
  <c r="D147" i="757"/>
  <c r="D146" i="757"/>
  <c r="E148" i="757"/>
  <c r="C157" i="757"/>
  <c r="I147" i="757"/>
  <c r="I148" i="757"/>
  <c r="B158" i="757"/>
  <c r="F153" i="757"/>
  <c r="I146" i="757"/>
  <c r="C158" i="757" l="1"/>
  <c r="B159" i="757"/>
  <c r="E150" i="757"/>
  <c r="G154" i="757"/>
  <c r="D150" i="757" l="1"/>
  <c r="C159" i="757"/>
  <c r="I150" i="757"/>
  <c r="F154" i="757"/>
  <c r="B160" i="757"/>
  <c r="E149" i="757"/>
  <c r="G155" i="757"/>
  <c r="D149" i="757" l="1"/>
  <c r="I149" i="757"/>
  <c r="C160" i="757"/>
  <c r="E151" i="757"/>
  <c r="D151" i="757"/>
  <c r="B161" i="757"/>
  <c r="F155" i="757"/>
  <c r="G156" i="757"/>
  <c r="I151" i="757" l="1"/>
  <c r="F156" i="757"/>
  <c r="G157" i="757"/>
  <c r="B162" i="757"/>
  <c r="C161" i="757"/>
  <c r="E152" i="757"/>
  <c r="D152" i="757" l="1"/>
  <c r="I152" i="757"/>
  <c r="C162" i="757"/>
  <c r="E153" i="757"/>
  <c r="B163" i="757"/>
  <c r="G158" i="757"/>
  <c r="G159" i="757"/>
  <c r="F157" i="757"/>
  <c r="D153" i="757" l="1"/>
  <c r="F159" i="757"/>
  <c r="C163" i="757"/>
  <c r="I153" i="757"/>
  <c r="F158" i="757"/>
  <c r="B164" i="757"/>
  <c r="C164" i="757" l="1"/>
  <c r="G160" i="757"/>
  <c r="B165" i="757"/>
  <c r="E154" i="757"/>
  <c r="D154" i="757" l="1"/>
  <c r="C165" i="757"/>
  <c r="G161" i="757"/>
  <c r="I154" i="757"/>
  <c r="F160" i="757"/>
  <c r="F161" i="757" l="1"/>
  <c r="E156" i="757"/>
  <c r="E155" i="757"/>
  <c r="G162" i="757"/>
  <c r="D156" i="757" l="1"/>
  <c r="D155" i="757"/>
  <c r="I155" i="757"/>
  <c r="E158" i="757"/>
  <c r="G163" i="757"/>
  <c r="E157" i="757"/>
  <c r="E159" i="757"/>
  <c r="G164" i="757"/>
  <c r="I156" i="757"/>
  <c r="F162" i="757"/>
  <c r="D157" i="757" l="1"/>
  <c r="D159" i="757"/>
  <c r="D158" i="757"/>
  <c r="I159" i="757"/>
  <c r="I158" i="757"/>
  <c r="I157" i="757"/>
  <c r="F163" i="757"/>
  <c r="G165" i="757"/>
  <c r="F164" i="757"/>
  <c r="F165" i="757" l="1"/>
  <c r="E160" i="757"/>
  <c r="D160" i="757" l="1"/>
  <c r="I160" i="757"/>
  <c r="E161" i="757" l="1"/>
  <c r="E162" i="757"/>
  <c r="D162" i="757" l="1"/>
  <c r="D161" i="757"/>
  <c r="E164" i="757"/>
  <c r="E163" i="757"/>
  <c r="I162" i="757"/>
  <c r="I161" i="757"/>
  <c r="D163" i="757" l="1"/>
  <c r="D164" i="757"/>
  <c r="I163" i="757"/>
  <c r="I164" i="757"/>
  <c r="E165" i="757"/>
  <c r="D165" i="757" l="1"/>
  <c r="I165" i="757"/>
  <c r="J158" i="757" l="1"/>
  <c r="J126" i="757"/>
  <c r="J110" i="757"/>
  <c r="J120" i="757"/>
  <c r="J96" i="757"/>
  <c r="J119" i="757"/>
  <c r="J134" i="757"/>
  <c r="J84" i="757"/>
  <c r="J145" i="757"/>
  <c r="J91" i="757"/>
  <c r="J162" i="757"/>
  <c r="J140" i="757"/>
  <c r="J155" i="757"/>
  <c r="J111" i="757"/>
  <c r="J109" i="757"/>
  <c r="J127" i="757"/>
  <c r="J141" i="757"/>
  <c r="J87" i="757"/>
  <c r="J132" i="757"/>
  <c r="J129" i="757"/>
  <c r="J89" i="757"/>
  <c r="J103" i="757"/>
  <c r="J148" i="757"/>
  <c r="J90" i="757"/>
  <c r="J116" i="757"/>
  <c r="J139" i="757"/>
  <c r="J130" i="757"/>
  <c r="J124" i="757"/>
  <c r="J97" i="757"/>
  <c r="J113" i="757"/>
  <c r="J151" i="757"/>
  <c r="J128" i="757"/>
  <c r="J138" i="757"/>
  <c r="J98" i="757"/>
  <c r="J86" i="757"/>
  <c r="J117" i="757"/>
  <c r="J154" i="757"/>
  <c r="J149" i="757"/>
  <c r="J164" i="757"/>
  <c r="J118" i="757"/>
  <c r="J146" i="757"/>
  <c r="J99" i="757"/>
  <c r="J153" i="757"/>
  <c r="J161" i="757"/>
  <c r="J122" i="757"/>
  <c r="J80" i="757"/>
  <c r="J101" i="757"/>
  <c r="J136" i="757"/>
  <c r="J105" i="757"/>
  <c r="J137" i="757"/>
  <c r="J157" i="757"/>
  <c r="J131" i="757"/>
  <c r="J143" i="757"/>
  <c r="J135" i="757"/>
  <c r="J163" i="757"/>
  <c r="J152" i="757"/>
  <c r="J133" i="757"/>
  <c r="J106" i="757"/>
  <c r="J88" i="757"/>
  <c r="J121" i="757"/>
  <c r="J100" i="757"/>
  <c r="J115" i="757"/>
  <c r="J114" i="757"/>
  <c r="J82" i="757"/>
  <c r="J142" i="757"/>
  <c r="J92" i="757"/>
  <c r="J104" i="757"/>
  <c r="J102" i="757"/>
  <c r="J83" i="757"/>
  <c r="J156" i="757"/>
  <c r="J81" i="757"/>
  <c r="J147" i="757"/>
  <c r="J93" i="757"/>
  <c r="J112" i="757"/>
  <c r="J95" i="757"/>
  <c r="J160" i="757"/>
  <c r="J85" i="757"/>
  <c r="J144" i="757"/>
  <c r="J94" i="757"/>
  <c r="J125" i="757"/>
  <c r="J150" i="757"/>
  <c r="J108" i="757"/>
  <c r="J165" i="757"/>
  <c r="J107" i="757"/>
  <c r="J159" i="757"/>
  <c r="J123" i="757"/>
  <c r="I11" i="756" l="1"/>
  <c r="G11" i="756" l="1"/>
  <c r="F11" i="756"/>
  <c r="J11" i="756"/>
  <c r="F14" i="756" l="1"/>
  <c r="J14" i="756"/>
  <c r="I14" i="756"/>
  <c r="G14" i="756"/>
  <c r="I16" i="756" l="1"/>
  <c r="G16" i="756"/>
  <c r="I12" i="756"/>
  <c r="J12" i="756"/>
  <c r="F12" i="756"/>
  <c r="G12" i="756"/>
  <c r="J16" i="756" l="1"/>
  <c r="F16" i="756"/>
  <c r="I13" i="756"/>
  <c r="J13" i="756"/>
  <c r="J15" i="756"/>
  <c r="G13" i="756"/>
  <c r="G15" i="756"/>
  <c r="I15" i="756"/>
  <c r="F15" i="756"/>
  <c r="F13" i="756" l="1"/>
  <c r="J7" i="756" l="1"/>
  <c r="J6" i="756"/>
  <c r="G7" i="756"/>
  <c r="F8" i="756"/>
  <c r="F7" i="756"/>
  <c r="I6" i="756"/>
  <c r="G6" i="756"/>
  <c r="I7" i="756"/>
  <c r="F6" i="756"/>
  <c r="G8" i="756"/>
  <c r="J8" i="756" l="1"/>
  <c r="I8" i="756"/>
  <c r="F10" i="756" l="1"/>
  <c r="J9" i="756" l="1"/>
  <c r="G9" i="756"/>
  <c r="G10" i="756"/>
  <c r="J10" i="756"/>
  <c r="F9" i="756"/>
  <c r="I9" i="756"/>
  <c r="I10" i="756"/>
  <c r="E11" i="756" l="1"/>
  <c r="E12" i="756" l="1"/>
  <c r="D11" i="756"/>
  <c r="D12" i="756"/>
  <c r="E6" i="756" l="1"/>
  <c r="D6" i="756"/>
  <c r="E13" i="756" l="1"/>
  <c r="D13" i="756"/>
  <c r="E7" i="756" l="1"/>
  <c r="D7" i="756"/>
  <c r="E14" i="756" l="1"/>
  <c r="E8" i="756" l="1"/>
  <c r="D8" i="756"/>
  <c r="E15" i="756" l="1"/>
  <c r="D15" i="756"/>
  <c r="E9" i="756" l="1"/>
  <c r="D23" i="756"/>
  <c r="D22" i="756"/>
  <c r="D24" i="756"/>
  <c r="D9" i="756"/>
  <c r="G24" i="756" l="1"/>
  <c r="J22" i="756"/>
  <c r="G23" i="756"/>
  <c r="F24" i="756"/>
  <c r="E23" i="756"/>
  <c r="E24" i="756"/>
  <c r="F22" i="756"/>
  <c r="I23" i="756"/>
  <c r="J24" i="756"/>
  <c r="J23" i="756"/>
  <c r="I24" i="756"/>
  <c r="E22" i="756" l="1"/>
  <c r="I22" i="756"/>
  <c r="F23" i="756"/>
  <c r="G22" i="756"/>
  <c r="E16" i="756" l="1"/>
  <c r="D16" i="756"/>
  <c r="E10" i="756" l="1"/>
  <c r="D10" i="756"/>
  <c r="D26" i="756" l="1"/>
  <c r="D25" i="756"/>
  <c r="E26" i="756" l="1"/>
  <c r="G26" i="756"/>
  <c r="F26" i="756"/>
  <c r="I26" i="756"/>
  <c r="J26" i="756"/>
  <c r="G25" i="756" l="1"/>
  <c r="I25" i="756"/>
  <c r="E25" i="756"/>
  <c r="J25" i="756"/>
  <c r="F25" i="756"/>
</calcChain>
</file>

<file path=xl/sharedStrings.xml><?xml version="1.0" encoding="utf-8"?>
<sst xmlns="http://schemas.openxmlformats.org/spreadsheetml/2006/main" count="314" uniqueCount="236">
  <si>
    <r>
      <rPr>
        <b/>
        <sz val="8"/>
        <color theme="1"/>
        <rFont val="Marianne"/>
      </rPr>
      <t>Champ &gt;</t>
    </r>
    <r>
      <rPr>
        <sz val="8"/>
        <color theme="1"/>
        <rFont val="Marianne"/>
        <family val="3"/>
      </rPr>
      <t xml:space="preserve"> France métropolitaine, 2024.</t>
    </r>
  </si>
  <si>
    <t>RSA</t>
  </si>
  <si>
    <t>Prime d'activité</t>
  </si>
  <si>
    <t>Aide au logement</t>
  </si>
  <si>
    <t>Impôt sur le revenu</t>
  </si>
  <si>
    <t>Taux part employeur</t>
  </si>
  <si>
    <t>Contribution solidarité autonomie</t>
  </si>
  <si>
    <t>Fonds national de garantie des salaires (AGS)</t>
  </si>
  <si>
    <t>APEC (cadres seulement)</t>
  </si>
  <si>
    <t>Sécurité sociale</t>
  </si>
  <si>
    <t>Assurance chômage</t>
  </si>
  <si>
    <t>Formation professionnelle</t>
  </si>
  <si>
    <t>Formation professionnelle, entreprise de moins de 11 salariés</t>
  </si>
  <si>
    <t>Formation professionnelle, entreprise de plus de 11 salariés</t>
  </si>
  <si>
    <t>Entreprise avec CDD (CPF-CDD)</t>
  </si>
  <si>
    <t>Intitulé</t>
  </si>
  <si>
    <t>Autres taxes et participations</t>
  </si>
  <si>
    <t>Taxe sur les salaires (employeur non assujetti à la TVA)</t>
  </si>
  <si>
    <t>Versement mobilité (transport) entreprises de 11 salariés et plus</t>
  </si>
  <si>
    <t>Total brut</t>
  </si>
  <si>
    <t xml:space="preserve">Assurance maladie - maternité - invalidité - décès </t>
  </si>
  <si>
    <t>Taux part salarié</t>
  </si>
  <si>
    <t>Allocations familiales</t>
  </si>
  <si>
    <t>- Première tranche</t>
  </si>
  <si>
    <t>- Seconde tranche</t>
  </si>
  <si>
    <t>Aide au logement entreprise de moins de 50 salariés (FNAL)</t>
  </si>
  <si>
    <t>Part patronale des prévoyances</t>
  </si>
  <si>
    <t xml:space="preserve">Cotisations de base retraite </t>
  </si>
  <si>
    <t>CET : T1 + T2</t>
  </si>
  <si>
    <t>- Plafonnée</t>
  </si>
  <si>
    <t>- Déplafonnée</t>
  </si>
  <si>
    <t>Salaire brut à temps plein (en % du smic brut)</t>
  </si>
  <si>
    <t>Salaire net</t>
  </si>
  <si>
    <t>Prestations familiales</t>
  </si>
  <si>
    <t>Revenu disponible</t>
  </si>
  <si>
    <t>Cotisations de retraite complémentaire - CEG - Agirc-Arrco</t>
  </si>
  <si>
    <t>Augmentation</t>
  </si>
  <si>
    <t>de la quotité horaire</t>
  </si>
  <si>
    <t>du salaire horaire</t>
  </si>
  <si>
    <r>
      <rPr>
        <b/>
        <sz val="8"/>
        <color theme="1"/>
        <rFont val="Marianne"/>
      </rPr>
      <t xml:space="preserve">Champ &gt; </t>
    </r>
    <r>
      <rPr>
        <sz val="8"/>
        <color theme="1"/>
        <rFont val="Marianne"/>
        <family val="3"/>
      </rPr>
      <t>France métropolitaine, 2024.</t>
    </r>
  </si>
  <si>
    <t>Base de cacul mensuelle</t>
  </si>
  <si>
    <t>Nature des contributions</t>
  </si>
  <si>
    <t>Contribution sociale généralisée (CSG)</t>
  </si>
  <si>
    <t>Prime d’activité</t>
  </si>
  <si>
    <t>Revenu d’activité</t>
  </si>
  <si>
    <t>Variation de la prime d’activité</t>
  </si>
  <si>
    <t>Contribution au dialogue social</t>
  </si>
  <si>
    <t>Contribution pour le remboursement de la dette sociale (CRDS)</t>
  </si>
  <si>
    <t>Assurance vieillesse plafonnée</t>
  </si>
  <si>
    <t>Contribution patronale de prévoyance (forfait social) entreprises 
de 50 salariés et plus</t>
  </si>
  <si>
    <t xml:space="preserve"> - Seconde tranche</t>
  </si>
  <si>
    <t xml:space="preserve"> - Première tranche</t>
  </si>
  <si>
    <t>Participation à l’effort de construction 
(entreprises de 50 salariés  et plus)</t>
  </si>
  <si>
    <t>- dont non déductible du calcul de l’impôt sur le revenu</t>
  </si>
  <si>
    <t>- dont déductible du calcul de l’impôt sur le revenu</t>
  </si>
  <si>
    <r>
      <t>2,4</t>
    </r>
    <r>
      <rPr>
        <sz val="8"/>
        <color theme="1"/>
        <rFont val="Calibri"/>
        <family val="2"/>
      </rPr>
      <t> </t>
    </r>
    <r>
      <rPr>
        <sz val="8"/>
        <color theme="1"/>
        <rFont val="Marianne"/>
      </rPr>
      <t>%</t>
    </r>
  </si>
  <si>
    <r>
      <t>6,8</t>
    </r>
    <r>
      <rPr>
        <sz val="8"/>
        <color theme="1"/>
        <rFont val="Calibri"/>
        <family val="2"/>
      </rPr>
      <t> </t>
    </r>
    <r>
      <rPr>
        <sz val="8"/>
        <color theme="1"/>
        <rFont val="Marianne"/>
      </rPr>
      <t>%</t>
    </r>
  </si>
  <si>
    <r>
      <t>0,3</t>
    </r>
    <r>
      <rPr>
        <sz val="8"/>
        <color theme="1"/>
        <rFont val="Calibri"/>
        <family val="2"/>
      </rPr>
      <t> </t>
    </r>
    <r>
      <rPr>
        <sz val="8"/>
        <color theme="1"/>
        <rFont val="Marianne"/>
      </rPr>
      <t>%</t>
    </r>
  </si>
  <si>
    <r>
      <t>7</t>
    </r>
    <r>
      <rPr>
        <sz val="8"/>
        <color theme="1"/>
        <rFont val="Calibri"/>
        <family val="2"/>
      </rPr>
      <t> </t>
    </r>
    <r>
      <rPr>
        <sz val="8"/>
        <color theme="1"/>
        <rFont val="Marianne"/>
      </rPr>
      <t>%</t>
    </r>
  </si>
  <si>
    <r>
      <t>13</t>
    </r>
    <r>
      <rPr>
        <sz val="8"/>
        <color theme="1"/>
        <rFont val="Calibri"/>
        <family val="2"/>
      </rPr>
      <t> </t>
    </r>
    <r>
      <rPr>
        <sz val="8"/>
        <color theme="1"/>
        <rFont val="Marianne"/>
      </rPr>
      <t>%</t>
    </r>
  </si>
  <si>
    <r>
      <t>8,55</t>
    </r>
    <r>
      <rPr>
        <sz val="8"/>
        <color theme="1"/>
        <rFont val="Calibri"/>
        <family val="2"/>
      </rPr>
      <t> </t>
    </r>
    <r>
      <rPr>
        <sz val="8"/>
        <color theme="1"/>
        <rFont val="Marianne"/>
      </rPr>
      <t>%</t>
    </r>
  </si>
  <si>
    <r>
      <t>2,02</t>
    </r>
    <r>
      <rPr>
        <sz val="8"/>
        <color theme="1"/>
        <rFont val="Calibri"/>
        <family val="2"/>
      </rPr>
      <t> </t>
    </r>
    <r>
      <rPr>
        <sz val="8"/>
        <color theme="1"/>
        <rFont val="Marianne"/>
      </rPr>
      <t>%</t>
    </r>
  </si>
  <si>
    <r>
      <t>5,25</t>
    </r>
    <r>
      <rPr>
        <sz val="8"/>
        <color theme="1"/>
        <rFont val="Calibri"/>
        <family val="2"/>
      </rPr>
      <t> </t>
    </r>
    <r>
      <rPr>
        <sz val="8"/>
        <color theme="1"/>
        <rFont val="Marianne"/>
      </rPr>
      <t>%</t>
    </r>
  </si>
  <si>
    <r>
      <t>0,1</t>
    </r>
    <r>
      <rPr>
        <sz val="8"/>
        <color theme="1"/>
        <rFont val="Calibri"/>
        <family val="2"/>
      </rPr>
      <t> </t>
    </r>
    <r>
      <rPr>
        <sz val="8"/>
        <color theme="1"/>
        <rFont val="Marianne"/>
      </rPr>
      <t>%</t>
    </r>
  </si>
  <si>
    <r>
      <t>0,5</t>
    </r>
    <r>
      <rPr>
        <sz val="8"/>
        <color theme="1"/>
        <rFont val="Calibri"/>
        <family val="2"/>
      </rPr>
      <t> </t>
    </r>
    <r>
      <rPr>
        <sz val="8"/>
        <color theme="1"/>
        <rFont val="Marianne"/>
      </rPr>
      <t>%</t>
    </r>
  </si>
  <si>
    <r>
      <t>4,05</t>
    </r>
    <r>
      <rPr>
        <sz val="8"/>
        <color theme="1"/>
        <rFont val="Calibri"/>
        <family val="2"/>
      </rPr>
      <t>  </t>
    </r>
    <r>
      <rPr>
        <sz val="8"/>
        <color theme="1"/>
        <rFont val="Marianne"/>
      </rPr>
      <t>%</t>
    </r>
  </si>
  <si>
    <r>
      <t>0,25</t>
    </r>
    <r>
      <rPr>
        <sz val="8"/>
        <color theme="1"/>
        <rFont val="Calibri"/>
        <family val="2"/>
      </rPr>
      <t> </t>
    </r>
    <r>
      <rPr>
        <sz val="8"/>
        <color theme="1"/>
        <rFont val="Marianne"/>
      </rPr>
      <t>%</t>
    </r>
  </si>
  <si>
    <r>
      <t>1,29</t>
    </r>
    <r>
      <rPr>
        <sz val="8"/>
        <color theme="1"/>
        <rFont val="Calibri"/>
        <family val="2"/>
      </rPr>
      <t> </t>
    </r>
    <r>
      <rPr>
        <sz val="8"/>
        <color theme="1"/>
        <rFont val="Marianne"/>
      </rPr>
      <t>%</t>
    </r>
  </si>
  <si>
    <r>
      <t>1,62</t>
    </r>
    <r>
      <rPr>
        <sz val="8"/>
        <color theme="1"/>
        <rFont val="Calibri"/>
        <family val="2"/>
      </rPr>
      <t> </t>
    </r>
    <r>
      <rPr>
        <sz val="8"/>
        <color theme="1"/>
        <rFont val="Marianne"/>
      </rPr>
      <t>%</t>
    </r>
  </si>
  <si>
    <r>
      <t>0,036</t>
    </r>
    <r>
      <rPr>
        <sz val="8"/>
        <color theme="1"/>
        <rFont val="Calibri"/>
        <family val="2"/>
      </rPr>
      <t> </t>
    </r>
    <r>
      <rPr>
        <sz val="8"/>
        <color theme="1"/>
        <rFont val="Marianne"/>
      </rPr>
      <t>%</t>
    </r>
  </si>
  <si>
    <r>
      <t>8</t>
    </r>
    <r>
      <rPr>
        <sz val="8"/>
        <color theme="1"/>
        <rFont val="Calibri"/>
        <family val="2"/>
      </rPr>
      <t> </t>
    </r>
    <r>
      <rPr>
        <sz val="8"/>
        <color theme="1"/>
        <rFont val="Marianne"/>
      </rPr>
      <t>%</t>
    </r>
  </si>
  <si>
    <r>
      <t>16</t>
    </r>
    <r>
      <rPr>
        <sz val="8"/>
        <color theme="1"/>
        <rFont val="Calibri"/>
        <family val="2"/>
      </rPr>
      <t> </t>
    </r>
    <r>
      <rPr>
        <sz val="8"/>
        <color theme="1"/>
        <rFont val="Marianne"/>
      </rPr>
      <t>%</t>
    </r>
  </si>
  <si>
    <r>
      <t>4,72</t>
    </r>
    <r>
      <rPr>
        <sz val="8"/>
        <color theme="1"/>
        <rFont val="Calibri"/>
        <family val="2"/>
      </rPr>
      <t> </t>
    </r>
    <r>
      <rPr>
        <sz val="8"/>
        <color theme="1"/>
        <rFont val="Marianne"/>
      </rPr>
      <t>%</t>
    </r>
  </si>
  <si>
    <r>
      <t>12,95</t>
    </r>
    <r>
      <rPr>
        <sz val="8"/>
        <color theme="1"/>
        <rFont val="Calibri"/>
        <family val="2"/>
      </rPr>
      <t> </t>
    </r>
    <r>
      <rPr>
        <sz val="8"/>
        <color theme="1"/>
        <rFont val="Marianne"/>
      </rPr>
      <t>%</t>
    </r>
  </si>
  <si>
    <r>
      <t>0,21</t>
    </r>
    <r>
      <rPr>
        <sz val="8"/>
        <color theme="1"/>
        <rFont val="Calibri"/>
        <family val="2"/>
      </rPr>
      <t> </t>
    </r>
    <r>
      <rPr>
        <sz val="8"/>
        <color theme="1"/>
        <rFont val="Marianne"/>
      </rPr>
      <t>%</t>
    </r>
  </si>
  <si>
    <r>
      <t>1,5</t>
    </r>
    <r>
      <rPr>
        <sz val="8"/>
        <color theme="1"/>
        <rFont val="Calibri"/>
        <family val="2"/>
      </rPr>
      <t> </t>
    </r>
    <r>
      <rPr>
        <sz val="8"/>
        <color theme="1"/>
        <rFont val="Marianne"/>
      </rPr>
      <t>%</t>
    </r>
  </si>
  <si>
    <r>
      <t>0,55</t>
    </r>
    <r>
      <rPr>
        <sz val="8"/>
        <color theme="1"/>
        <rFont val="Calibri"/>
        <family val="2"/>
      </rPr>
      <t> </t>
    </r>
    <r>
      <rPr>
        <sz val="8"/>
        <color theme="1"/>
        <rFont val="Marianne"/>
      </rPr>
      <t>%</t>
    </r>
  </si>
  <si>
    <r>
      <t>1</t>
    </r>
    <r>
      <rPr>
        <sz val="8"/>
        <color theme="1"/>
        <rFont val="Calibri"/>
        <family val="2"/>
      </rPr>
      <t> </t>
    </r>
    <r>
      <rPr>
        <sz val="8"/>
        <color theme="1"/>
        <rFont val="Marianne"/>
      </rPr>
      <t>%</t>
    </r>
  </si>
  <si>
    <r>
      <t>0,68</t>
    </r>
    <r>
      <rPr>
        <sz val="8"/>
        <color theme="1"/>
        <rFont val="Calibri"/>
        <family val="2"/>
      </rPr>
      <t> </t>
    </r>
    <r>
      <rPr>
        <sz val="8"/>
        <color theme="1"/>
        <rFont val="Marianne"/>
      </rPr>
      <t>%</t>
    </r>
  </si>
  <si>
    <r>
      <t>4,25</t>
    </r>
    <r>
      <rPr>
        <sz val="8"/>
        <color theme="1"/>
        <rFont val="Calibri"/>
        <family val="2"/>
      </rPr>
      <t> </t>
    </r>
    <r>
      <rPr>
        <sz val="8"/>
        <color theme="1"/>
        <rFont val="Marianne"/>
      </rPr>
      <t>%</t>
    </r>
  </si>
  <si>
    <r>
      <t>8,5</t>
    </r>
    <r>
      <rPr>
        <sz val="8"/>
        <color theme="1"/>
        <rFont val="Calibri"/>
        <family val="2"/>
      </rPr>
      <t> </t>
    </r>
    <r>
      <rPr>
        <sz val="8"/>
        <color theme="1"/>
        <rFont val="Marianne"/>
      </rPr>
      <t>%</t>
    </r>
  </si>
  <si>
    <r>
      <t>13,6</t>
    </r>
    <r>
      <rPr>
        <sz val="8"/>
        <color theme="1"/>
        <rFont val="Calibri"/>
        <family val="2"/>
      </rPr>
      <t> </t>
    </r>
    <r>
      <rPr>
        <sz val="8"/>
        <color theme="1"/>
        <rFont val="Marianne"/>
      </rPr>
      <t>%</t>
    </r>
  </si>
  <si>
    <r>
      <t>0,45</t>
    </r>
    <r>
      <rPr>
        <sz val="8"/>
        <color theme="1"/>
        <rFont val="Calibri"/>
        <family val="2"/>
      </rPr>
      <t> </t>
    </r>
    <r>
      <rPr>
        <sz val="8"/>
        <color theme="1"/>
        <rFont val="Marianne"/>
      </rPr>
      <t>%</t>
    </r>
  </si>
  <si>
    <r>
      <t>0,016</t>
    </r>
    <r>
      <rPr>
        <sz val="8"/>
        <color theme="1"/>
        <rFont val="Calibri"/>
        <family val="2"/>
      </rPr>
      <t> </t>
    </r>
    <r>
      <rPr>
        <sz val="8"/>
        <color theme="1"/>
        <rFont val="Marianne"/>
      </rPr>
      <t>%</t>
    </r>
  </si>
  <si>
    <r>
      <t>0,14</t>
    </r>
    <r>
      <rPr>
        <sz val="8"/>
        <color theme="1"/>
        <rFont val="Calibri"/>
        <family val="2"/>
      </rPr>
      <t> </t>
    </r>
    <r>
      <rPr>
        <sz val="8"/>
        <color theme="1"/>
        <rFont val="Marianne"/>
      </rPr>
      <t>%</t>
    </r>
  </si>
  <si>
    <r>
      <t>8,64</t>
    </r>
    <r>
      <rPr>
        <sz val="8"/>
        <color theme="1"/>
        <rFont val="Calibri"/>
        <family val="2"/>
      </rPr>
      <t> </t>
    </r>
    <r>
      <rPr>
        <sz val="8"/>
        <color theme="1"/>
        <rFont val="Marianne"/>
      </rPr>
      <t>%</t>
    </r>
  </si>
  <si>
    <r>
      <t>3,15</t>
    </r>
    <r>
      <rPr>
        <sz val="8"/>
        <color theme="1"/>
        <rFont val="Calibri"/>
        <family val="2"/>
      </rPr>
      <t> </t>
    </r>
    <r>
      <rPr>
        <sz val="8"/>
        <color theme="1"/>
        <rFont val="Marianne"/>
      </rPr>
      <t>%</t>
    </r>
  </si>
  <si>
    <r>
      <t>0,024</t>
    </r>
    <r>
      <rPr>
        <sz val="8"/>
        <color theme="1"/>
        <rFont val="Calibri"/>
        <family val="2"/>
      </rPr>
      <t> </t>
    </r>
    <r>
      <rPr>
        <sz val="8"/>
        <color theme="1"/>
        <rFont val="Marianne"/>
      </rPr>
      <t>%</t>
    </r>
  </si>
  <si>
    <r>
      <t>1,08</t>
    </r>
    <r>
      <rPr>
        <sz val="8"/>
        <color theme="1"/>
        <rFont val="Calibri"/>
        <family val="2"/>
      </rPr>
      <t> </t>
    </r>
    <r>
      <rPr>
        <sz val="8"/>
        <color theme="1"/>
        <rFont val="Marianne"/>
      </rPr>
      <t>%</t>
    </r>
  </si>
  <si>
    <r>
      <t>0,86</t>
    </r>
    <r>
      <rPr>
        <sz val="8"/>
        <color theme="1"/>
        <rFont val="Calibri"/>
        <family val="2"/>
      </rPr>
      <t> </t>
    </r>
    <r>
      <rPr>
        <sz val="8"/>
        <color theme="1"/>
        <rFont val="Marianne"/>
      </rPr>
      <t>%</t>
    </r>
  </si>
  <si>
    <r>
      <t>0,4</t>
    </r>
    <r>
      <rPr>
        <sz val="8"/>
        <color theme="1"/>
        <rFont val="Calibri"/>
        <family val="2"/>
      </rPr>
      <t> </t>
    </r>
    <r>
      <rPr>
        <sz val="8"/>
        <color theme="1"/>
        <rFont val="Marianne"/>
      </rPr>
      <t>%</t>
    </r>
  </si>
  <si>
    <r>
      <t>6,9</t>
    </r>
    <r>
      <rPr>
        <sz val="8"/>
        <color theme="1"/>
        <rFont val="Calibri"/>
        <family val="2"/>
      </rPr>
      <t> </t>
    </r>
    <r>
      <rPr>
        <sz val="8"/>
        <color theme="1"/>
        <rFont val="Marianne"/>
      </rPr>
      <t>%</t>
    </r>
  </si>
  <si>
    <t>Inférieure ou égale à 2,5 smic 
(4 417,3€)</t>
  </si>
  <si>
    <t xml:space="preserve">Supérieure à 3,5 smic (6 184,22 €) </t>
  </si>
  <si>
    <r>
      <t>Inférieure ou égale à 3,5 smic (6</t>
    </r>
    <r>
      <rPr>
        <sz val="8"/>
        <rFont val="Calibri"/>
        <family val="2"/>
      </rPr>
      <t> </t>
    </r>
    <r>
      <rPr>
        <sz val="8"/>
        <rFont val="Marianne"/>
      </rPr>
      <t xml:space="preserve">184,22 €) </t>
    </r>
  </si>
  <si>
    <r>
      <t>98,25</t>
    </r>
    <r>
      <rPr>
        <sz val="8"/>
        <rFont val="Calibri"/>
        <family val="2"/>
      </rPr>
      <t> </t>
    </r>
    <r>
      <rPr>
        <sz val="8"/>
        <rFont val="Marianne"/>
      </rPr>
      <t xml:space="preserve">% salaire brut </t>
    </r>
    <r>
      <rPr>
        <vertAlign val="superscript"/>
        <sz val="8"/>
        <rFont val="Marianne"/>
      </rPr>
      <t>(1)</t>
    </r>
  </si>
  <si>
    <r>
      <rPr>
        <vertAlign val="superscript"/>
        <sz val="8"/>
        <color theme="1"/>
        <rFont val="Marianne"/>
      </rPr>
      <t>(2)</t>
    </r>
  </si>
  <si>
    <t>Variable selon le secteur géographique</t>
  </si>
  <si>
    <r>
      <t>3,45</t>
    </r>
    <r>
      <rPr>
        <sz val="8"/>
        <color theme="1"/>
        <rFont val="Calibri"/>
        <family val="2"/>
      </rPr>
      <t> </t>
    </r>
    <r>
      <rPr>
        <sz val="8"/>
        <color theme="1"/>
        <rFont val="Marianne"/>
      </rPr>
      <t>%</t>
    </r>
    <r>
      <rPr>
        <vertAlign val="superscript"/>
        <sz val="8"/>
        <color theme="1"/>
        <rFont val="Marianne"/>
      </rPr>
      <t xml:space="preserve"> (3)</t>
    </r>
  </si>
  <si>
    <r>
      <t>Accidents du travail</t>
    </r>
    <r>
      <rPr>
        <vertAlign val="superscript"/>
        <sz val="8"/>
        <color theme="1"/>
        <rFont val="Marianne"/>
      </rPr>
      <t xml:space="preserve"> (4)</t>
    </r>
  </si>
  <si>
    <t>Supplément entreprise de 50 salariés et plus (FNAL)</t>
  </si>
  <si>
    <r>
      <t>Cotisation chômage</t>
    </r>
    <r>
      <rPr>
        <vertAlign val="superscript"/>
        <sz val="8"/>
        <color theme="1"/>
        <rFont val="Marianne"/>
      </rPr>
      <t xml:space="preserve"> (5)</t>
    </r>
  </si>
  <si>
    <t>Contribution patronale de prévoyance (forfait social) 
entreprises de 11 à 49 salariés</t>
  </si>
  <si>
    <t xml:space="preserve">Assurance décès cadres (adhésion obligatoire pour les cadres 
quel que soit le secteur d’activité)	</t>
  </si>
  <si>
    <r>
      <t>Taxe d’apprentissage</t>
    </r>
    <r>
      <rPr>
        <vertAlign val="superscript"/>
        <sz val="8"/>
        <color theme="1"/>
        <rFont val="Marianne"/>
      </rPr>
      <t xml:space="preserve"> (6)</t>
    </r>
  </si>
  <si>
    <t>- Tranche 1</t>
  </si>
  <si>
    <t>- Tranche 2</t>
  </si>
  <si>
    <t>- Tranche 3</t>
  </si>
  <si>
    <t>Variable</t>
  </si>
  <si>
    <r>
      <t xml:space="preserve"> - de 0 à 3 864</t>
    </r>
    <r>
      <rPr>
        <sz val="8"/>
        <rFont val="Calibri"/>
        <family val="2"/>
      </rPr>
      <t> </t>
    </r>
    <r>
      <rPr>
        <sz val="8"/>
        <rFont val="Marianne"/>
      </rPr>
      <t>€</t>
    </r>
  </si>
  <si>
    <t xml:space="preserve"> - de 3 864 € à 30 912 €</t>
  </si>
  <si>
    <t xml:space="preserve"> - de 0 à 15 456 €</t>
  </si>
  <si>
    <r>
      <t>Supérieure à 2,5 smic (4 417,3</t>
    </r>
    <r>
      <rPr>
        <sz val="8"/>
        <rFont val="Calibri"/>
        <family val="2"/>
      </rPr>
      <t> </t>
    </r>
    <r>
      <rPr>
        <sz val="8"/>
        <rFont val="Marianne"/>
      </rPr>
      <t>€)</t>
    </r>
  </si>
  <si>
    <t>Certaines sommes versées 
sur le Perco</t>
  </si>
  <si>
    <r>
      <rPr>
        <b/>
        <sz val="8"/>
        <color theme="1"/>
        <rFont val="Marianne"/>
      </rPr>
      <t>Champ &gt;</t>
    </r>
    <r>
      <rPr>
        <sz val="8"/>
        <color theme="1"/>
        <rFont val="Marianne"/>
      </rPr>
      <t xml:space="preserve"> France métropolitaine, 2024.</t>
    </r>
  </si>
  <si>
    <r>
      <rPr>
        <b/>
        <sz val="8"/>
        <color theme="1"/>
        <rFont val="Marianne"/>
      </rPr>
      <t>Source &gt;</t>
    </r>
    <r>
      <rPr>
        <sz val="8"/>
        <color theme="1"/>
        <rFont val="Marianne"/>
      </rPr>
      <t xml:space="preserve"> Maquette de cas types, législation au 1</t>
    </r>
    <r>
      <rPr>
        <vertAlign val="superscript"/>
        <sz val="8"/>
        <color theme="1"/>
        <rFont val="Marianne"/>
      </rPr>
      <t>er</t>
    </r>
    <r>
      <rPr>
        <sz val="8"/>
        <color theme="1"/>
        <rFont val="Marianne"/>
      </rPr>
      <t xml:space="preserve"> juillet 2024.</t>
    </r>
  </si>
  <si>
    <r>
      <t>(5) Une majoration exceptionnelle et temporaire de 0,05</t>
    </r>
    <r>
      <rPr>
        <sz val="8"/>
        <color theme="1"/>
        <rFont val="Calibri"/>
        <family val="2"/>
      </rPr>
      <t> </t>
    </r>
    <r>
      <rPr>
        <sz val="8"/>
        <color theme="1"/>
        <rFont val="Marianne"/>
        <family val="3"/>
      </rPr>
      <t>% à la charge des employeurs est mise en place depuis le 1</t>
    </r>
    <r>
      <rPr>
        <vertAlign val="superscript"/>
        <sz val="8"/>
        <color theme="1"/>
        <rFont val="Marianne"/>
      </rPr>
      <t>er</t>
    </r>
    <r>
      <rPr>
        <sz val="8"/>
        <color theme="1"/>
        <rFont val="Marianne"/>
        <family val="3"/>
      </rPr>
      <t xml:space="preserve"> octobre 2017.</t>
    </r>
  </si>
  <si>
    <r>
      <rPr>
        <b/>
        <sz val="8"/>
        <rFont val="Marianne"/>
      </rPr>
      <t xml:space="preserve">Lecture &gt; </t>
    </r>
    <r>
      <rPr>
        <sz val="8"/>
        <rFont val="Marianne"/>
        <family val="3"/>
      </rPr>
      <t xml:space="preserve"> Le taux de CSG non déductible pour un salarié est de 2,4</t>
    </r>
    <r>
      <rPr>
        <sz val="8"/>
        <rFont val="Calibri"/>
        <family val="2"/>
      </rPr>
      <t> </t>
    </r>
    <r>
      <rPr>
        <sz val="8"/>
        <rFont val="Marianne"/>
        <family val="3"/>
      </rPr>
      <t>%. Ce taux s’applique à 98,25</t>
    </r>
    <r>
      <rPr>
        <sz val="8"/>
        <rFont val="Calibri"/>
        <family val="2"/>
      </rPr>
      <t> </t>
    </r>
    <r>
      <rPr>
        <sz val="8"/>
        <rFont val="Marianne"/>
        <family val="3"/>
      </rPr>
      <t xml:space="preserve">% du salaire brut. </t>
    </r>
  </si>
  <si>
    <t>(4) Taux fixé par la Caisse d’assurance retraite et de la santé au travail (Carsat).</t>
  </si>
  <si>
    <r>
      <t>(6) 0,44</t>
    </r>
    <r>
      <rPr>
        <sz val="8"/>
        <color theme="1"/>
        <rFont val="Calibri"/>
        <family val="2"/>
      </rPr>
      <t> </t>
    </r>
    <r>
      <rPr>
        <sz val="8"/>
        <color theme="1"/>
        <rFont val="Marianne"/>
        <family val="3"/>
      </rPr>
      <t>% en Alsace-Moselle. Les entreprises d’au moins 250 salariés, si le nombre moyen annuel de jeunes de moins de 26</t>
    </r>
    <r>
      <rPr>
        <sz val="8"/>
        <color theme="1"/>
        <rFont val="Calibri"/>
        <family val="2"/>
      </rPr>
      <t> </t>
    </r>
    <r>
      <rPr>
        <sz val="8"/>
        <color theme="1"/>
        <rFont val="Marianne"/>
        <family val="3"/>
      </rPr>
      <t>ans en contrat de professionnalisation ou en contrat d’apprentissage est inférieur à un certain seuil de l’effectif annuel moyen (5</t>
    </r>
    <r>
      <rPr>
        <sz val="8"/>
        <color theme="1"/>
        <rFont val="Calibri"/>
        <family val="2"/>
      </rPr>
      <t> </t>
    </r>
    <r>
      <rPr>
        <sz val="8"/>
        <color theme="1"/>
        <rFont val="Marianne"/>
        <family val="3"/>
      </rPr>
      <t>%), sont redevables d’une contribution supplémentaire à l’apprentissage (CSA).</t>
    </r>
  </si>
  <si>
    <r>
      <t xml:space="preserve"> - de 0 à 8 985</t>
    </r>
    <r>
      <rPr>
        <sz val="8"/>
        <rFont val="Calibri"/>
        <family val="2"/>
      </rPr>
      <t> </t>
    </r>
    <r>
      <rPr>
        <sz val="8"/>
        <rFont val="Marianne"/>
      </rPr>
      <t>€</t>
    </r>
  </si>
  <si>
    <t xml:space="preserve"> - de 8 985 € à 17 936 € </t>
  </si>
  <si>
    <t xml:space="preserve"> - plus de 17 936 € </t>
  </si>
  <si>
    <r>
      <t xml:space="preserve"> - de 0 à 3</t>
    </r>
    <r>
      <rPr>
        <sz val="8"/>
        <rFont val="Calibri"/>
        <family val="2"/>
      </rPr>
      <t> </t>
    </r>
    <r>
      <rPr>
        <sz val="8"/>
        <rFont val="Marianne"/>
      </rPr>
      <t>864</t>
    </r>
    <r>
      <rPr>
        <sz val="8"/>
        <rFont val="Calibri"/>
        <family val="2"/>
      </rPr>
      <t> </t>
    </r>
    <r>
      <rPr>
        <sz val="8"/>
        <rFont val="Marianne"/>
      </rPr>
      <t>€</t>
    </r>
  </si>
  <si>
    <t xml:space="preserve">En euros </t>
  </si>
  <si>
    <t>Inactif</t>
  </si>
  <si>
    <r>
      <t>Travail à 20</t>
    </r>
    <r>
      <rPr>
        <sz val="8"/>
        <color theme="1"/>
        <rFont val="Calibri"/>
        <family val="2"/>
      </rPr>
      <t> </t>
    </r>
    <r>
      <rPr>
        <sz val="8"/>
        <color theme="1"/>
        <rFont val="Marianne"/>
        <family val="3"/>
      </rPr>
      <t xml:space="preserve">% </t>
    </r>
  </si>
  <si>
    <r>
      <t>Travail à 40</t>
    </r>
    <r>
      <rPr>
        <sz val="8"/>
        <color theme="1"/>
        <rFont val="Calibri"/>
        <family val="2"/>
      </rPr>
      <t> </t>
    </r>
    <r>
      <rPr>
        <sz val="8"/>
        <color theme="1"/>
        <rFont val="Marianne"/>
        <family val="3"/>
      </rPr>
      <t xml:space="preserve">% </t>
    </r>
  </si>
  <si>
    <r>
      <t>Travail à 60</t>
    </r>
    <r>
      <rPr>
        <sz val="8"/>
        <color theme="1"/>
        <rFont val="Calibri"/>
        <family val="2"/>
      </rPr>
      <t> </t>
    </r>
    <r>
      <rPr>
        <sz val="8"/>
        <color theme="1"/>
        <rFont val="Marianne"/>
        <family val="3"/>
      </rPr>
      <t xml:space="preserve">% </t>
    </r>
  </si>
  <si>
    <r>
      <t>Travail à 80</t>
    </r>
    <r>
      <rPr>
        <sz val="8"/>
        <color theme="1"/>
        <rFont val="Calibri"/>
        <family val="2"/>
      </rPr>
      <t> </t>
    </r>
    <r>
      <rPr>
        <sz val="8"/>
        <color theme="1"/>
        <rFont val="Marianne"/>
        <family val="3"/>
      </rPr>
      <t xml:space="preserve">% </t>
    </r>
  </si>
  <si>
    <t>Temps plein au smic</t>
  </si>
  <si>
    <t>Temps plein à 1,2 smic</t>
  </si>
  <si>
    <t>Temps plein à 1,4 smic</t>
  </si>
  <si>
    <t>Temps plein à 1,6 smic</t>
  </si>
  <si>
    <t>Temps plein à 1,8 smic</t>
  </si>
  <si>
    <t>Temps plein à 2 smic</t>
  </si>
  <si>
    <t>Superbrut</t>
  </si>
  <si>
    <t>Cotisations patronales</t>
  </si>
  <si>
    <t>Cotisations salariales</t>
  </si>
  <si>
    <r>
      <rPr>
        <b/>
        <sz val="8"/>
        <color theme="1"/>
        <rFont val="Marianne"/>
      </rPr>
      <t xml:space="preserve">Note &gt; </t>
    </r>
    <r>
      <rPr>
        <sz val="8"/>
        <color theme="1"/>
        <rFont val="Marianne"/>
        <family val="3"/>
      </rPr>
      <t xml:space="preserve">Pour les salaires bruts au-dessous d’un smic, on considère que l’individu travaille à temps partiel en étant rémunéré au smic horaire. </t>
    </r>
  </si>
  <si>
    <t>Salaire brut à temps plein 
(en % du smic brut)</t>
  </si>
  <si>
    <r>
      <rPr>
        <b/>
        <sz val="8"/>
        <color theme="1"/>
        <rFont val="Marianne"/>
        <family val="3"/>
      </rPr>
      <t>Source &gt;</t>
    </r>
    <r>
      <rPr>
        <sz val="8"/>
        <color theme="1"/>
        <rFont val="Marianne"/>
        <family val="3"/>
      </rPr>
      <t xml:space="preserve"> Maquette de cas types, législation au 1</t>
    </r>
    <r>
      <rPr>
        <vertAlign val="superscript"/>
        <sz val="8"/>
        <color theme="1"/>
        <rFont val="Marianne"/>
      </rPr>
      <t>er</t>
    </r>
    <r>
      <rPr>
        <sz val="8"/>
        <color theme="1"/>
        <rFont val="Marianne"/>
        <family val="3"/>
      </rPr>
      <t xml:space="preserve"> juillet 2024.</t>
    </r>
  </si>
  <si>
    <t>En euros</t>
  </si>
  <si>
    <t>Salaire brut initial (en euros par mois)</t>
  </si>
  <si>
    <t xml:space="preserve">Variation de revenu disponible </t>
  </si>
  <si>
    <t>Variation de superbrut</t>
  </si>
  <si>
    <t>Variation des cotisations employeur</t>
  </si>
  <si>
    <t>Personne seule sans enfant - 0,5 smic</t>
  </si>
  <si>
    <t>Personne seule sans enfant - 1 smic</t>
  </si>
  <si>
    <t>Personne seule sans enfant - 1,6 smic</t>
  </si>
  <si>
    <t>Personne seule sans enfant - 2 smic</t>
  </si>
  <si>
    <t>Personne seule sans enfant - 2,5 smic</t>
  </si>
  <si>
    <t>Famille monoparentale avec deux enfants - 0,5 smic</t>
  </si>
  <si>
    <t>Famille monoparentale avec deux enfants - 1 smic</t>
  </si>
  <si>
    <t>Famille monoparentale avec deux enfants - 1,6 smic</t>
  </si>
  <si>
    <t>Famille monoparentale avec deux enfants - 2 smic</t>
  </si>
  <si>
    <t>Famille monoparentale avec deux enfants - 2,5 smic</t>
  </si>
  <si>
    <r>
      <t>Couple biactif dont le conjoint gagne 1 smic  avec deux enfants - 1</t>
    </r>
    <r>
      <rPr>
        <sz val="8"/>
        <color theme="1"/>
        <rFont val="Calibri"/>
        <family val="2"/>
      </rPr>
      <t> </t>
    </r>
    <r>
      <rPr>
        <sz val="8"/>
        <color theme="1"/>
        <rFont val="Marianne"/>
      </rPr>
      <t>smic</t>
    </r>
  </si>
  <si>
    <r>
      <t>Couple biactif dont le conjoint gagne 1 smic  avec deux enfants - 0,5</t>
    </r>
    <r>
      <rPr>
        <sz val="8"/>
        <color theme="1"/>
        <rFont val="Calibri"/>
        <family val="2"/>
      </rPr>
      <t> </t>
    </r>
    <r>
      <rPr>
        <sz val="8"/>
        <color theme="1"/>
        <rFont val="Marianne"/>
        <family val="3"/>
      </rPr>
      <t>smic</t>
    </r>
  </si>
  <si>
    <r>
      <t>Couple biactif dont le conjoint gagne 1 smic  avec deux enfants - 1,6</t>
    </r>
    <r>
      <rPr>
        <sz val="8"/>
        <color theme="1"/>
        <rFont val="Calibri"/>
        <family val="2"/>
      </rPr>
      <t> </t>
    </r>
    <r>
      <rPr>
        <sz val="8"/>
        <color theme="1"/>
        <rFont val="Marianne"/>
        <family val="3"/>
      </rPr>
      <t>smic</t>
    </r>
  </si>
  <si>
    <r>
      <t>Couple biactif dont le conjoint gagne 1 smic  avec deux enfants - 2,5</t>
    </r>
    <r>
      <rPr>
        <sz val="8"/>
        <color theme="1"/>
        <rFont val="Calibri"/>
        <family val="2"/>
      </rPr>
      <t> </t>
    </r>
    <r>
      <rPr>
        <sz val="8"/>
        <color theme="1"/>
        <rFont val="Marianne"/>
        <family val="3"/>
      </rPr>
      <t>smic</t>
    </r>
  </si>
  <si>
    <r>
      <t>Couple biactif dont le conjoint gagne 1 smic  avec deux enfants - 2</t>
    </r>
    <r>
      <rPr>
        <sz val="8"/>
        <color theme="1"/>
        <rFont val="Calibri"/>
        <family val="2"/>
      </rPr>
      <t> </t>
    </r>
    <r>
      <rPr>
        <sz val="8"/>
        <color theme="1"/>
        <rFont val="Marianne"/>
        <family val="3"/>
      </rPr>
      <t>smic</t>
    </r>
  </si>
  <si>
    <t>(1) Abattement de 1,75 % sur le montant brut des rémunérations inférieures à 4 fois le plafond annuel de Sécurité sociale et de la part patronale de cotisation prévoyance.</t>
  </si>
  <si>
    <r>
      <t xml:space="preserve">(2) Pour </t>
    </r>
    <r>
      <rPr>
        <sz val="8"/>
        <color theme="1"/>
        <rFont val="Marianne"/>
      </rPr>
      <t>la collectivité européenne d’Alsace</t>
    </r>
    <r>
      <rPr>
        <sz val="8"/>
        <color theme="1"/>
        <rFont val="Marianne"/>
        <family val="3"/>
      </rPr>
      <t xml:space="preserve"> et le département</t>
    </r>
    <r>
      <rPr>
        <strike/>
        <sz val="8"/>
        <color theme="1"/>
        <rFont val="Marianne"/>
      </rPr>
      <t xml:space="preserve"> </t>
    </r>
    <r>
      <rPr>
        <sz val="8"/>
        <color theme="1"/>
        <rFont val="Marianne"/>
        <family val="3"/>
      </rPr>
      <t>de Moselle, la contribution complémentaire de 1,30</t>
    </r>
    <r>
      <rPr>
        <sz val="8"/>
        <color theme="1"/>
        <rFont val="Calibri"/>
        <family val="2"/>
      </rPr>
      <t> </t>
    </r>
    <r>
      <rPr>
        <sz val="8"/>
        <color theme="1"/>
        <rFont val="Marianne"/>
        <family val="3"/>
      </rPr>
      <t>% 
à la charge du salarié est maintenue.</t>
    </r>
  </si>
  <si>
    <t>Graphique 1 - Décomposition du salaire superbrut en salaire net et prélèvement sociaux sur les salaires pour une personne seule sans enfant</t>
  </si>
  <si>
    <t>Graphique 2 - Prestations sociales et imposition en fonction du salaire net pour une personne seule sans enfant</t>
  </si>
  <si>
    <r>
      <rPr>
        <b/>
        <sz val="8"/>
        <color theme="1"/>
        <rFont val="Marianne"/>
        <family val="3"/>
      </rPr>
      <t>Lecture &gt;</t>
    </r>
    <r>
      <rPr>
        <sz val="8"/>
        <color theme="1"/>
        <rFont val="Marianne"/>
        <family val="3"/>
      </rPr>
      <t xml:space="preserve"> Un individu au smic </t>
    </r>
    <r>
      <rPr>
        <sz val="8"/>
        <color theme="1"/>
        <rFont val="Marianne"/>
      </rPr>
      <t xml:space="preserve">à temps plein </t>
    </r>
    <r>
      <rPr>
        <sz val="8"/>
        <color theme="1"/>
        <rFont val="Marianne"/>
        <family val="3"/>
      </rPr>
      <t>perçoit un salaire net de 1 399</t>
    </r>
    <r>
      <rPr>
        <sz val="8"/>
        <color theme="1"/>
        <rFont val="Calibri"/>
        <family val="2"/>
      </rPr>
      <t> </t>
    </r>
    <r>
      <rPr>
        <sz val="8"/>
        <color theme="1"/>
        <rFont val="Marianne"/>
        <family val="3"/>
      </rPr>
      <t>euros, auquel s’ajoutent 257 euros de prime d’activité, soit un revenu disponible de 1 656</t>
    </r>
    <r>
      <rPr>
        <sz val="8"/>
        <color theme="1"/>
        <rFont val="Calibri"/>
        <family val="2"/>
      </rPr>
      <t> </t>
    </r>
    <r>
      <rPr>
        <sz val="8"/>
        <color theme="1"/>
        <rFont val="Marianne"/>
        <family val="3"/>
      </rPr>
      <t>euros.</t>
    </r>
  </si>
  <si>
    <t>Employeur</t>
  </si>
  <si>
    <t>Salaire superbrut</t>
  </si>
  <si>
    <t>Prélèvements sociaux</t>
  </si>
  <si>
    <t>Salaire brut</t>
  </si>
  <si>
    <t xml:space="preserve">Aide au logement </t>
  </si>
  <si>
    <t>Salarié</t>
  </si>
  <si>
    <t>Prestations sociales</t>
  </si>
  <si>
    <r>
      <t>Tableau 1 - Prélèvements sociaux au 1</t>
    </r>
    <r>
      <rPr>
        <b/>
        <vertAlign val="superscript"/>
        <sz val="8"/>
        <color theme="1"/>
        <rFont val="Marianne"/>
      </rPr>
      <t>er</t>
    </r>
    <r>
      <rPr>
        <b/>
        <sz val="8"/>
        <color theme="1"/>
        <rFont val="Marianne"/>
        <family val="3"/>
      </rPr>
      <t xml:space="preserve"> juillet 2024</t>
    </r>
  </si>
  <si>
    <t>1 767</t>
  </si>
  <si>
    <t>1 998</t>
  </si>
  <si>
    <t>Prélèvements sociaux salarié</t>
  </si>
  <si>
    <t>1 399</t>
  </si>
  <si>
    <t>1 582</t>
  </si>
  <si>
    <t>1 656</t>
  </si>
  <si>
    <t>1 756</t>
  </si>
  <si>
    <t>Différence</t>
  </si>
  <si>
    <t>Schéma 1 – Coin socio-fiscal pour un salarié payé au smic</t>
  </si>
  <si>
    <t>Coût du travail</t>
  </si>
  <si>
    <t>Coin 
socio-fiscal</t>
  </si>
  <si>
    <t>Graphique de l’encadré 2 - Gain à l’emploi pour une personne seule sans enfant, dont les revenus d’activité varient de 0 à 4 smic</t>
  </si>
  <si>
    <t>Graphique 3 - Augmentation du coût du travail nécessaire à une hausse mensuelle du revenu disponible de 100 euros , selon la configuration familiale et le revenu</t>
  </si>
  <si>
    <t>113 %  de smic</t>
  </si>
  <si>
    <r>
      <t>100</t>
    </r>
    <r>
      <rPr>
        <sz val="8"/>
        <color theme="1"/>
        <rFont val="Marianne"/>
      </rPr>
      <t> </t>
    </r>
    <r>
      <rPr>
        <sz val="8"/>
        <color rgb="FF000000"/>
        <rFont val="Marianne"/>
      </rPr>
      <t> % de smic</t>
    </r>
  </si>
  <si>
    <r>
      <rPr>
        <b/>
        <sz val="8"/>
        <color theme="1"/>
        <rFont val="Marianne"/>
      </rPr>
      <t xml:space="preserve">Champ &gt; </t>
    </r>
    <r>
      <rPr>
        <sz val="8"/>
        <color theme="1"/>
        <rFont val="Marianne"/>
      </rPr>
      <t>France métropolitaine, 2024.</t>
    </r>
  </si>
  <si>
    <r>
      <rPr>
        <b/>
        <sz val="8"/>
        <rFont val="Calibri"/>
        <family val="2"/>
      </rPr>
      <t>É</t>
    </r>
    <r>
      <rPr>
        <b/>
        <sz val="8"/>
        <rFont val="Marianne"/>
      </rPr>
      <t>tat</t>
    </r>
  </si>
  <si>
    <r>
      <rPr>
        <b/>
        <sz val="8"/>
        <rFont val="Marianne"/>
      </rPr>
      <t>Champ &gt;</t>
    </r>
    <r>
      <rPr>
        <sz val="8"/>
        <rFont val="Marianne"/>
      </rPr>
      <t xml:space="preserve"> France métropolitaine, 2024.</t>
    </r>
  </si>
  <si>
    <r>
      <rPr>
        <b/>
        <sz val="8"/>
        <rFont val="Marianne"/>
      </rPr>
      <t>Source &gt;</t>
    </r>
    <r>
      <rPr>
        <sz val="8"/>
        <rFont val="Marianne"/>
      </rPr>
      <t xml:space="preserve"> Maquette de cas types, législation au 1</t>
    </r>
    <r>
      <rPr>
        <vertAlign val="superscript"/>
        <sz val="8"/>
        <rFont val="Marianne"/>
      </rPr>
      <t>er</t>
    </r>
    <r>
      <rPr>
        <sz val="8"/>
        <rFont val="Marianne"/>
      </rPr>
      <t xml:space="preserve"> juillet 2024.</t>
    </r>
  </si>
  <si>
    <r>
      <t>Travail à 20</t>
    </r>
    <r>
      <rPr>
        <sz val="8"/>
        <rFont val="Calibri"/>
        <family val="2"/>
      </rPr>
      <t> </t>
    </r>
    <r>
      <rPr>
        <sz val="8"/>
        <rFont val="Marianne"/>
        <family val="3"/>
      </rPr>
      <t xml:space="preserve">% </t>
    </r>
  </si>
  <si>
    <r>
      <t>Travail à 40</t>
    </r>
    <r>
      <rPr>
        <sz val="8"/>
        <rFont val="Calibri"/>
        <family val="2"/>
      </rPr>
      <t> </t>
    </r>
    <r>
      <rPr>
        <sz val="8"/>
        <rFont val="Marianne"/>
        <family val="3"/>
      </rPr>
      <t xml:space="preserve">% </t>
    </r>
  </si>
  <si>
    <r>
      <t>Travail à 60</t>
    </r>
    <r>
      <rPr>
        <sz val="8"/>
        <rFont val="Calibri"/>
        <family val="2"/>
      </rPr>
      <t> </t>
    </r>
    <r>
      <rPr>
        <sz val="8"/>
        <rFont val="Marianne"/>
        <family val="3"/>
      </rPr>
      <t xml:space="preserve">% </t>
    </r>
  </si>
  <si>
    <r>
      <t>Travail à 80</t>
    </r>
    <r>
      <rPr>
        <sz val="8"/>
        <rFont val="Calibri"/>
        <family val="2"/>
      </rPr>
      <t> </t>
    </r>
    <r>
      <rPr>
        <sz val="8"/>
        <rFont val="Marianne"/>
        <family val="3"/>
      </rPr>
      <t xml:space="preserve">% </t>
    </r>
  </si>
  <si>
    <r>
      <rPr>
        <b/>
        <sz val="8"/>
        <rFont val="Marianne"/>
      </rPr>
      <t>Champ &gt;</t>
    </r>
    <r>
      <rPr>
        <sz val="8"/>
        <rFont val="Marianne"/>
        <family val="3"/>
      </rPr>
      <t xml:space="preserve"> France métropolitaine, 2024.</t>
    </r>
  </si>
  <si>
    <r>
      <rPr>
        <b/>
        <sz val="8"/>
        <rFont val="Marianne"/>
        <family val="3"/>
      </rPr>
      <t>Source &gt;</t>
    </r>
    <r>
      <rPr>
        <sz val="8"/>
        <rFont val="Marianne"/>
        <family val="3"/>
      </rPr>
      <t xml:space="preserve"> Maquette de cas types, législation au 1</t>
    </r>
    <r>
      <rPr>
        <vertAlign val="superscript"/>
        <sz val="8"/>
        <rFont val="Marianne"/>
      </rPr>
      <t>er</t>
    </r>
    <r>
      <rPr>
        <sz val="8"/>
        <rFont val="Marianne"/>
        <family val="3"/>
      </rPr>
      <t xml:space="preserve"> juillet 2024.</t>
    </r>
  </si>
  <si>
    <r>
      <t>Couple monoactif dont le conjoint est inactif avec deux enfants - 1</t>
    </r>
    <r>
      <rPr>
        <sz val="8"/>
        <color theme="1"/>
        <rFont val="Calibri"/>
        <family val="2"/>
      </rPr>
      <t> </t>
    </r>
    <r>
      <rPr>
        <sz val="8"/>
        <color theme="1"/>
        <rFont val="Marianne"/>
        <family val="3"/>
      </rPr>
      <t>smic</t>
    </r>
  </si>
  <si>
    <r>
      <t>Couple monoactif dont le conjoint est inactif avec deux enfants - 0,5</t>
    </r>
    <r>
      <rPr>
        <sz val="8"/>
        <color theme="1"/>
        <rFont val="Calibri"/>
        <family val="2"/>
      </rPr>
      <t> </t>
    </r>
    <r>
      <rPr>
        <sz val="8"/>
        <color theme="1"/>
        <rFont val="Marianne"/>
        <family val="3"/>
      </rPr>
      <t>smic</t>
    </r>
  </si>
  <si>
    <r>
      <t>Couple monoactif dont le conjoint est inactif avec deux enfants - 1,6</t>
    </r>
    <r>
      <rPr>
        <sz val="8"/>
        <color theme="1"/>
        <rFont val="Calibri"/>
        <family val="2"/>
      </rPr>
      <t> </t>
    </r>
    <r>
      <rPr>
        <sz val="8"/>
        <color theme="1"/>
        <rFont val="Marianne"/>
        <family val="3"/>
      </rPr>
      <t>smic</t>
    </r>
  </si>
  <si>
    <r>
      <t>Couple monoactif dont le conjoint est inactif avec deux enfants - 2</t>
    </r>
    <r>
      <rPr>
        <sz val="8"/>
        <color theme="1"/>
        <rFont val="Calibri"/>
        <family val="2"/>
      </rPr>
      <t> </t>
    </r>
    <r>
      <rPr>
        <sz val="8"/>
        <color theme="1"/>
        <rFont val="Marianne"/>
        <family val="3"/>
      </rPr>
      <t>smic</t>
    </r>
  </si>
  <si>
    <t>Variation du RSA</t>
  </si>
  <si>
    <t>Variations des cotisations salarié / CSG et CRDS</t>
  </si>
  <si>
    <r>
      <t xml:space="preserve">AL : aides au logement ; PA : prime d’activité ; IR : impôt sur le revenu.
</t>
    </r>
    <r>
      <rPr>
        <b/>
        <sz val="8"/>
        <color theme="1"/>
        <rFont val="Marianne"/>
      </rPr>
      <t>Note &gt;</t>
    </r>
    <r>
      <rPr>
        <sz val="8"/>
        <color theme="1"/>
        <rFont val="Marianne"/>
      </rPr>
      <t xml:space="preserve">  Les cas types considérés ne sont pas éligibles au RSA.</t>
    </r>
  </si>
  <si>
    <t>en % du salaire brut</t>
  </si>
  <si>
    <t>en euros par mois</t>
  </si>
  <si>
    <t xml:space="preserve">Variation du revenu disponible </t>
  </si>
  <si>
    <t xml:space="preserve">Variation de l’IR </t>
  </si>
  <si>
    <t xml:space="preserve">Variation de la PA </t>
  </si>
  <si>
    <t xml:space="preserve">Variation des AL  </t>
  </si>
  <si>
    <t xml:space="preserve">Variation des cotisations salarié et CSG + CRDS </t>
  </si>
  <si>
    <t xml:space="preserve">Variation du coût du travail </t>
  </si>
  <si>
    <t xml:space="preserve">0,5 propriétaire </t>
  </si>
  <si>
    <t>Salaire par rapport au smic</t>
  </si>
  <si>
    <t xml:space="preserve">Tableau 2 - Augmentation du coût du travail nécessaire à une augmentation du revenu disponible de 100 euros, pour une personne seule sans enfant, en juillet 2024 </t>
  </si>
  <si>
    <t xml:space="preserve">Gain marginal par tranche </t>
  </si>
  <si>
    <t>-85</t>
  </si>
  <si>
    <t xml:space="preserve"> 257</t>
  </si>
  <si>
    <r>
      <rPr>
        <b/>
        <sz val="8"/>
        <rFont val="Marianne"/>
      </rPr>
      <t xml:space="preserve">Lecture &gt; </t>
    </r>
    <r>
      <rPr>
        <sz val="8"/>
        <rFont val="Marianne"/>
      </rPr>
      <t xml:space="preserve">Pour un salarié payé au smic, le salaire superbrut (ou coût du travail pour l’employeur) est de 1852 euros et le revenu disponible, de 1656 euros. La différence entre les deux, constituée des cotisations et contributions sociales et de l’impôt sur le revenu, nets des prestations sociales, est appelée coin socio-fiscal. </t>
    </r>
  </si>
  <si>
    <t>Retraite complémentaire 
(Agirc-Arrco)</t>
  </si>
  <si>
    <t>(3) Pour les employeurs éligibles à l’ex-réduction Fillon.</t>
  </si>
  <si>
    <r>
      <rPr>
        <b/>
        <sz val="8"/>
        <rFont val="Marianne"/>
      </rPr>
      <t xml:space="preserve">Lecture &gt; </t>
    </r>
    <r>
      <rPr>
        <sz val="8"/>
        <rFont val="Marianne"/>
      </rPr>
      <t>Pour une personne seule sans enfant travaillant à temps plein au smic, soit 1767 euros brut par mois, une augmentation de 100 euros du revenu disponible (6 % du salaire brut) nécessite d’augmenter le coût du travail de 442 euros (25 % du salaire brut), pour tenir compte des variations de  cotisations et contributions sociales, ainsi que de la diminution de la prime d’activité et de l’entrée dans l’impôt sur le revenu.</t>
    </r>
  </si>
  <si>
    <t>Couple monoactif dont le conjoint est inactif avec deux enfants - 
2,5 smic</t>
  </si>
  <si>
    <r>
      <rPr>
        <b/>
        <sz val="8"/>
        <rFont val="Marianne"/>
        <family val="3"/>
      </rPr>
      <t>Lecture &gt;</t>
    </r>
    <r>
      <rPr>
        <sz val="8"/>
        <rFont val="Marianne"/>
        <family val="3"/>
      </rPr>
      <t xml:space="preserve"> </t>
    </r>
    <r>
      <rPr>
        <sz val="8"/>
        <rFont val="Marianne"/>
      </rPr>
      <t xml:space="preserve">Le </t>
    </r>
    <r>
      <rPr>
        <sz val="8"/>
        <rFont val="Marianne"/>
        <family val="3"/>
      </rPr>
      <t xml:space="preserve">salaire superbrut </t>
    </r>
    <r>
      <rPr>
        <sz val="8"/>
        <rFont val="Marianne"/>
      </rPr>
      <t xml:space="preserve">d’une personne au smic est </t>
    </r>
    <r>
      <rPr>
        <sz val="8"/>
        <rFont val="Marianne"/>
        <family val="3"/>
      </rPr>
      <t>de 1</t>
    </r>
    <r>
      <rPr>
        <sz val="8"/>
        <rFont val="Calibri"/>
        <family val="2"/>
      </rPr>
      <t> </t>
    </r>
    <r>
      <rPr>
        <sz val="8"/>
        <rFont val="Marianne"/>
        <family val="3"/>
      </rPr>
      <t>852</t>
    </r>
    <r>
      <rPr>
        <sz val="8"/>
        <rFont val="Calibri"/>
        <family val="2"/>
      </rPr>
      <t> </t>
    </r>
    <r>
      <rPr>
        <sz val="8"/>
        <rFont val="Marianne"/>
        <family val="3"/>
      </rPr>
      <t>euros</t>
    </r>
    <r>
      <rPr>
        <sz val="8"/>
        <rFont val="Marianne"/>
      </rPr>
      <t>, sur lequel il s’acquitte de 368 euros de cotisations salariales et</t>
    </r>
    <r>
      <rPr>
        <sz val="8"/>
        <rFont val="Marianne"/>
        <family val="3"/>
      </rPr>
      <t xml:space="preserve"> son employeur d’environ </t>
    </r>
    <r>
      <rPr>
        <sz val="8"/>
        <rFont val="Marianne"/>
      </rPr>
      <t>85</t>
    </r>
    <r>
      <rPr>
        <sz val="8"/>
        <rFont val="Marianne"/>
        <family val="3"/>
      </rPr>
      <t xml:space="preserve"> euros de cotisations patronales. </t>
    </r>
    <r>
      <rPr>
        <sz val="8"/>
        <rFont val="Marianne"/>
      </rPr>
      <t>Une fois ces déductions faites,</t>
    </r>
    <r>
      <rPr>
        <sz val="8"/>
        <rFont val="Marianne"/>
        <family val="3"/>
      </rPr>
      <t xml:space="preserve"> </t>
    </r>
    <r>
      <rPr>
        <sz val="8"/>
        <rFont val="Marianne"/>
      </rPr>
      <t xml:space="preserve">cette personne perçoit </t>
    </r>
    <r>
      <rPr>
        <sz val="8"/>
        <rFont val="Marianne"/>
        <family val="3"/>
      </rPr>
      <t>un salaire net de 1399</t>
    </r>
    <r>
      <rPr>
        <sz val="8"/>
        <rFont val="Calibri"/>
        <family val="2"/>
      </rPr>
      <t> </t>
    </r>
    <r>
      <rPr>
        <sz val="8"/>
        <rFont val="Marianne"/>
        <family val="3"/>
      </rPr>
      <t>euros.</t>
    </r>
  </si>
  <si>
    <t>Cotisations employeur</t>
  </si>
  <si>
    <t>Cotisations salarié</t>
  </si>
  <si>
    <r>
      <rPr>
        <b/>
        <sz val="8"/>
        <rFont val="Marianne"/>
        <family val="3"/>
      </rPr>
      <t>Lecture &gt;</t>
    </r>
    <r>
      <rPr>
        <sz val="8"/>
        <rFont val="Marianne"/>
        <family val="3"/>
      </rPr>
      <t xml:space="preserve"> Afin d’</t>
    </r>
    <r>
      <rPr>
        <sz val="8"/>
        <rFont val="Marianne"/>
      </rPr>
      <t>élever</t>
    </r>
    <r>
      <rPr>
        <sz val="8"/>
        <rFont val="Marianne"/>
        <family val="3"/>
      </rPr>
      <t xml:space="preserve"> de 100 euros le revenu disponible d’une personne seule sans enfant gagnant 1 smic </t>
    </r>
    <r>
      <rPr>
        <sz val="8"/>
        <rFont val="Marianne"/>
      </rPr>
      <t>à temps plein</t>
    </r>
    <r>
      <rPr>
        <sz val="8"/>
        <rFont val="Marianne"/>
        <family val="3"/>
      </rPr>
      <t xml:space="preserve">, il est nécessaire </t>
    </r>
    <r>
      <rPr>
        <sz val="8"/>
        <rFont val="Marianne"/>
      </rPr>
      <t xml:space="preserve">d’augmenter </t>
    </r>
    <r>
      <rPr>
        <sz val="8"/>
        <rFont val="Marianne"/>
        <family val="3"/>
      </rPr>
      <t xml:space="preserve">le coût du travail de </t>
    </r>
    <r>
      <rPr>
        <sz val="8"/>
        <rFont val="Marianne"/>
      </rPr>
      <t xml:space="preserve">442 </t>
    </r>
    <r>
      <rPr>
        <sz val="8"/>
        <rFont val="Marianne"/>
        <family val="3"/>
      </rPr>
      <t>euros</t>
    </r>
    <r>
      <rPr>
        <sz val="8"/>
        <rFont val="Marianne"/>
      </rPr>
      <t xml:space="preserve">. Ce montant (superbrut) comprend les hausses de </t>
    </r>
    <r>
      <rPr>
        <sz val="8"/>
        <rFont val="Marianne"/>
        <family val="3"/>
      </rPr>
      <t>cotisations employeur et salarié respectivement de</t>
    </r>
    <r>
      <rPr>
        <sz val="8"/>
        <rFont val="Marianne"/>
      </rPr>
      <t xml:space="preserve"> 212 </t>
    </r>
    <r>
      <rPr>
        <sz val="8"/>
        <rFont val="Marianne"/>
        <family val="3"/>
      </rPr>
      <t>euros et de 48</t>
    </r>
    <r>
      <rPr>
        <sz val="8"/>
        <rFont val="Calibri"/>
        <family val="2"/>
      </rPr>
      <t> </t>
    </r>
    <r>
      <rPr>
        <sz val="8"/>
        <rFont val="Marianne"/>
        <family val="3"/>
      </rPr>
      <t xml:space="preserve">euros, </t>
    </r>
    <r>
      <rPr>
        <sz val="8"/>
        <rFont val="Marianne"/>
      </rPr>
      <t>la baisse de</t>
    </r>
    <r>
      <rPr>
        <sz val="8"/>
        <rFont val="Marianne"/>
        <family val="3"/>
      </rPr>
      <t xml:space="preserve"> la prime d’activité de 71 euros et </t>
    </r>
    <r>
      <rPr>
        <sz val="8"/>
        <rFont val="Marianne"/>
      </rPr>
      <t>la majoration</t>
    </r>
    <r>
      <rPr>
        <sz val="8"/>
        <rFont val="Marianne"/>
        <family val="3"/>
      </rPr>
      <t xml:space="preserve"> de l’impôt sur le revenu de 12 euros.</t>
    </r>
  </si>
  <si>
    <t>Personne seule sans enfant - 0,5 smic - propriétaire</t>
  </si>
  <si>
    <t xml:space="preserve">Variation des aides au logement </t>
  </si>
  <si>
    <t>Variation de l’impôt sur le revenu</t>
  </si>
  <si>
    <r>
      <rPr>
        <b/>
        <sz val="8"/>
        <color theme="1"/>
        <rFont val="Marianne"/>
      </rPr>
      <t>Lecture &gt;</t>
    </r>
    <r>
      <rPr>
        <sz val="8"/>
        <color theme="1"/>
        <rFont val="Marianne"/>
      </rPr>
      <t xml:space="preserve"> Un individu au smic à temps plein perçoit un salaire net de 1 399 euros, auquel s’ajoutent 257 euros de prime d’activité, soit un revenu disponible de 1 656 euros ; 
chaque euro supplémentaire de revenu d’activité gagné augmente le revenu disponible de l’individu de 61 centimes.</t>
    </r>
  </si>
  <si>
    <t>Tableau encadré 3 - Décomposition de la hausse de 442 euros de superbrut permettant une augmentation de 100 euros du revenu disponible</t>
  </si>
  <si>
    <t>Prélèvements sociaux employeur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</si>
</sst>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_-;\-* #,##0.00\ _€_-;_-* &quot;-&quot;??\ _€_-;_-@_-"/>
    <numFmt numFmtId="165" formatCode="0.0%"/>
    <numFmt numFmtId="166" formatCode="0.000%"/>
    <numFmt numFmtId="167" formatCode="#,##0.0"/>
    <numFmt numFmtId="168" formatCode="_-* #,##0_-;\-* #,##0_-;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1"/>
      <color theme="10"/>
      <name val="Calibri"/>
      <family val="2"/>
    </font>
    <font>
      <u/>
      <sz val="11"/>
      <color theme="10"/>
      <name val="Calibri"/>
      <family val="2"/>
      <scheme val="minor"/>
    </font>
    <font>
      <sz val="8"/>
      <color theme="1"/>
      <name val="Marianne"/>
      <family val="3"/>
    </font>
    <font>
      <b/>
      <sz val="8"/>
      <color theme="1"/>
      <name val="Marianne"/>
      <family val="3"/>
    </font>
    <font>
      <sz val="8"/>
      <name val="Marianne"/>
      <family val="3"/>
    </font>
    <font>
      <b/>
      <sz val="8"/>
      <name val="Marianne"/>
      <family val="3"/>
    </font>
    <font>
      <b/>
      <sz val="8"/>
      <color theme="1"/>
      <name val="Marianne"/>
    </font>
    <font>
      <sz val="8"/>
      <color theme="1"/>
      <name val="Marianne"/>
    </font>
    <font>
      <sz val="8"/>
      <name val="Marianne"/>
    </font>
    <font>
      <b/>
      <sz val="8"/>
      <name val="Marianne"/>
    </font>
    <font>
      <i/>
      <sz val="8"/>
      <color theme="1"/>
      <name val="Marianne"/>
    </font>
    <font>
      <sz val="11"/>
      <color rgb="FF000000"/>
      <name val="Calibri"/>
      <family val="2"/>
      <scheme val="minor"/>
    </font>
    <font>
      <b/>
      <sz val="8"/>
      <color rgb="FFFF0000"/>
      <name val="Marianne"/>
      <family val="3"/>
    </font>
    <font>
      <b/>
      <vertAlign val="superscript"/>
      <sz val="8"/>
      <color theme="1"/>
      <name val="Marianne"/>
    </font>
    <font>
      <vertAlign val="superscript"/>
      <sz val="8"/>
      <color theme="1"/>
      <name val="Marianne"/>
    </font>
    <font>
      <b/>
      <strike/>
      <sz val="8"/>
      <color rgb="FFFF0000"/>
      <name val="Marianne"/>
    </font>
    <font>
      <sz val="8"/>
      <name val="Calibri"/>
      <family val="2"/>
    </font>
    <font>
      <sz val="8"/>
      <color theme="1"/>
      <name val="Calibri"/>
      <family val="2"/>
    </font>
    <font>
      <vertAlign val="superscript"/>
      <sz val="8"/>
      <name val="Marianne"/>
    </font>
    <font>
      <strike/>
      <sz val="8"/>
      <color theme="1"/>
      <name val="Marianne"/>
    </font>
    <font>
      <sz val="8"/>
      <color rgb="FF000000"/>
      <name val="Marianne"/>
    </font>
    <font>
      <i/>
      <sz val="8"/>
      <name val="Marianne"/>
    </font>
    <font>
      <b/>
      <sz val="8"/>
      <name val="Marianne"/>
      <family val="2"/>
    </font>
    <font>
      <b/>
      <sz val="8"/>
      <name val="Calibri"/>
      <family val="2"/>
    </font>
    <font>
      <b/>
      <strike/>
      <sz val="8"/>
      <name val="Marianne"/>
    </font>
  </fonts>
  <fills count="5">
    <fill>
      <patternFill patternType="none"/>
    </fill>
    <fill>
      <patternFill patternType="gray125"/>
    </fill>
    <fill>
      <patternFill patternType="solid">
        <fgColor theme="8" tint="0.39994506668294322"/>
        <bgColor indexed="64"/>
      </patternFill>
    </fill>
    <fill>
      <patternFill patternType="solid">
        <fgColor theme="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s>
  <cellStyleXfs count="8">
    <xf numFmtId="0" fontId="0" fillId="0" borderId="0"/>
    <xf numFmtId="9" fontId="1" fillId="0" borderId="0" applyFont="0" applyFill="0" applyBorder="0" applyAlignment="0" applyProtection="0"/>
    <xf numFmtId="0" fontId="2" fillId="2" borderId="0">
      <alignment horizontal="center" vertical="center" wrapText="1"/>
    </xf>
    <xf numFmtId="0" fontId="3" fillId="0" borderId="0"/>
    <xf numFmtId="0" fontId="5" fillId="0" borderId="0" applyNumberForma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43" fontId="1" fillId="0" borderId="0" applyFont="0" applyFill="0" applyBorder="0" applyAlignment="0" applyProtection="0"/>
  </cellStyleXfs>
  <cellXfs count="236">
    <xf numFmtId="0" fontId="0" fillId="0" borderId="0" xfId="0"/>
    <xf numFmtId="0" fontId="6" fillId="0" borderId="0" xfId="0" applyFont="1"/>
    <xf numFmtId="0" fontId="6" fillId="3" borderId="0" xfId="0" applyFont="1" applyFill="1"/>
    <xf numFmtId="1" fontId="6" fillId="3" borderId="0" xfId="0" applyNumberFormat="1" applyFont="1" applyFill="1"/>
    <xf numFmtId="0" fontId="7" fillId="3" borderId="0" xfId="0" applyFont="1" applyFill="1"/>
    <xf numFmtId="9" fontId="6" fillId="3" borderId="1" xfId="1" applyFont="1" applyFill="1" applyBorder="1"/>
    <xf numFmtId="1" fontId="6" fillId="3" borderId="0" xfId="0" applyNumberFormat="1" applyFont="1" applyFill="1" applyBorder="1"/>
    <xf numFmtId="0" fontId="7" fillId="0" borderId="0" xfId="0" applyFont="1" applyAlignment="1">
      <alignment horizontal="left" vertical="center"/>
    </xf>
    <xf numFmtId="0" fontId="6" fillId="0" borderId="0" xfId="0" applyFont="1" applyAlignment="1">
      <alignment vertical="center"/>
    </xf>
    <xf numFmtId="0" fontId="9" fillId="3" borderId="0" xfId="0" applyFont="1" applyFill="1"/>
    <xf numFmtId="9" fontId="9" fillId="3" borderId="1" xfId="1" applyFont="1" applyFill="1" applyBorder="1" applyAlignment="1">
      <alignment horizontal="center" vertical="center" wrapText="1"/>
    </xf>
    <xf numFmtId="0" fontId="11" fillId="3" borderId="0" xfId="0" applyFont="1" applyFill="1"/>
    <xf numFmtId="9" fontId="6" fillId="3" borderId="0" xfId="0" applyNumberFormat="1" applyFont="1" applyFill="1"/>
    <xf numFmtId="0" fontId="6" fillId="0" borderId="0" xfId="0" applyFont="1" applyAlignment="1">
      <alignment horizontal="left" vertical="center" wrapText="1"/>
    </xf>
    <xf numFmtId="0" fontId="6" fillId="0" borderId="0" xfId="0" applyFont="1" applyBorder="1"/>
    <xf numFmtId="0" fontId="6" fillId="0" borderId="0" xfId="0" applyFont="1" applyAlignment="1">
      <alignment horizontal="left" vertical="center" wrapText="1"/>
    </xf>
    <xf numFmtId="0" fontId="9" fillId="3" borderId="1"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0" xfId="0" applyFont="1" applyFill="1" applyAlignment="1">
      <alignment horizontal="center" vertical="center" wrapText="1"/>
    </xf>
    <xf numFmtId="0" fontId="6" fillId="0" borderId="0" xfId="0" applyFont="1" applyAlignment="1">
      <alignment horizontal="left" vertical="center"/>
    </xf>
    <xf numFmtId="3" fontId="6" fillId="3" borderId="1" xfId="1" applyNumberFormat="1" applyFont="1" applyFill="1" applyBorder="1"/>
    <xf numFmtId="3" fontId="6" fillId="3" borderId="1" xfId="0" applyNumberFormat="1" applyFont="1" applyFill="1" applyBorder="1"/>
    <xf numFmtId="165" fontId="11" fillId="0" borderId="0" xfId="1" applyNumberFormat="1" applyFont="1" applyBorder="1" applyAlignment="1">
      <alignment horizontal="center" vertical="center" wrapText="1"/>
    </xf>
    <xf numFmtId="165" fontId="12" fillId="0" borderId="10" xfId="1" applyNumberFormat="1" applyFont="1" applyBorder="1" applyAlignment="1">
      <alignment horizontal="center" vertical="center" wrapText="1"/>
    </xf>
    <xf numFmtId="165" fontId="12" fillId="0" borderId="7" xfId="1" applyNumberFormat="1" applyFont="1" applyBorder="1" applyAlignment="1">
      <alignment horizontal="center" vertical="center" wrapText="1"/>
    </xf>
    <xf numFmtId="165" fontId="12" fillId="0" borderId="9" xfId="1" applyNumberFormat="1" applyFont="1" applyBorder="1" applyAlignment="1">
      <alignment horizontal="center" vertical="center" wrapText="1"/>
    </xf>
    <xf numFmtId="0" fontId="6" fillId="0" borderId="0" xfId="0" applyFont="1" applyAlignment="1">
      <alignment horizontal="center" vertical="center"/>
    </xf>
    <xf numFmtId="0" fontId="12" fillId="3" borderId="0" xfId="0" applyFont="1" applyFill="1" applyAlignment="1">
      <alignment horizontal="left" vertical="center"/>
    </xf>
    <xf numFmtId="0" fontId="8" fillId="3" borderId="0" xfId="0" applyFont="1" applyFill="1" applyAlignment="1">
      <alignment horizontal="left"/>
    </xf>
    <xf numFmtId="0" fontId="6" fillId="0" borderId="0" xfId="0" applyFont="1" applyBorder="1" applyAlignment="1">
      <alignment horizontal="left" vertical="center" wrapText="1"/>
    </xf>
    <xf numFmtId="0" fontId="6" fillId="0" borderId="0" xfId="0" applyFont="1" applyAlignment="1">
      <alignment horizontal="left"/>
    </xf>
    <xf numFmtId="9" fontId="6" fillId="3" borderId="0" xfId="1" applyNumberFormat="1" applyFont="1" applyFill="1" applyBorder="1"/>
    <xf numFmtId="3" fontId="6" fillId="3" borderId="1" xfId="1"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43" fontId="6" fillId="3" borderId="1" xfId="7" applyFont="1" applyFill="1" applyBorder="1" applyAlignment="1">
      <alignment horizontal="center" vertical="center"/>
    </xf>
    <xf numFmtId="2" fontId="6" fillId="3" borderId="0" xfId="0" applyNumberFormat="1" applyFont="1" applyFill="1"/>
    <xf numFmtId="3" fontId="7" fillId="0" borderId="7"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167" fontId="7" fillId="0" borderId="7" xfId="0" applyNumberFormat="1" applyFont="1" applyBorder="1" applyAlignment="1">
      <alignment horizontal="center" vertical="center" wrapText="1"/>
    </xf>
    <xf numFmtId="9" fontId="6" fillId="3" borderId="0" xfId="1" applyFont="1" applyFill="1" applyBorder="1"/>
    <xf numFmtId="0" fontId="7" fillId="3" borderId="0" xfId="0" applyFont="1" applyFill="1" applyAlignment="1">
      <alignment wrapText="1"/>
    </xf>
    <xf numFmtId="0" fontId="9" fillId="3" borderId="0" xfId="0" applyFont="1" applyFill="1" applyAlignment="1">
      <alignment wrapText="1"/>
    </xf>
    <xf numFmtId="9" fontId="6" fillId="3" borderId="1" xfId="1" applyFont="1" applyFill="1" applyBorder="1" applyAlignment="1">
      <alignment horizontal="center" vertical="center" wrapText="1"/>
    </xf>
    <xf numFmtId="0" fontId="6" fillId="3" borderId="0" xfId="0" applyFont="1" applyFill="1" applyAlignment="1">
      <alignment wrapText="1"/>
    </xf>
    <xf numFmtId="9" fontId="6" fillId="3" borderId="0" xfId="1" applyFont="1" applyFill="1" applyBorder="1" applyAlignment="1">
      <alignment horizontal="center" vertical="center" wrapText="1"/>
    </xf>
    <xf numFmtId="3" fontId="6" fillId="3" borderId="0" xfId="1" applyNumberFormat="1" applyFont="1" applyFill="1" applyBorder="1" applyAlignment="1">
      <alignment horizontal="center" vertical="center"/>
    </xf>
    <xf numFmtId="0" fontId="6" fillId="3" borderId="0" xfId="0" applyFont="1" applyFill="1" applyBorder="1" applyAlignment="1">
      <alignment wrapText="1"/>
    </xf>
    <xf numFmtId="0" fontId="6" fillId="3" borderId="0" xfId="0" applyFont="1" applyFill="1" applyBorder="1"/>
    <xf numFmtId="0" fontId="11" fillId="3" borderId="0" xfId="0" applyFont="1" applyFill="1" applyBorder="1" applyAlignment="1">
      <alignment wrapText="1"/>
    </xf>
    <xf numFmtId="0" fontId="11" fillId="3" borderId="0" xfId="0" applyFont="1" applyFill="1" applyBorder="1"/>
    <xf numFmtId="9" fontId="6" fillId="3" borderId="0" xfId="0" applyNumberFormat="1" applyFont="1" applyFill="1" applyBorder="1" applyAlignment="1">
      <alignment wrapText="1"/>
    </xf>
    <xf numFmtId="9" fontId="6" fillId="3" borderId="0" xfId="0" applyNumberFormat="1" applyFont="1" applyFill="1" applyBorder="1"/>
    <xf numFmtId="0" fontId="12" fillId="0" borderId="0" xfId="0" applyFont="1"/>
    <xf numFmtId="0" fontId="13" fillId="0" borderId="5" xfId="0" applyFont="1" applyBorder="1" applyAlignment="1">
      <alignment horizontal="center"/>
    </xf>
    <xf numFmtId="165" fontId="12" fillId="0" borderId="5" xfId="1" applyNumberFormat="1" applyFont="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Alignment="1">
      <alignment horizontal="left"/>
    </xf>
    <xf numFmtId="0" fontId="6" fillId="3" borderId="0" xfId="1" applyNumberFormat="1" applyFont="1" applyFill="1" applyBorder="1"/>
    <xf numFmtId="165" fontId="6" fillId="3" borderId="0" xfId="1" applyNumberFormat="1" applyFont="1" applyFill="1" applyBorder="1"/>
    <xf numFmtId="0" fontId="6" fillId="0" borderId="0" xfId="0" applyFont="1" applyFill="1"/>
    <xf numFmtId="166" fontId="11" fillId="0" borderId="0" xfId="1"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Alignment="1">
      <alignment horizontal="left"/>
    </xf>
    <xf numFmtId="43" fontId="6" fillId="3" borderId="0" xfId="7" applyFont="1" applyFill="1" applyBorder="1"/>
    <xf numFmtId="0" fontId="15" fillId="0" borderId="0" xfId="0" applyFont="1" applyAlignment="1">
      <alignment horizontal="right" vertical="center"/>
    </xf>
    <xf numFmtId="3" fontId="15" fillId="0" borderId="0" xfId="0" applyNumberFormat="1" applyFont="1" applyAlignment="1">
      <alignment horizontal="right" vertical="center"/>
    </xf>
    <xf numFmtId="0" fontId="16" fillId="3" borderId="0" xfId="0" applyFont="1" applyFill="1"/>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11" fillId="3" borderId="0" xfId="0" applyFont="1" applyFill="1"/>
    <xf numFmtId="0" fontId="10"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12" xfId="0" quotePrefix="1" applyFont="1" applyBorder="1" applyAlignment="1">
      <alignment horizontal="right"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quotePrefix="1" applyFont="1" applyBorder="1" applyAlignment="1">
      <alignment horizontal="center" vertical="center" wrapText="1"/>
    </xf>
    <xf numFmtId="0" fontId="6" fillId="0" borderId="14" xfId="0" applyFont="1" applyBorder="1" applyAlignment="1">
      <alignment horizontal="center" vertical="center" wrapText="1"/>
    </xf>
    <xf numFmtId="0" fontId="7" fillId="0" borderId="2" xfId="0" applyFont="1" applyBorder="1" applyAlignment="1">
      <alignment horizontal="left" vertical="center"/>
    </xf>
    <xf numFmtId="0" fontId="10" fillId="0" borderId="5" xfId="0" applyFont="1" applyFill="1" applyBorder="1" applyAlignment="1">
      <alignment horizontal="center"/>
    </xf>
    <xf numFmtId="165" fontId="11" fillId="0" borderId="5" xfId="1" applyNumberFormat="1" applyFont="1" applyFill="1" applyBorder="1" applyAlignment="1">
      <alignment horizontal="center" vertical="center" wrapText="1"/>
    </xf>
    <xf numFmtId="165" fontId="11" fillId="0" borderId="7" xfId="1" applyNumberFormat="1" applyFont="1" applyFill="1" applyBorder="1" applyAlignment="1">
      <alignment horizontal="center" vertical="center" wrapText="1"/>
    </xf>
    <xf numFmtId="165" fontId="11" fillId="0" borderId="10" xfId="1" applyNumberFormat="1" applyFont="1" applyFill="1" applyBorder="1" applyAlignment="1">
      <alignment horizontal="center" vertical="center" wrapText="1"/>
    </xf>
    <xf numFmtId="10" fontId="11" fillId="0" borderId="7" xfId="1" applyNumberFormat="1" applyFont="1" applyFill="1" applyBorder="1" applyAlignment="1">
      <alignment horizontal="center" vertical="center" wrapText="1"/>
    </xf>
    <xf numFmtId="0" fontId="6" fillId="0" borderId="7" xfId="0" applyFont="1" applyBorder="1"/>
    <xf numFmtId="10" fontId="11" fillId="0" borderId="10" xfId="1" applyNumberFormat="1" applyFont="1" applyFill="1" applyBorder="1" applyAlignment="1">
      <alignment horizontal="center" vertical="center" wrapText="1"/>
    </xf>
    <xf numFmtId="166" fontId="11" fillId="0" borderId="7" xfId="1" applyNumberFormat="1" applyFont="1" applyFill="1" applyBorder="1" applyAlignment="1">
      <alignment horizontal="center" vertical="center" wrapText="1"/>
    </xf>
    <xf numFmtId="9" fontId="11" fillId="0" borderId="7" xfId="1" applyNumberFormat="1" applyFont="1" applyFill="1" applyBorder="1" applyAlignment="1">
      <alignment horizontal="center" vertical="center" wrapText="1"/>
    </xf>
    <xf numFmtId="166" fontId="11" fillId="0" borderId="9" xfId="1" applyNumberFormat="1" applyFont="1" applyFill="1" applyBorder="1" applyAlignment="1">
      <alignment horizontal="center" vertical="center" wrapText="1"/>
    </xf>
    <xf numFmtId="0" fontId="10" fillId="0" borderId="11" xfId="0" applyFont="1" applyBorder="1" applyAlignment="1">
      <alignment horizontal="center"/>
    </xf>
    <xf numFmtId="165" fontId="11" fillId="0" borderId="11" xfId="1" applyNumberFormat="1" applyFont="1" applyBorder="1" applyAlignment="1">
      <alignment horizontal="center" vertical="center" wrapText="1"/>
    </xf>
    <xf numFmtId="165" fontId="11" fillId="0" borderId="12" xfId="1" applyNumberFormat="1" applyFont="1" applyBorder="1" applyAlignment="1">
      <alignment horizontal="center" vertical="center" wrapText="1"/>
    </xf>
    <xf numFmtId="165" fontId="11" fillId="0" borderId="13" xfId="1" applyNumberFormat="1" applyFont="1" applyBorder="1" applyAlignment="1">
      <alignment horizontal="center" vertical="center" wrapText="1"/>
    </xf>
    <xf numFmtId="10" fontId="11" fillId="0" borderId="12" xfId="1" applyNumberFormat="1" applyFont="1" applyBorder="1" applyAlignment="1">
      <alignment horizontal="center" vertical="center" wrapText="1"/>
    </xf>
    <xf numFmtId="166" fontId="11" fillId="0" borderId="12" xfId="1" applyNumberFormat="1" applyFont="1" applyBorder="1" applyAlignment="1">
      <alignment horizontal="center" vertical="center" wrapText="1"/>
    </xf>
    <xf numFmtId="10" fontId="11" fillId="0" borderId="13" xfId="1" applyNumberFormat="1" applyFont="1" applyBorder="1" applyAlignment="1">
      <alignment horizontal="center" vertical="center" wrapText="1"/>
    </xf>
    <xf numFmtId="165" fontId="11" fillId="0" borderId="14" xfId="1" applyNumberFormat="1" applyFont="1" applyBorder="1" applyAlignment="1">
      <alignment horizontal="center" vertical="center" wrapText="1"/>
    </xf>
    <xf numFmtId="0" fontId="10" fillId="0" borderId="1" xfId="0" applyFont="1" applyBorder="1" applyAlignment="1">
      <alignment horizontal="center" vertical="center"/>
    </xf>
    <xf numFmtId="165" fontId="12" fillId="0" borderId="0" xfId="1" applyNumberFormat="1" applyFont="1" applyBorder="1" applyAlignment="1">
      <alignment horizontal="center" vertical="center" wrapText="1"/>
    </xf>
    <xf numFmtId="0" fontId="19" fillId="3" borderId="0" xfId="0" applyFont="1" applyFill="1"/>
    <xf numFmtId="0" fontId="10" fillId="3" borderId="0" xfId="0" applyFont="1" applyFill="1"/>
    <xf numFmtId="0" fontId="10" fillId="0" borderId="0" xfId="0" applyFont="1" applyAlignment="1">
      <alignment horizontal="left" vertical="center"/>
    </xf>
    <xf numFmtId="168" fontId="14" fillId="0" borderId="0" xfId="7" applyNumberFormat="1" applyFont="1" applyBorder="1" applyAlignment="1">
      <alignment horizontal="center" vertical="center" wrapText="1"/>
    </xf>
    <xf numFmtId="168" fontId="14" fillId="0" borderId="7" xfId="7" applyNumberFormat="1" applyFont="1" applyBorder="1" applyAlignment="1">
      <alignment horizontal="center" vertical="center" wrapText="1"/>
    </xf>
    <xf numFmtId="168" fontId="14" fillId="0" borderId="2" xfId="7" applyNumberFormat="1" applyFont="1" applyBorder="1" applyAlignment="1">
      <alignment horizontal="center" vertical="center" wrapText="1"/>
    </xf>
    <xf numFmtId="168" fontId="14" fillId="0" borderId="9" xfId="7" applyNumberFormat="1" applyFont="1" applyBorder="1" applyAlignment="1">
      <alignment horizontal="center" vertical="center" wrapText="1"/>
    </xf>
    <xf numFmtId="0" fontId="10" fillId="3" borderId="0" xfId="0" applyFont="1" applyFill="1" applyAlignment="1"/>
    <xf numFmtId="0" fontId="14" fillId="3" borderId="0" xfId="0" applyFont="1" applyFill="1"/>
    <xf numFmtId="0" fontId="11" fillId="0" borderId="0" xfId="0" applyFont="1"/>
    <xf numFmtId="0" fontId="10" fillId="0" borderId="0" xfId="0" applyFont="1"/>
    <xf numFmtId="0" fontId="11" fillId="0" borderId="16" xfId="0" applyFont="1" applyBorder="1"/>
    <xf numFmtId="0" fontId="11" fillId="0" borderId="0" xfId="0" applyFont="1" applyAlignment="1">
      <alignment vertical="center"/>
    </xf>
    <xf numFmtId="0" fontId="24" fillId="0" borderId="8" xfId="0" applyFont="1" applyBorder="1" applyAlignment="1">
      <alignment vertical="center"/>
    </xf>
    <xf numFmtId="0" fontId="24" fillId="0" borderId="9" xfId="0" applyFont="1" applyBorder="1" applyAlignment="1">
      <alignment horizontal="right" vertical="center"/>
    </xf>
    <xf numFmtId="0" fontId="24" fillId="0" borderId="17" xfId="0" applyFont="1" applyBorder="1" applyAlignment="1">
      <alignment horizontal="center" vertical="center"/>
    </xf>
    <xf numFmtId="0" fontId="24" fillId="0" borderId="1" xfId="0" applyFont="1" applyBorder="1" applyAlignment="1">
      <alignment horizontal="center" vertical="center"/>
    </xf>
    <xf numFmtId="0" fontId="24" fillId="0" borderId="14" xfId="0" applyFont="1" applyBorder="1" applyAlignment="1">
      <alignment horizontal="right" vertical="center"/>
    </xf>
    <xf numFmtId="0" fontId="24" fillId="0" borderId="23" xfId="0" applyFont="1" applyBorder="1" applyAlignment="1">
      <alignment vertical="center"/>
    </xf>
    <xf numFmtId="0" fontId="24" fillId="0" borderId="24" xfId="0" applyFont="1" applyBorder="1" applyAlignment="1">
      <alignment vertical="center"/>
    </xf>
    <xf numFmtId="0" fontId="24" fillId="0" borderId="26" xfId="0" applyFont="1" applyBorder="1" applyAlignment="1">
      <alignment vertical="center"/>
    </xf>
    <xf numFmtId="0" fontId="24" fillId="0" borderId="25" xfId="0" applyFont="1" applyBorder="1" applyAlignment="1">
      <alignment horizontal="right" vertical="center"/>
    </xf>
    <xf numFmtId="0" fontId="24" fillId="0" borderId="27" xfId="0" applyFont="1" applyBorder="1" applyAlignment="1">
      <alignment horizontal="right" vertical="center"/>
    </xf>
    <xf numFmtId="4" fontId="6" fillId="3" borderId="0" xfId="1" applyNumberFormat="1" applyFont="1" applyFill="1" applyBorder="1" applyAlignment="1">
      <alignment horizontal="center" vertical="center"/>
    </xf>
    <xf numFmtId="43" fontId="6" fillId="3" borderId="0" xfId="7" applyFont="1" applyFill="1" applyBorder="1" applyAlignment="1">
      <alignment horizontal="center" vertical="center" wrapText="1"/>
    </xf>
    <xf numFmtId="0" fontId="6" fillId="0" borderId="0" xfId="0" applyFont="1" applyBorder="1" applyAlignment="1">
      <alignment horizontal="left" vertical="center" wrapText="1"/>
    </xf>
    <xf numFmtId="3" fontId="12" fillId="0" borderId="7" xfId="0" applyNumberFormat="1" applyFont="1" applyBorder="1" applyAlignment="1">
      <alignment horizontal="center" vertical="center" wrapText="1"/>
    </xf>
    <xf numFmtId="168" fontId="25" fillId="0" borderId="0" xfId="7" applyNumberFormat="1" applyFont="1" applyBorder="1" applyAlignment="1">
      <alignment horizontal="center" vertical="center" wrapText="1"/>
    </xf>
    <xf numFmtId="168" fontId="25" fillId="0" borderId="7" xfId="7" applyNumberFormat="1" applyFont="1" applyBorder="1" applyAlignment="1">
      <alignment horizontal="center" vertical="center" wrapText="1"/>
    </xf>
    <xf numFmtId="0" fontId="13" fillId="0" borderId="0" xfId="0" applyFont="1" applyAlignment="1">
      <alignment horizontal="left" vertical="center"/>
    </xf>
    <xf numFmtId="0" fontId="25" fillId="0" borderId="0" xfId="0" applyFont="1" applyAlignment="1">
      <alignment horizontal="right"/>
    </xf>
    <xf numFmtId="0" fontId="13" fillId="0" borderId="1" xfId="0" applyFont="1" applyBorder="1"/>
    <xf numFmtId="0" fontId="13" fillId="0" borderId="20" xfId="0" applyFont="1" applyBorder="1" applyAlignment="1">
      <alignment horizontal="center"/>
    </xf>
    <xf numFmtId="0" fontId="13" fillId="0" borderId="18" xfId="0" applyFont="1" applyBorder="1"/>
    <xf numFmtId="0" fontId="12" fillId="0" borderId="17" xfId="0" applyFont="1" applyBorder="1"/>
    <xf numFmtId="0" fontId="12" fillId="0" borderId="12" xfId="0" applyFont="1" applyBorder="1"/>
    <xf numFmtId="0" fontId="12" fillId="0" borderId="21" xfId="0" applyFont="1" applyBorder="1"/>
    <xf numFmtId="0" fontId="12" fillId="0" borderId="19" xfId="0" applyFont="1" applyBorder="1"/>
    <xf numFmtId="0" fontId="12" fillId="0" borderId="7" xfId="0" applyFont="1" applyBorder="1"/>
    <xf numFmtId="0" fontId="26" fillId="0" borderId="12" xfId="0" applyFont="1" applyBorder="1"/>
    <xf numFmtId="0" fontId="12" fillId="0" borderId="21" xfId="0" applyFont="1" applyBorder="1" applyAlignment="1">
      <alignment horizontal="center"/>
    </xf>
    <xf numFmtId="0" fontId="12" fillId="0" borderId="6" xfId="0" applyFont="1" applyBorder="1" applyAlignment="1">
      <alignment horizontal="left"/>
    </xf>
    <xf numFmtId="0" fontId="13" fillId="0" borderId="21" xfId="0" applyFont="1" applyBorder="1" applyAlignment="1">
      <alignment horizontal="center"/>
    </xf>
    <xf numFmtId="0" fontId="13" fillId="0" borderId="19" xfId="0" applyFont="1" applyBorder="1"/>
    <xf numFmtId="0" fontId="12" fillId="0" borderId="6" xfId="0" applyFont="1" applyBorder="1"/>
    <xf numFmtId="0" fontId="12" fillId="0" borderId="16" xfId="0" applyFont="1" applyBorder="1"/>
    <xf numFmtId="0" fontId="12" fillId="0" borderId="0" xfId="0" applyFont="1" applyAlignment="1">
      <alignment vertical="top"/>
    </xf>
    <xf numFmtId="0" fontId="13" fillId="3" borderId="0" xfId="0" applyFont="1" applyFill="1"/>
    <xf numFmtId="0" fontId="8" fillId="3" borderId="0" xfId="0" applyFont="1" applyFill="1"/>
    <xf numFmtId="0" fontId="28" fillId="3" borderId="0" xfId="0" applyFont="1" applyFill="1"/>
    <xf numFmtId="1" fontId="8" fillId="3" borderId="0" xfId="0" applyNumberFormat="1" applyFont="1" applyFill="1"/>
    <xf numFmtId="9" fontId="8" fillId="3" borderId="1" xfId="1" applyFont="1" applyFill="1" applyBorder="1"/>
    <xf numFmtId="3" fontId="8" fillId="3" borderId="1" xfId="1" applyNumberFormat="1" applyFont="1" applyFill="1" applyBorder="1"/>
    <xf numFmtId="3" fontId="8" fillId="3" borderId="1" xfId="0" applyNumberFormat="1" applyFont="1" applyFill="1" applyBorder="1"/>
    <xf numFmtId="0" fontId="8" fillId="0" borderId="0" xfId="0" applyFont="1" applyAlignment="1">
      <alignment horizontal="left" vertical="center"/>
    </xf>
    <xf numFmtId="0" fontId="8" fillId="0" borderId="0" xfId="0" applyFont="1" applyAlignment="1">
      <alignment horizontal="left" vertical="center" wrapText="1"/>
    </xf>
    <xf numFmtId="0" fontId="12" fillId="3" borderId="0" xfId="0" applyFont="1" applyFill="1"/>
    <xf numFmtId="9" fontId="8" fillId="3" borderId="0" xfId="0" applyNumberFormat="1" applyFont="1" applyFill="1"/>
    <xf numFmtId="2" fontId="8" fillId="3" borderId="0" xfId="0" applyNumberFormat="1" applyFont="1" applyFill="1"/>
    <xf numFmtId="9" fontId="13" fillId="3" borderId="1" xfId="1" applyFont="1" applyFill="1" applyBorder="1" applyAlignment="1">
      <alignment horizontal="center" vertical="center" wrapText="1"/>
    </xf>
    <xf numFmtId="3" fontId="12" fillId="3" borderId="1" xfId="1" applyNumberFormat="1" applyFont="1" applyFill="1" applyBorder="1" applyAlignment="1">
      <alignment horizontal="center" vertical="center"/>
    </xf>
    <xf numFmtId="3" fontId="12" fillId="3" borderId="0" xfId="1" applyNumberFormat="1" applyFont="1" applyFill="1" applyBorder="1" applyAlignment="1">
      <alignment horizontal="center" vertical="center"/>
    </xf>
    <xf numFmtId="0" fontId="12" fillId="3" borderId="0" xfId="0" applyFont="1" applyFill="1" applyBorder="1"/>
    <xf numFmtId="9" fontId="12" fillId="3" borderId="0" xfId="0" applyNumberFormat="1" applyFont="1" applyFill="1" applyBorder="1"/>
    <xf numFmtId="0" fontId="12" fillId="0" borderId="22" xfId="0" applyFont="1" applyBorder="1" applyAlignment="1">
      <alignment horizontal="right" vertical="center"/>
    </xf>
    <xf numFmtId="0" fontId="12" fillId="0" borderId="13" xfId="0" applyFont="1" applyBorder="1" applyAlignment="1">
      <alignment horizontal="right" vertical="center"/>
    </xf>
    <xf numFmtId="3" fontId="12" fillId="3" borderId="0" xfId="0" applyNumberFormat="1" applyFont="1" applyFill="1"/>
    <xf numFmtId="9" fontId="12" fillId="3" borderId="0" xfId="1" applyFont="1" applyFill="1" applyBorder="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horizontal="left" vertical="center" wrapText="1"/>
    </xf>
    <xf numFmtId="0" fontId="12" fillId="3" borderId="0" xfId="0" applyFont="1" applyFill="1" applyAlignment="1">
      <alignment horizontal="left" vertical="center" wrapText="1"/>
    </xf>
    <xf numFmtId="9" fontId="12" fillId="3" borderId="1" xfId="1" applyFont="1" applyFill="1" applyBorder="1" applyAlignment="1">
      <alignment horizontal="center" vertical="center" wrapText="1"/>
    </xf>
    <xf numFmtId="3" fontId="0" fillId="4" borderId="0" xfId="0" applyNumberFormat="1" applyFill="1" applyAlignment="1">
      <alignment horizontal="center" vertical="center"/>
    </xf>
    <xf numFmtId="3" fontId="6" fillId="3" borderId="0" xfId="0" applyNumberFormat="1" applyFont="1" applyFill="1"/>
    <xf numFmtId="2" fontId="6" fillId="3" borderId="0" xfId="1" applyNumberFormat="1" applyFont="1" applyFill="1"/>
    <xf numFmtId="0" fontId="11" fillId="0" borderId="0" xfId="0" applyFont="1" applyAlignment="1">
      <alignment horizontal="left" vertical="center" wrapText="1"/>
    </xf>
    <xf numFmtId="0" fontId="12" fillId="3" borderId="0" xfId="0" applyFont="1" applyFill="1" applyAlignment="1">
      <alignment vertical="top"/>
    </xf>
    <xf numFmtId="0" fontId="11" fillId="3" borderId="0" xfId="0" applyFont="1" applyFill="1"/>
    <xf numFmtId="3" fontId="12" fillId="0" borderId="22" xfId="0" applyNumberFormat="1" applyFont="1" applyBorder="1" applyAlignment="1">
      <alignment horizontal="right" vertical="center"/>
    </xf>
    <xf numFmtId="0" fontId="6" fillId="0" borderId="0" xfId="0" applyFont="1" applyAlignment="1">
      <alignment horizontal="justify" vertical="center" wrapText="1"/>
    </xf>
    <xf numFmtId="3" fontId="6" fillId="0" borderId="0" xfId="0" applyNumberFormat="1" applyFont="1" applyAlignment="1">
      <alignment horizontal="justify" vertical="center" wrapText="1"/>
    </xf>
    <xf numFmtId="0" fontId="14" fillId="0" borderId="0" xfId="0" applyFont="1" applyAlignment="1">
      <alignment horizontal="center" vertical="center"/>
    </xf>
    <xf numFmtId="3" fontId="6" fillId="0" borderId="0" xfId="0" applyNumberFormat="1" applyFont="1" applyAlignment="1">
      <alignment horizontal="center" vertical="center" wrapText="1"/>
    </xf>
    <xf numFmtId="3" fontId="12" fillId="0" borderId="0" xfId="0" applyNumberFormat="1" applyFont="1" applyAlignment="1">
      <alignment horizontal="center" vertical="center" wrapText="1"/>
    </xf>
    <xf numFmtId="0" fontId="14" fillId="0" borderId="0" xfId="0" applyFont="1"/>
    <xf numFmtId="3" fontId="7" fillId="0" borderId="0" xfId="0" applyNumberFormat="1" applyFont="1" applyAlignment="1">
      <alignment horizontal="center" vertical="center" wrapText="1"/>
    </xf>
    <xf numFmtId="167" fontId="7" fillId="0" borderId="0" xfId="0" applyNumberFormat="1" applyFont="1" applyAlignment="1">
      <alignment horizontal="center" vertical="center" wrapText="1"/>
    </xf>
    <xf numFmtId="167" fontId="9" fillId="0" borderId="0" xfId="0" applyNumberFormat="1" applyFont="1" applyAlignment="1">
      <alignment horizontal="center" vertical="center" wrapText="1"/>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12" fillId="0" borderId="21" xfId="0" quotePrefix="1" applyFont="1" applyBorder="1" applyAlignment="1">
      <alignment horizontal="center"/>
    </xf>
    <xf numFmtId="0" fontId="6" fillId="3" borderId="0" xfId="0" applyFont="1" applyFill="1" applyAlignment="1">
      <alignment horizontal="right"/>
    </xf>
    <xf numFmtId="0" fontId="11" fillId="0" borderId="0" xfId="0" applyFont="1" applyAlignment="1">
      <alignment horizontal="left" vertical="center" wrapText="1"/>
    </xf>
    <xf numFmtId="0" fontId="11" fillId="3" borderId="0" xfId="0" applyFont="1" applyFill="1"/>
    <xf numFmtId="0" fontId="11" fillId="3" borderId="0" xfId="0" applyFont="1" applyFill="1" applyAlignment="1">
      <alignment horizontal="right"/>
    </xf>
    <xf numFmtId="0" fontId="12" fillId="0" borderId="0" xfId="0" applyFont="1" applyAlignment="1">
      <alignment horizontal="right"/>
    </xf>
    <xf numFmtId="0" fontId="11" fillId="0" borderId="0" xfId="0" applyFont="1" applyAlignment="1">
      <alignment horizontal="right"/>
    </xf>
    <xf numFmtId="0" fontId="12" fillId="0" borderId="16" xfId="0" applyFont="1" applyBorder="1" applyAlignment="1">
      <alignment horizontal="center"/>
    </xf>
    <xf numFmtId="0" fontId="12" fillId="0" borderId="17" xfId="0" applyFont="1" applyBorder="1" applyAlignment="1">
      <alignment horizontal="center"/>
    </xf>
    <xf numFmtId="0" fontId="12" fillId="0" borderId="6" xfId="0" applyFont="1" applyBorder="1" applyAlignment="1">
      <alignment horizontal="left"/>
    </xf>
    <xf numFmtId="0" fontId="12" fillId="0" borderId="7" xfId="0" applyFont="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center"/>
    </xf>
    <xf numFmtId="0" fontId="12" fillId="0" borderId="0" xfId="0" applyFont="1" applyAlignment="1">
      <alignment horizontal="left" wrapText="1"/>
    </xf>
    <xf numFmtId="0" fontId="12" fillId="0" borderId="0" xfId="0" applyFont="1" applyAlignment="1">
      <alignment horizontal="left" vertical="center" wrapText="1"/>
    </xf>
    <xf numFmtId="0" fontId="12" fillId="0" borderId="7" xfId="0" applyFont="1" applyBorder="1" applyAlignment="1">
      <alignment horizontal="center" vertical="top" wrapText="1"/>
    </xf>
    <xf numFmtId="0" fontId="12" fillId="0" borderId="9" xfId="0" applyFont="1" applyBorder="1" applyAlignment="1">
      <alignment horizontal="center" vertical="top" wrapText="1"/>
    </xf>
    <xf numFmtId="0" fontId="12" fillId="0" borderId="0" xfId="0" applyFont="1" applyAlignment="1">
      <alignment vertical="top"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165" fontId="12" fillId="0" borderId="7" xfId="1" applyNumberFormat="1" applyFont="1" applyBorder="1" applyAlignment="1">
      <alignment horizontal="center" vertical="center" wrapText="1"/>
    </xf>
    <xf numFmtId="165" fontId="12" fillId="0" borderId="10" xfId="1" applyNumberFormat="1" applyFont="1" applyBorder="1" applyAlignment="1">
      <alignment horizontal="center" vertical="center" wrapText="1"/>
    </xf>
    <xf numFmtId="165" fontId="11" fillId="0" borderId="12" xfId="1" quotePrefix="1" applyNumberFormat="1" applyFont="1" applyBorder="1" applyAlignment="1">
      <alignment horizontal="center" vertical="center" wrapText="1"/>
    </xf>
    <xf numFmtId="0" fontId="11" fillId="0" borderId="0" xfId="0" applyFont="1" applyAlignment="1">
      <alignment horizontal="left" vertical="center"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1"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vertical="top" wrapText="1"/>
    </xf>
    <xf numFmtId="0" fontId="11" fillId="0" borderId="0" xfId="0" applyFont="1" applyAlignment="1">
      <alignment horizontal="justify" vertical="top" wrapText="1"/>
    </xf>
    <xf numFmtId="0" fontId="12" fillId="3" borderId="0" xfId="0" applyFont="1" applyFill="1" applyAlignment="1">
      <alignment vertical="top" wrapText="1"/>
    </xf>
    <xf numFmtId="0" fontId="12" fillId="3" borderId="0" xfId="0" applyFont="1" applyFill="1" applyAlignment="1">
      <alignment vertical="top"/>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4" xfId="0" applyFont="1" applyBorder="1" applyAlignment="1">
      <alignment horizontal="center"/>
    </xf>
    <xf numFmtId="0" fontId="6" fillId="0" borderId="5" xfId="0" applyFont="1" applyBorder="1" applyAlignment="1">
      <alignment horizontal="center"/>
    </xf>
    <xf numFmtId="0" fontId="6" fillId="0" borderId="3" xfId="0" applyFont="1" applyBorder="1" applyAlignment="1">
      <alignment horizontal="center"/>
    </xf>
    <xf numFmtId="0" fontId="6" fillId="0" borderId="0" xfId="0" applyFont="1" applyAlignment="1">
      <alignment horizontal="left" vertical="center" wrapText="1"/>
    </xf>
    <xf numFmtId="0" fontId="11" fillId="0" borderId="6" xfId="0" applyFont="1" applyBorder="1" applyAlignment="1">
      <alignment horizontal="left" vertical="center" wrapText="1"/>
    </xf>
    <xf numFmtId="0" fontId="8" fillId="0" borderId="0" xfId="0" applyFont="1" applyAlignment="1">
      <alignment horizontal="left" vertical="center" wrapText="1"/>
    </xf>
    <xf numFmtId="0" fontId="11" fillId="3" borderId="0" xfId="0" applyFont="1" applyFill="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6" fillId="3" borderId="0" xfId="0" applyFont="1" applyFill="1" applyAlignment="1">
      <alignment horizontal="left" vertical="center" wrapText="1"/>
    </xf>
  </cellXfs>
  <cellStyles count="8">
    <cellStyle name="Lien hypertexte 2" xfId="6" xr:uid="{00000000-0005-0000-0000-000000000000}"/>
    <cellStyle name="Lien hypertexte 3" xfId="4" xr:uid="{00000000-0005-0000-0000-000001000000}"/>
    <cellStyle name="Milliers" xfId="7" builtinId="3"/>
    <cellStyle name="Milliers 2" xfId="5" xr:uid="{00000000-0005-0000-0000-000003000000}"/>
    <cellStyle name="Normal" xfId="0" builtinId="0"/>
    <cellStyle name="Normal 2" xfId="3" xr:uid="{00000000-0005-0000-0000-000005000000}"/>
    <cellStyle name="Pourcentage" xfId="1" builtinId="5"/>
    <cellStyle name="Style 1" xfId="2" xr:uid="{00000000-0005-0000-0000-000007000000}"/>
  </cellStyles>
  <dxfs count="0"/>
  <tableStyles count="0" defaultTableStyle="TableStyleMedium9" defaultPivotStyle="PivotStyleLight16"/>
  <colors>
    <mruColors>
      <color rgb="FFFEF42A"/>
      <color rgb="FF94E5FE"/>
      <color rgb="FF075C87"/>
      <color rgb="FF11A8F3"/>
      <color rgb="FF7A3E32"/>
      <color rgb="FFD7F85E"/>
      <color rgb="FFD3E71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SEEE\BRE\En%20cours\ER%20TMI\data\TMI_inverse.xlsx" TargetMode="External"/><Relationship Id="rId1" Type="http://schemas.openxmlformats.org/officeDocument/2006/relationships/externalLinkPath" Target="file:///I:\SEEE\BRE\En%20cours\ER%20TMI\data\TMI_invers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SEEE\BRE\En%20cours\ER%20TMI\data\Maquette_cas_types_2024.xlsm" TargetMode="External"/><Relationship Id="rId1" Type="http://schemas.openxmlformats.org/officeDocument/2006/relationships/externalLinkPath" Target="file:///I:\SEEE\BRE\En%20cours\ER%20TMI\data\Maquette_cas_types_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MI_I0_T24-23-17"/>
      <sheetName val="IO_M.2E_C.2E"/>
    </sheetNames>
    <sheetDataSet>
      <sheetData sheetId="0">
        <row r="5">
          <cell r="D5">
            <v>883.46</v>
          </cell>
          <cell r="Y5">
            <v>248.76435840309128</v>
          </cell>
          <cell r="Z5">
            <v>-11.430021657660019</v>
          </cell>
          <cell r="AA5">
            <v>-49.461069113589701</v>
          </cell>
          <cell r="AB5">
            <v>-63.399478722207846</v>
          </cell>
          <cell r="AD5">
            <v>-24.473788909633441</v>
          </cell>
          <cell r="AE5">
            <v>0</v>
          </cell>
        </row>
        <row r="6">
          <cell r="D6">
            <v>1766.92</v>
          </cell>
          <cell r="Y6">
            <v>442.43767247240964</v>
          </cell>
          <cell r="Z6">
            <v>-211.63594866366591</v>
          </cell>
          <cell r="AA6">
            <v>-48.099656246051758</v>
          </cell>
          <cell r="AB6">
            <v>0</v>
          </cell>
          <cell r="AD6">
            <v>-70.894696538075792</v>
          </cell>
          <cell r="AE6">
            <v>-11.807371024616288</v>
          </cell>
        </row>
        <row r="7">
          <cell r="D7">
            <v>2827.0719999999965</v>
          </cell>
          <cell r="Y7">
            <v>203.95130546368262</v>
          </cell>
          <cell r="Z7">
            <v>-55.510808314071234</v>
          </cell>
          <cell r="AA7">
            <v>-30.935370707222066</v>
          </cell>
          <cell r="AB7">
            <v>0</v>
          </cell>
          <cell r="AD7">
            <v>0</v>
          </cell>
          <cell r="AE7">
            <v>-17.505126442389482</v>
          </cell>
        </row>
        <row r="8">
          <cell r="D8">
            <v>3533.8399999999929</v>
          </cell>
          <cell r="Y8">
            <v>240.97239224853047</v>
          </cell>
          <cell r="Z8">
            <v>-65.587088274229259</v>
          </cell>
          <cell r="AA8">
            <v>-36.550735811504232</v>
          </cell>
          <cell r="AB8">
            <v>0</v>
          </cell>
          <cell r="AD8">
            <v>0</v>
          </cell>
          <cell r="AE8">
            <v>-38.834568162796714</v>
          </cell>
        </row>
        <row r="9">
          <cell r="D9">
            <v>4417.2999999999884</v>
          </cell>
          <cell r="Y9">
            <v>508.49182348969128</v>
          </cell>
          <cell r="Z9">
            <v>-335.43299837221065</v>
          </cell>
          <cell r="AA9">
            <v>-34.248774137812312</v>
          </cell>
          <cell r="AB9">
            <v>0</v>
          </cell>
          <cell r="AD9">
            <v>0</v>
          </cell>
          <cell r="AE9">
            <v>-38.810050979668858</v>
          </cell>
        </row>
        <row r="10">
          <cell r="D10">
            <v>883.46</v>
          </cell>
          <cell r="Y10">
            <v>454.96043016752157</v>
          </cell>
          <cell r="Z10">
            <v>-217.62609342209043</v>
          </cell>
          <cell r="AA10">
            <v>-49.461069113589701</v>
          </cell>
          <cell r="AB10">
            <v>-63.399478722207846</v>
          </cell>
          <cell r="AD10">
            <v>-24.473788909633441</v>
          </cell>
        </row>
        <row r="11">
          <cell r="D11">
            <v>883.46</v>
          </cell>
          <cell r="X11">
            <v>100</v>
          </cell>
          <cell r="Y11">
            <v>152.24396233762963</v>
          </cell>
          <cell r="Z11">
            <v>-6.9951812950124799</v>
          </cell>
          <cell r="AA11">
            <v>-30.270209091234072</v>
          </cell>
          <cell r="AB11">
            <v>0</v>
          </cell>
          <cell r="AC11">
            <v>0</v>
          </cell>
          <cell r="AD11">
            <v>-14.978571951383124</v>
          </cell>
          <cell r="AE11">
            <v>0</v>
          </cell>
        </row>
      </sheetData>
      <sheetData sheetId="1">
        <row r="5">
          <cell r="X5">
            <v>100</v>
          </cell>
          <cell r="Y5">
            <v>248.76435840309128</v>
          </cell>
          <cell r="Z5">
            <v>-11.430021657660019</v>
          </cell>
          <cell r="AA5">
            <v>-49.461069113589701</v>
          </cell>
          <cell r="AB5">
            <v>-63.399478722207846</v>
          </cell>
          <cell r="AD5">
            <v>-24.473788909633441</v>
          </cell>
          <cell r="AE5">
            <v>0</v>
          </cell>
        </row>
        <row r="6">
          <cell r="X6">
            <v>100</v>
          </cell>
          <cell r="Y6">
            <v>442.43767247240964</v>
          </cell>
          <cell r="Z6">
            <v>-211.63594866366591</v>
          </cell>
          <cell r="AA6">
            <v>-48.099656246051758</v>
          </cell>
          <cell r="AB6">
            <v>0</v>
          </cell>
          <cell r="AD6">
            <v>-70.894696538075792</v>
          </cell>
          <cell r="AE6">
            <v>-11.807371024616288</v>
          </cell>
        </row>
        <row r="7">
          <cell r="X7">
            <v>100</v>
          </cell>
          <cell r="Y7">
            <v>203.95130546368262</v>
          </cell>
          <cell r="Z7">
            <v>-55.510808314071234</v>
          </cell>
          <cell r="AA7">
            <v>-30.935370707222066</v>
          </cell>
          <cell r="AB7">
            <v>0</v>
          </cell>
          <cell r="AD7">
            <v>0</v>
          </cell>
          <cell r="AE7">
            <v>-17.505126442389482</v>
          </cell>
        </row>
        <row r="8">
          <cell r="X8">
            <v>100</v>
          </cell>
          <cell r="Y8">
            <v>240.97239224853047</v>
          </cell>
          <cell r="Z8">
            <v>-65.587088274229259</v>
          </cell>
          <cell r="AA8">
            <v>-36.550735811504232</v>
          </cell>
          <cell r="AB8">
            <v>0</v>
          </cell>
          <cell r="AD8">
            <v>0</v>
          </cell>
          <cell r="AE8">
            <v>-38.834568162796714</v>
          </cell>
        </row>
        <row r="9">
          <cell r="X9">
            <v>100</v>
          </cell>
          <cell r="Y9">
            <v>508.49182348969128</v>
          </cell>
          <cell r="Z9">
            <v>-335.43299837221065</v>
          </cell>
          <cell r="AA9">
            <v>-34.248774137812312</v>
          </cell>
          <cell r="AB9">
            <v>0</v>
          </cell>
          <cell r="AD9">
            <v>0</v>
          </cell>
          <cell r="AE9">
            <v>-38.810050979668858</v>
          </cell>
        </row>
        <row r="13">
          <cell r="X13">
            <v>100</v>
          </cell>
          <cell r="Y13">
            <v>152.24396233762926</v>
          </cell>
          <cell r="Z13">
            <v>-6.995181295012463</v>
          </cell>
          <cell r="AA13">
            <v>-30.270209091233998</v>
          </cell>
          <cell r="AB13">
            <v>0</v>
          </cell>
          <cell r="AD13">
            <v>-14.978571951382778</v>
          </cell>
          <cell r="AE13">
            <v>0</v>
          </cell>
        </row>
        <row r="14">
          <cell r="X14">
            <v>100</v>
          </cell>
          <cell r="Y14">
            <v>769.90579220390111</v>
          </cell>
          <cell r="Z14">
            <v>-368.27728028716791</v>
          </cell>
          <cell r="AA14">
            <v>-83.700385954727039</v>
          </cell>
          <cell r="AB14">
            <v>-94.558588366966958</v>
          </cell>
          <cell r="AD14">
            <v>-123.36953759503979</v>
          </cell>
          <cell r="AE14">
            <v>0</v>
          </cell>
        </row>
        <row r="15">
          <cell r="X15">
            <v>100</v>
          </cell>
          <cell r="Z15">
            <v>-80.033791807158224</v>
          </cell>
          <cell r="AA15">
            <v>-44.601674770271821</v>
          </cell>
          <cell r="AB15">
            <v>-41.666766423392495</v>
          </cell>
          <cell r="AD15">
            <v>-27.74854406453408</v>
          </cell>
          <cell r="AE15">
            <v>0</v>
          </cell>
        </row>
        <row r="16">
          <cell r="X16">
            <v>100</v>
          </cell>
          <cell r="Y16">
            <v>173.56800646793354</v>
          </cell>
          <cell r="Z16">
            <v>-47.241180018885636</v>
          </cell>
          <cell r="AA16">
            <v>-26.326826449047779</v>
          </cell>
          <cell r="AB16">
            <v>0</v>
          </cell>
          <cell r="AD16">
            <v>0</v>
          </cell>
          <cell r="AE16">
            <v>0</v>
          </cell>
        </row>
        <row r="17">
          <cell r="X17">
            <v>100</v>
          </cell>
          <cell r="Y17">
            <v>503.65574382188407</v>
          </cell>
          <cell r="Z17">
            <v>-357.17009590058643</v>
          </cell>
          <cell r="AA17">
            <v>-28.989875937744735</v>
          </cell>
          <cell r="AB17">
            <v>0</v>
          </cell>
          <cell r="AD17">
            <v>0</v>
          </cell>
          <cell r="AE17">
            <v>-17.495771983553706</v>
          </cell>
        </row>
        <row r="21">
          <cell r="X21">
            <v>100</v>
          </cell>
          <cell r="Y21">
            <v>152.51142101749068</v>
          </cell>
          <cell r="Z21">
            <v>-7.0074702680911223</v>
          </cell>
          <cell r="AA21">
            <v>-30.323387096051789</v>
          </cell>
          <cell r="AB21">
            <v>-35.135538481129416</v>
          </cell>
          <cell r="AD21">
            <v>19.954974827782042</v>
          </cell>
          <cell r="AE21">
            <v>0</v>
          </cell>
        </row>
        <row r="22">
          <cell r="X22">
            <v>100</v>
          </cell>
          <cell r="Y22">
            <v>395.71422565243688</v>
          </cell>
          <cell r="Z22">
            <v>-189.28622211953237</v>
          </cell>
          <cell r="AA22">
            <v>-43.020112006266167</v>
          </cell>
          <cell r="AB22">
            <v>0</v>
          </cell>
          <cell r="AD22">
            <v>-63.407891526638537</v>
          </cell>
          <cell r="AE22">
            <v>0</v>
          </cell>
        </row>
        <row r="23">
          <cell r="X23">
            <v>100</v>
          </cell>
          <cell r="Y23">
            <v>283.63102617523299</v>
          </cell>
          <cell r="Z23">
            <v>-77.197777627072355</v>
          </cell>
          <cell r="AA23">
            <v>-43.021205080558147</v>
          </cell>
          <cell r="AB23">
            <v>0</v>
          </cell>
          <cell r="AD23">
            <v>-63.412043467602885</v>
          </cell>
          <cell r="AE23">
            <v>0</v>
          </cell>
        </row>
        <row r="24">
          <cell r="X24">
            <v>100</v>
          </cell>
          <cell r="Y24">
            <v>203.95130546368111</v>
          </cell>
          <cell r="Z24">
            <v>-55.510808314068697</v>
          </cell>
          <cell r="AA24">
            <v>-30.935370707222194</v>
          </cell>
          <cell r="AB24">
            <v>0</v>
          </cell>
          <cell r="AD24">
            <v>0</v>
          </cell>
          <cell r="AE24">
            <v>-17.5051264423894</v>
          </cell>
        </row>
        <row r="25">
          <cell r="X25">
            <v>100</v>
          </cell>
          <cell r="Y25">
            <v>503.65574382188913</v>
          </cell>
          <cell r="Z25">
            <v>-357.17009590059001</v>
          </cell>
          <cell r="AA25">
            <v>-28.989875937745026</v>
          </cell>
          <cell r="AB25">
            <v>0</v>
          </cell>
          <cell r="AD25">
            <v>0</v>
          </cell>
          <cell r="AE25">
            <v>-17.495771983554086</v>
          </cell>
        </row>
        <row r="29">
          <cell r="X29">
            <v>100</v>
          </cell>
          <cell r="Y29">
            <v>153.1242627909709</v>
          </cell>
          <cell r="Z29">
            <v>-7.0356286215970831</v>
          </cell>
          <cell r="AA29">
            <v>-30.44523658248298</v>
          </cell>
          <cell r="AB29">
            <v>0</v>
          </cell>
          <cell r="AC29">
            <v>-115.64339758689101</v>
          </cell>
          <cell r="AD29">
            <v>100.00000000000063</v>
          </cell>
          <cell r="AE29">
            <v>0</v>
          </cell>
        </row>
        <row r="30">
          <cell r="X30">
            <v>100</v>
          </cell>
          <cell r="Y30">
            <v>769.9057922039043</v>
          </cell>
          <cell r="Z30">
            <v>-368.27728028716945</v>
          </cell>
          <cell r="AA30">
            <v>-83.700385954727381</v>
          </cell>
          <cell r="AB30">
            <v>-94.558588366967342</v>
          </cell>
          <cell r="AC30">
            <v>0</v>
          </cell>
          <cell r="AD30">
            <v>-123.36953759504006</v>
          </cell>
          <cell r="AE30">
            <v>0</v>
          </cell>
        </row>
        <row r="31">
          <cell r="X31">
            <v>100</v>
          </cell>
          <cell r="Y31">
            <v>284.20213456836626</v>
          </cell>
          <cell r="Z31">
            <v>-77.353220066951351</v>
          </cell>
          <cell r="AA31">
            <v>-43.107830904381224</v>
          </cell>
          <cell r="AB31">
            <v>-40.271221440974742</v>
          </cell>
          <cell r="AC31">
            <v>0</v>
          </cell>
          <cell r="AD31">
            <v>-23.469862156058781</v>
          </cell>
          <cell r="AE31">
            <v>0</v>
          </cell>
        </row>
        <row r="32">
          <cell r="X32">
            <v>100</v>
          </cell>
          <cell r="Y32">
            <v>283.63102617523532</v>
          </cell>
          <cell r="Z32">
            <v>-77.197777627071233</v>
          </cell>
          <cell r="AA32">
            <v>-43.021205080558687</v>
          </cell>
          <cell r="AB32">
            <v>0</v>
          </cell>
          <cell r="AC32">
            <v>0</v>
          </cell>
          <cell r="AD32">
            <v>-63.412043467604519</v>
          </cell>
          <cell r="AE32">
            <v>0</v>
          </cell>
        </row>
        <row r="33">
          <cell r="X33">
            <v>100</v>
          </cell>
          <cell r="Y33">
            <v>428.65861070505707</v>
          </cell>
          <cell r="Z33">
            <v>-303.98548804852311</v>
          </cell>
          <cell r="AA33">
            <v>-24.673122656534808</v>
          </cell>
          <cell r="AB33">
            <v>0</v>
          </cell>
          <cell r="AC33">
            <v>0</v>
          </cell>
          <cell r="AD33">
            <v>0</v>
          </cell>
          <cell r="AE33">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 lire"/>
      <sheetName val="Barème"/>
      <sheetName val="Base"/>
      <sheetName val="Base_2023"/>
      <sheetName val="Celib"/>
      <sheetName val="Celib_proprio"/>
      <sheetName val="temps_partiel"/>
      <sheetName val="C_monoa_3E"/>
      <sheetName val="C_monoa_2E"/>
      <sheetName val="C_monoa_2E_fab"/>
      <sheetName val="C_monoa_1E"/>
      <sheetName val="C_monoa_0E"/>
      <sheetName val="F_monop_3E"/>
      <sheetName val="F_monop_2E"/>
      <sheetName val="F_monop_1E"/>
    </sheetNames>
    <sheetDataSet>
      <sheetData sheetId="0"/>
      <sheetData sheetId="1"/>
      <sheetData sheetId="2"/>
      <sheetData sheetId="3"/>
      <sheetData sheetId="4">
        <row r="23">
          <cell r="A23">
            <v>0</v>
          </cell>
          <cell r="C23">
            <v>0</v>
          </cell>
          <cell r="F23">
            <v>0</v>
          </cell>
          <cell r="G23">
            <v>0</v>
          </cell>
          <cell r="H23">
            <v>0</v>
          </cell>
          <cell r="I23">
            <v>0</v>
          </cell>
          <cell r="J23">
            <v>0</v>
          </cell>
          <cell r="K23">
            <v>0</v>
          </cell>
          <cell r="W23">
            <v>291</v>
          </cell>
          <cell r="AN23">
            <v>559.4248</v>
          </cell>
          <cell r="AO23">
            <v>12.704166666666666</v>
          </cell>
          <cell r="AP23">
            <v>12.704166666666666</v>
          </cell>
          <cell r="AS23">
            <v>0</v>
          </cell>
          <cell r="BF23">
            <v>0</v>
          </cell>
          <cell r="BI23">
            <v>863.12896666666666</v>
          </cell>
          <cell r="BQ23">
            <v>0</v>
          </cell>
        </row>
        <row r="24">
          <cell r="C24">
            <v>2.5000000000000001E-2</v>
          </cell>
          <cell r="K24">
            <v>34.9672363675</v>
          </cell>
          <cell r="W24">
            <v>291</v>
          </cell>
          <cell r="AN24">
            <v>524.45756363250007</v>
          </cell>
          <cell r="AP24">
            <v>12.704166666666666</v>
          </cell>
          <cell r="AS24">
            <v>21.223364113254082</v>
          </cell>
          <cell r="BI24">
            <v>884.35233077992086</v>
          </cell>
          <cell r="BQ24">
            <v>0</v>
          </cell>
        </row>
        <row r="25">
          <cell r="C25">
            <v>0.05</v>
          </cell>
          <cell r="K25">
            <v>69.934472735</v>
          </cell>
          <cell r="W25">
            <v>291</v>
          </cell>
          <cell r="AN25">
            <v>489.49032726500002</v>
          </cell>
          <cell r="AP25">
            <v>12.704166666666666</v>
          </cell>
          <cell r="AS25">
            <v>42.446728226508277</v>
          </cell>
          <cell r="BI25">
            <v>905.57569489317495</v>
          </cell>
          <cell r="BQ25">
            <v>0</v>
          </cell>
        </row>
        <row r="26">
          <cell r="C26">
            <v>7.4999999999999997E-2</v>
          </cell>
          <cell r="K26">
            <v>104.90170910250001</v>
          </cell>
          <cell r="W26">
            <v>291</v>
          </cell>
          <cell r="AN26">
            <v>454.52309089750003</v>
          </cell>
          <cell r="AP26">
            <v>12.704166666666666</v>
          </cell>
          <cell r="AS26">
            <v>63.670092339762355</v>
          </cell>
          <cell r="BI26">
            <v>926.79905900642905</v>
          </cell>
          <cell r="BQ26">
            <v>0</v>
          </cell>
        </row>
        <row r="27">
          <cell r="C27">
            <v>0.1</v>
          </cell>
          <cell r="K27">
            <v>139.86894547</v>
          </cell>
          <cell r="W27">
            <v>291</v>
          </cell>
          <cell r="AN27">
            <v>419.55585453000003</v>
          </cell>
          <cell r="AP27">
            <v>12.704166666666666</v>
          </cell>
          <cell r="AS27">
            <v>84.893456453016441</v>
          </cell>
          <cell r="BI27">
            <v>948.02242311968303</v>
          </cell>
          <cell r="BQ27">
            <v>0</v>
          </cell>
        </row>
        <row r="28">
          <cell r="C28">
            <v>0.125</v>
          </cell>
          <cell r="K28">
            <v>174.83618183750002</v>
          </cell>
          <cell r="W28">
            <v>291</v>
          </cell>
          <cell r="AN28">
            <v>384.58861816249998</v>
          </cell>
          <cell r="AP28">
            <v>12.704166666666666</v>
          </cell>
          <cell r="AS28">
            <v>106.11682056627063</v>
          </cell>
          <cell r="BI28">
            <v>969.24578723293723</v>
          </cell>
          <cell r="BQ28">
            <v>0</v>
          </cell>
        </row>
        <row r="29">
          <cell r="C29">
            <v>0.15</v>
          </cell>
          <cell r="K29">
            <v>209.80341820500001</v>
          </cell>
          <cell r="W29">
            <v>291</v>
          </cell>
          <cell r="AN29">
            <v>349.62138179500005</v>
          </cell>
          <cell r="AP29">
            <v>12.704166666666666</v>
          </cell>
          <cell r="AS29">
            <v>127.34018467952471</v>
          </cell>
          <cell r="BI29">
            <v>990.46915134619144</v>
          </cell>
          <cell r="BQ29">
            <v>0</v>
          </cell>
        </row>
        <row r="30">
          <cell r="C30">
            <v>0.17499999999999999</v>
          </cell>
          <cell r="K30">
            <v>244.77065457250006</v>
          </cell>
          <cell r="W30">
            <v>291</v>
          </cell>
          <cell r="AN30">
            <v>314.6541454275</v>
          </cell>
          <cell r="AP30">
            <v>12.704166666666666</v>
          </cell>
          <cell r="AS30">
            <v>148.5635487927789</v>
          </cell>
          <cell r="BI30">
            <v>1011.6925154594455</v>
          </cell>
          <cell r="BQ30">
            <v>0</v>
          </cell>
        </row>
        <row r="31">
          <cell r="A31">
            <v>353.38400000000001</v>
          </cell>
          <cell r="C31">
            <v>0.2</v>
          </cell>
          <cell r="F31">
            <v>132.15148063999999</v>
          </cell>
          <cell r="G31">
            <v>115.13250720000001</v>
          </cell>
          <cell r="H31">
            <v>39.967730400000001</v>
          </cell>
          <cell r="I31">
            <v>23.609585040000002</v>
          </cell>
          <cell r="J31">
            <v>10.068793619999999</v>
          </cell>
          <cell r="K31">
            <v>279.73789094</v>
          </cell>
          <cell r="W31">
            <v>291</v>
          </cell>
          <cell r="AN31">
            <v>279.68690906000006</v>
          </cell>
          <cell r="AO31">
            <v>12.704166666666666</v>
          </cell>
          <cell r="AP31">
            <v>12.704166666666666</v>
          </cell>
          <cell r="AS31">
            <v>169.786912906033</v>
          </cell>
          <cell r="BF31">
            <v>0</v>
          </cell>
          <cell r="BI31">
            <v>1032.9158795726996</v>
          </cell>
          <cell r="BQ31">
            <v>0</v>
          </cell>
        </row>
        <row r="32">
          <cell r="C32">
            <v>0.22500000000000001</v>
          </cell>
          <cell r="K32">
            <v>314.70512730750005</v>
          </cell>
          <cell r="W32">
            <v>291</v>
          </cell>
          <cell r="AN32">
            <v>244.71967269250001</v>
          </cell>
          <cell r="AP32">
            <v>12.704166666666666</v>
          </cell>
          <cell r="AS32">
            <v>191.01027701928717</v>
          </cell>
          <cell r="BI32">
            <v>1054.1392436859539</v>
          </cell>
          <cell r="BQ32">
            <v>0</v>
          </cell>
        </row>
        <row r="33">
          <cell r="C33">
            <v>0.25</v>
          </cell>
          <cell r="K33">
            <v>349.67236367500004</v>
          </cell>
          <cell r="W33">
            <v>291</v>
          </cell>
          <cell r="AN33">
            <v>209.75243632499996</v>
          </cell>
          <cell r="AP33">
            <v>12.704166666666666</v>
          </cell>
          <cell r="AS33">
            <v>212.23364113254127</v>
          </cell>
          <cell r="BI33">
            <v>1075.362607799208</v>
          </cell>
          <cell r="BQ33">
            <v>0</v>
          </cell>
        </row>
        <row r="34">
          <cell r="C34">
            <v>0.27500000000000002</v>
          </cell>
          <cell r="K34">
            <v>384.63960004249998</v>
          </cell>
          <cell r="W34">
            <v>291</v>
          </cell>
          <cell r="AN34">
            <v>174.78519995750003</v>
          </cell>
          <cell r="AP34">
            <v>12.704166666666666</v>
          </cell>
          <cell r="AS34">
            <v>233.45700524579536</v>
          </cell>
          <cell r="BI34">
            <v>1096.5859719124619</v>
          </cell>
          <cell r="BQ34">
            <v>0</v>
          </cell>
        </row>
        <row r="35">
          <cell r="C35">
            <v>0.3</v>
          </cell>
          <cell r="K35">
            <v>419.60683641000003</v>
          </cell>
          <cell r="W35">
            <v>291</v>
          </cell>
          <cell r="AN35">
            <v>139.81796358999998</v>
          </cell>
          <cell r="AP35">
            <v>12.704166666666666</v>
          </cell>
          <cell r="AS35">
            <v>254.68036935904954</v>
          </cell>
          <cell r="BI35">
            <v>1117.8093360257162</v>
          </cell>
          <cell r="BQ35">
            <v>0</v>
          </cell>
        </row>
        <row r="36">
          <cell r="C36">
            <v>0.32500000000000001</v>
          </cell>
          <cell r="K36">
            <v>454.57407277750002</v>
          </cell>
          <cell r="W36">
            <v>291</v>
          </cell>
          <cell r="AN36">
            <v>104.85072722250004</v>
          </cell>
          <cell r="AP36">
            <v>12.704166666666666</v>
          </cell>
          <cell r="AS36">
            <v>275.9037334723036</v>
          </cell>
          <cell r="BI36">
            <v>1139.0327001389703</v>
          </cell>
          <cell r="BQ36">
            <v>0</v>
          </cell>
        </row>
        <row r="37">
          <cell r="C37">
            <v>0.35</v>
          </cell>
          <cell r="K37">
            <v>489.54130914500013</v>
          </cell>
          <cell r="W37">
            <v>282</v>
          </cell>
          <cell r="AN37">
            <v>69.883490854999877</v>
          </cell>
          <cell r="AP37">
            <v>12.704166666666666</v>
          </cell>
          <cell r="AS37">
            <v>297.12709758555781</v>
          </cell>
          <cell r="BI37">
            <v>1151.2560642522244</v>
          </cell>
          <cell r="BQ37">
            <v>0</v>
          </cell>
        </row>
        <row r="38">
          <cell r="C38">
            <v>0.375</v>
          </cell>
          <cell r="K38">
            <v>524.50854551249995</v>
          </cell>
          <cell r="W38">
            <v>269</v>
          </cell>
          <cell r="AN38">
            <v>34.916254487500055</v>
          </cell>
          <cell r="AP38">
            <v>12.704166666666666</v>
          </cell>
          <cell r="AS38">
            <v>318.3504616988119</v>
          </cell>
          <cell r="BI38">
            <v>1159.4794283654785</v>
          </cell>
          <cell r="BQ38">
            <v>0</v>
          </cell>
        </row>
        <row r="39">
          <cell r="A39">
            <v>706.76800000000003</v>
          </cell>
          <cell r="C39">
            <v>0.4</v>
          </cell>
          <cell r="F39">
            <v>264.30296127999998</v>
          </cell>
          <cell r="G39">
            <v>230.26501440000001</v>
          </cell>
          <cell r="H39">
            <v>79.935460800000001</v>
          </cell>
          <cell r="I39">
            <v>47.219170080000005</v>
          </cell>
          <cell r="J39">
            <v>20.137587239999998</v>
          </cell>
          <cell r="K39">
            <v>559.47578188</v>
          </cell>
          <cell r="W39">
            <v>257</v>
          </cell>
          <cell r="AN39">
            <v>0</v>
          </cell>
          <cell r="AO39">
            <v>0</v>
          </cell>
          <cell r="AP39">
            <v>0</v>
          </cell>
          <cell r="AS39">
            <v>328.07025084146596</v>
          </cell>
          <cell r="BF39">
            <v>0</v>
          </cell>
          <cell r="BI39">
            <v>1144.546032721466</v>
          </cell>
          <cell r="BQ39">
            <v>0</v>
          </cell>
        </row>
        <row r="40">
          <cell r="C40">
            <v>0.42499999999999999</v>
          </cell>
          <cell r="K40">
            <v>594.44301824749994</v>
          </cell>
          <cell r="W40">
            <v>244</v>
          </cell>
          <cell r="AN40">
            <v>0</v>
          </cell>
          <cell r="AP40">
            <v>0</v>
          </cell>
          <cell r="AS40">
            <v>314.50121476905764</v>
          </cell>
          <cell r="BI40">
            <v>1152.9442330165575</v>
          </cell>
          <cell r="BQ40">
            <v>0</v>
          </cell>
        </row>
        <row r="41">
          <cell r="C41">
            <v>0.45</v>
          </cell>
          <cell r="K41">
            <v>629.4102546150001</v>
          </cell>
          <cell r="W41">
            <v>232</v>
          </cell>
          <cell r="AN41">
            <v>0</v>
          </cell>
          <cell r="AP41">
            <v>0</v>
          </cell>
          <cell r="AS41">
            <v>300.93217869664915</v>
          </cell>
          <cell r="BI41">
            <v>1162.3424333116491</v>
          </cell>
          <cell r="BQ41">
            <v>0</v>
          </cell>
        </row>
        <row r="42">
          <cell r="C42">
            <v>0.47499999999999998</v>
          </cell>
          <cell r="K42">
            <v>664.37749098250003</v>
          </cell>
          <cell r="W42">
            <v>219</v>
          </cell>
          <cell r="AN42">
            <v>0</v>
          </cell>
          <cell r="AP42">
            <v>0</v>
          </cell>
          <cell r="AS42">
            <v>287.36314262424094</v>
          </cell>
          <cell r="BI42">
            <v>1170.7406336067411</v>
          </cell>
          <cell r="BQ42">
            <v>0</v>
          </cell>
        </row>
        <row r="43">
          <cell r="C43">
            <v>0.5</v>
          </cell>
          <cell r="K43">
            <v>699.34472735000008</v>
          </cell>
          <cell r="W43">
            <v>207</v>
          </cell>
          <cell r="AN43">
            <v>0</v>
          </cell>
          <cell r="AP43">
            <v>0</v>
          </cell>
          <cell r="AS43">
            <v>273.79410655183256</v>
          </cell>
          <cell r="BI43">
            <v>1180.1388339018326</v>
          </cell>
          <cell r="BQ43">
            <v>0</v>
          </cell>
        </row>
        <row r="44">
          <cell r="C44">
            <v>0.52500000000000002</v>
          </cell>
          <cell r="K44">
            <v>734.31196371750002</v>
          </cell>
          <cell r="W44">
            <v>194</v>
          </cell>
          <cell r="AN44">
            <v>0</v>
          </cell>
          <cell r="AP44">
            <v>0</v>
          </cell>
          <cell r="AS44">
            <v>269.23792320580077</v>
          </cell>
          <cell r="BI44">
            <v>1197.5498869233008</v>
          </cell>
          <cell r="BQ44">
            <v>0</v>
          </cell>
        </row>
        <row r="45">
          <cell r="C45">
            <v>0.55000000000000004</v>
          </cell>
          <cell r="K45">
            <v>769.27920008499996</v>
          </cell>
          <cell r="W45">
            <v>182</v>
          </cell>
          <cell r="AN45">
            <v>0</v>
          </cell>
          <cell r="AP45">
            <v>0</v>
          </cell>
          <cell r="AS45">
            <v>264.68309909743408</v>
          </cell>
          <cell r="BI45">
            <v>1215.962299182434</v>
          </cell>
          <cell r="BQ45">
            <v>0</v>
          </cell>
        </row>
        <row r="46">
          <cell r="C46">
            <v>0.57499999999999996</v>
          </cell>
          <cell r="K46">
            <v>804.24643645250001</v>
          </cell>
          <cell r="W46">
            <v>173</v>
          </cell>
          <cell r="AN46">
            <v>0</v>
          </cell>
          <cell r="AP46">
            <v>0</v>
          </cell>
          <cell r="AS46">
            <v>260.12827498906756</v>
          </cell>
          <cell r="BI46">
            <v>1237.3747114415676</v>
          </cell>
          <cell r="BQ46">
            <v>0</v>
          </cell>
        </row>
        <row r="47">
          <cell r="A47">
            <v>1060.152</v>
          </cell>
          <cell r="C47">
            <v>0.6</v>
          </cell>
          <cell r="F47">
            <v>396.45444191999997</v>
          </cell>
          <cell r="G47">
            <v>345.3975216</v>
          </cell>
          <cell r="H47">
            <v>119.90319120000001</v>
          </cell>
          <cell r="I47">
            <v>70.828755120000011</v>
          </cell>
          <cell r="J47">
            <v>30.206380859999999</v>
          </cell>
          <cell r="K47">
            <v>839.21367282000006</v>
          </cell>
          <cell r="W47">
            <v>160</v>
          </cell>
          <cell r="AN47">
            <v>0</v>
          </cell>
          <cell r="AO47">
            <v>0</v>
          </cell>
          <cell r="AP47">
            <v>0</v>
          </cell>
          <cell r="AS47">
            <v>255.57345088070099</v>
          </cell>
          <cell r="BF47">
            <v>0</v>
          </cell>
          <cell r="BI47">
            <v>1254.7871237007012</v>
          </cell>
          <cell r="BQ47">
            <v>0</v>
          </cell>
        </row>
        <row r="48">
          <cell r="C48">
            <v>0.625</v>
          </cell>
          <cell r="K48">
            <v>874.18090918749999</v>
          </cell>
          <cell r="W48">
            <v>148</v>
          </cell>
          <cell r="AN48">
            <v>0</v>
          </cell>
          <cell r="AP48">
            <v>0</v>
          </cell>
          <cell r="AS48">
            <v>251.01862677233433</v>
          </cell>
          <cell r="BI48">
            <v>1273.1995359598343</v>
          </cell>
          <cell r="BQ48">
            <v>0</v>
          </cell>
        </row>
        <row r="49">
          <cell r="C49">
            <v>0.65</v>
          </cell>
          <cell r="K49">
            <v>909.14814555500004</v>
          </cell>
          <cell r="W49">
            <v>135</v>
          </cell>
          <cell r="AN49">
            <v>0</v>
          </cell>
          <cell r="AP49">
            <v>0</v>
          </cell>
          <cell r="AS49">
            <v>246.46380266396778</v>
          </cell>
          <cell r="BI49">
            <v>1290.6119482189679</v>
          </cell>
          <cell r="BQ49">
            <v>0</v>
          </cell>
        </row>
        <row r="50">
          <cell r="C50">
            <v>0.67500000000000004</v>
          </cell>
          <cell r="K50">
            <v>944.11538192250009</v>
          </cell>
          <cell r="W50">
            <v>123</v>
          </cell>
          <cell r="AN50">
            <v>0</v>
          </cell>
          <cell r="AP50">
            <v>0</v>
          </cell>
          <cell r="AS50">
            <v>241.90897855560121</v>
          </cell>
          <cell r="BI50">
            <v>1309.0243604781012</v>
          </cell>
          <cell r="BQ50">
            <v>0</v>
          </cell>
        </row>
        <row r="51">
          <cell r="C51">
            <v>0.7</v>
          </cell>
          <cell r="K51">
            <v>979.08261829000026</v>
          </cell>
          <cell r="W51">
            <v>110</v>
          </cell>
          <cell r="AN51">
            <v>0</v>
          </cell>
          <cell r="AP51">
            <v>0</v>
          </cell>
          <cell r="AS51">
            <v>237.35415444723455</v>
          </cell>
          <cell r="BI51">
            <v>1326.4367727372348</v>
          </cell>
          <cell r="BQ51">
            <v>0</v>
          </cell>
        </row>
        <row r="52">
          <cell r="C52">
            <v>0.72499999999999998</v>
          </cell>
          <cell r="K52">
            <v>1014.0498546575001</v>
          </cell>
          <cell r="W52">
            <v>98</v>
          </cell>
          <cell r="AN52">
            <v>0</v>
          </cell>
          <cell r="AP52">
            <v>0</v>
          </cell>
          <cell r="AS52">
            <v>232.79933033886789</v>
          </cell>
          <cell r="BI52">
            <v>1344.849184996368</v>
          </cell>
          <cell r="BQ52">
            <v>0</v>
          </cell>
        </row>
        <row r="53">
          <cell r="C53">
            <v>0.75</v>
          </cell>
          <cell r="K53">
            <v>1049.0170910249999</v>
          </cell>
          <cell r="W53">
            <v>85</v>
          </cell>
          <cell r="AN53">
            <v>0</v>
          </cell>
          <cell r="AP53">
            <v>0</v>
          </cell>
          <cell r="AS53">
            <v>228.2445062305012</v>
          </cell>
          <cell r="BI53">
            <v>1362.2615972555011</v>
          </cell>
          <cell r="BQ53">
            <v>0</v>
          </cell>
        </row>
        <row r="54">
          <cell r="C54">
            <v>0.77500000000000002</v>
          </cell>
          <cell r="K54">
            <v>1083.9843273925001</v>
          </cell>
          <cell r="W54">
            <v>73</v>
          </cell>
          <cell r="AN54">
            <v>0</v>
          </cell>
          <cell r="AP54">
            <v>0</v>
          </cell>
          <cell r="AS54">
            <v>225.39670412213454</v>
          </cell>
          <cell r="BI54">
            <v>1382.3810315146347</v>
          </cell>
          <cell r="BQ54">
            <v>0</v>
          </cell>
        </row>
        <row r="55">
          <cell r="A55">
            <v>1413.5360000000001</v>
          </cell>
          <cell r="C55">
            <v>0.8</v>
          </cell>
          <cell r="F55">
            <v>528.60592255999995</v>
          </cell>
          <cell r="G55">
            <v>460.53002880000003</v>
          </cell>
          <cell r="H55">
            <v>159.8709216</v>
          </cell>
          <cell r="I55">
            <v>94.43834016000001</v>
          </cell>
          <cell r="J55">
            <v>40.275174479999997</v>
          </cell>
          <cell r="K55">
            <v>1118.95156376</v>
          </cell>
          <cell r="W55">
            <v>60</v>
          </cell>
          <cell r="AN55">
            <v>0</v>
          </cell>
          <cell r="AO55">
            <v>0</v>
          </cell>
          <cell r="AP55">
            <v>0</v>
          </cell>
          <cell r="AS55">
            <v>233.77688001376811</v>
          </cell>
          <cell r="BF55">
            <v>0</v>
          </cell>
          <cell r="BI55">
            <v>1412.728443773768</v>
          </cell>
          <cell r="BQ55">
            <v>0</v>
          </cell>
        </row>
        <row r="56">
          <cell r="C56">
            <v>0.82499999999999996</v>
          </cell>
          <cell r="K56">
            <v>1153.9188001275002</v>
          </cell>
          <cell r="W56">
            <v>48</v>
          </cell>
          <cell r="AN56">
            <v>0</v>
          </cell>
          <cell r="AP56">
            <v>0</v>
          </cell>
          <cell r="AS56">
            <v>241.16205590540144</v>
          </cell>
          <cell r="BI56">
            <v>1443.0808560329015</v>
          </cell>
          <cell r="BQ56">
            <v>0</v>
          </cell>
        </row>
        <row r="57">
          <cell r="C57">
            <v>0.85</v>
          </cell>
          <cell r="K57">
            <v>1188.8860364949999</v>
          </cell>
          <cell r="W57">
            <v>35</v>
          </cell>
          <cell r="AN57">
            <v>0</v>
          </cell>
          <cell r="AP57">
            <v>0</v>
          </cell>
          <cell r="AS57">
            <v>249.54223179703453</v>
          </cell>
          <cell r="BI57">
            <v>1473.4282682920343</v>
          </cell>
          <cell r="BQ57">
            <v>0</v>
          </cell>
        </row>
        <row r="58">
          <cell r="C58">
            <v>0.875</v>
          </cell>
          <cell r="K58">
            <v>1223.8532728625</v>
          </cell>
          <cell r="W58">
            <v>26</v>
          </cell>
          <cell r="AN58">
            <v>0</v>
          </cell>
          <cell r="AP58">
            <v>0</v>
          </cell>
          <cell r="AS58">
            <v>253.94240768866788</v>
          </cell>
          <cell r="BI58">
            <v>1503.7956805511681</v>
          </cell>
          <cell r="BQ58">
            <v>0</v>
          </cell>
        </row>
        <row r="59">
          <cell r="C59">
            <v>0.9</v>
          </cell>
          <cell r="K59">
            <v>1258.8205092300002</v>
          </cell>
          <cell r="W59">
            <v>13</v>
          </cell>
          <cell r="AN59">
            <v>0</v>
          </cell>
          <cell r="AP59">
            <v>0</v>
          </cell>
          <cell r="AS59">
            <v>262.32258358030145</v>
          </cell>
          <cell r="BI59">
            <v>1534.1430928103016</v>
          </cell>
          <cell r="BQ59">
            <v>0</v>
          </cell>
        </row>
        <row r="60">
          <cell r="C60">
            <v>0.92500000000000004</v>
          </cell>
          <cell r="K60">
            <v>1293.7877455974999</v>
          </cell>
          <cell r="W60">
            <v>0</v>
          </cell>
          <cell r="AN60">
            <v>0</v>
          </cell>
          <cell r="AP60">
            <v>0</v>
          </cell>
          <cell r="AS60">
            <v>270.702759471935</v>
          </cell>
          <cell r="BI60">
            <v>1564.4905050694349</v>
          </cell>
          <cell r="BQ60">
            <v>0</v>
          </cell>
        </row>
        <row r="61">
          <cell r="C61">
            <v>0.95</v>
          </cell>
          <cell r="K61">
            <v>1328.7549819650001</v>
          </cell>
          <cell r="W61">
            <v>0</v>
          </cell>
          <cell r="AN61">
            <v>0</v>
          </cell>
          <cell r="AP61">
            <v>0</v>
          </cell>
          <cell r="AS61">
            <v>266.14793536356808</v>
          </cell>
          <cell r="BI61">
            <v>1594.902917328568</v>
          </cell>
          <cell r="BQ61">
            <v>0</v>
          </cell>
        </row>
        <row r="62">
          <cell r="C62">
            <v>0.97499999999999998</v>
          </cell>
          <cell r="K62">
            <v>1363.7222183325</v>
          </cell>
          <cell r="W62">
            <v>0</v>
          </cell>
          <cell r="AN62">
            <v>0</v>
          </cell>
          <cell r="AP62">
            <v>0</v>
          </cell>
          <cell r="AS62">
            <v>261.59311125520168</v>
          </cell>
          <cell r="BI62">
            <v>1625.3153295877016</v>
          </cell>
          <cell r="BQ62">
            <v>0</v>
          </cell>
        </row>
        <row r="63">
          <cell r="A63">
            <v>1766.92</v>
          </cell>
          <cell r="C63">
            <v>1</v>
          </cell>
          <cell r="F63">
            <v>660.75740319999989</v>
          </cell>
          <cell r="G63">
            <v>575.66253599999993</v>
          </cell>
          <cell r="H63">
            <v>199.83865200000002</v>
          </cell>
          <cell r="I63">
            <v>118.04792520000002</v>
          </cell>
          <cell r="J63">
            <v>50.343968099999998</v>
          </cell>
          <cell r="K63">
            <v>1398.6894547000002</v>
          </cell>
          <cell r="W63">
            <v>0</v>
          </cell>
          <cell r="AN63">
            <v>0</v>
          </cell>
          <cell r="AO63">
            <v>0</v>
          </cell>
          <cell r="AP63">
            <v>0</v>
          </cell>
          <cell r="AS63">
            <v>257.03828714683499</v>
          </cell>
          <cell r="BF63">
            <v>0</v>
          </cell>
          <cell r="BI63">
            <v>1655.7277418468352</v>
          </cell>
          <cell r="BQ63">
            <v>0</v>
          </cell>
        </row>
        <row r="64">
          <cell r="C64">
            <v>1.0249999999999999</v>
          </cell>
          <cell r="K64">
            <v>1433.6566910675001</v>
          </cell>
          <cell r="W64">
            <v>0</v>
          </cell>
          <cell r="AN64">
            <v>0</v>
          </cell>
          <cell r="AP64">
            <v>0</v>
          </cell>
          <cell r="AS64">
            <v>243.47196954975655</v>
          </cell>
          <cell r="BI64">
            <v>1677.1286606172566</v>
          </cell>
          <cell r="BQ64">
            <v>0</v>
          </cell>
        </row>
        <row r="65">
          <cell r="C65">
            <v>1.05</v>
          </cell>
          <cell r="K65">
            <v>1468.623927435</v>
          </cell>
          <cell r="W65">
            <v>0</v>
          </cell>
          <cell r="AN65">
            <v>0</v>
          </cell>
          <cell r="AP65">
            <v>0</v>
          </cell>
          <cell r="AS65">
            <v>229.90293347734809</v>
          </cell>
          <cell r="BI65">
            <v>1698.5268609123482</v>
          </cell>
          <cell r="BQ65">
            <v>0</v>
          </cell>
        </row>
        <row r="66">
          <cell r="C66">
            <v>1.075</v>
          </cell>
          <cell r="K66">
            <v>1503.5911638025</v>
          </cell>
          <cell r="W66">
            <v>0</v>
          </cell>
          <cell r="AN66">
            <v>0</v>
          </cell>
          <cell r="AP66">
            <v>0</v>
          </cell>
          <cell r="AS66">
            <v>216.33389740493985</v>
          </cell>
          <cell r="BI66">
            <v>1719.9250612074397</v>
          </cell>
          <cell r="BQ66">
            <v>0</v>
          </cell>
        </row>
        <row r="67">
          <cell r="C67">
            <v>1.1000000000000001</v>
          </cell>
          <cell r="K67">
            <v>1538.5584001699999</v>
          </cell>
          <cell r="W67">
            <v>0</v>
          </cell>
          <cell r="AN67">
            <v>0</v>
          </cell>
          <cell r="AP67">
            <v>0</v>
          </cell>
          <cell r="AS67">
            <v>202.76486133253161</v>
          </cell>
          <cell r="BI67">
            <v>1735.2334186926068</v>
          </cell>
          <cell r="BQ67">
            <v>0</v>
          </cell>
        </row>
        <row r="68">
          <cell r="C68">
            <v>1.125</v>
          </cell>
          <cell r="K68">
            <v>1573.5256365375001</v>
          </cell>
          <cell r="W68">
            <v>0</v>
          </cell>
          <cell r="AN68">
            <v>0</v>
          </cell>
          <cell r="AP68">
            <v>0</v>
          </cell>
          <cell r="AS68">
            <v>189.19582526012314</v>
          </cell>
          <cell r="BI68">
            <v>1751.4224343973215</v>
          </cell>
          <cell r="BQ68">
            <v>0</v>
          </cell>
        </row>
        <row r="69">
          <cell r="C69">
            <v>1.1499999999999999</v>
          </cell>
          <cell r="K69">
            <v>1608.492872905</v>
          </cell>
          <cell r="W69">
            <v>0</v>
          </cell>
          <cell r="AN69">
            <v>0</v>
          </cell>
          <cell r="AP69">
            <v>0</v>
          </cell>
          <cell r="AS69">
            <v>175.62678918771488</v>
          </cell>
          <cell r="BI69">
            <v>1767.6114501020361</v>
          </cell>
          <cell r="BQ69">
            <v>0</v>
          </cell>
        </row>
        <row r="70">
          <cell r="C70">
            <v>1.175</v>
          </cell>
          <cell r="K70">
            <v>1643.4601092725002</v>
          </cell>
          <cell r="W70">
            <v>0</v>
          </cell>
          <cell r="AN70">
            <v>0</v>
          </cell>
          <cell r="AP70">
            <v>0</v>
          </cell>
          <cell r="AS70">
            <v>162.05775311530641</v>
          </cell>
          <cell r="BI70">
            <v>1783.8004658067507</v>
          </cell>
          <cell r="BQ70">
            <v>0</v>
          </cell>
        </row>
        <row r="71">
          <cell r="A71">
            <v>2120.3040000000001</v>
          </cell>
          <cell r="C71">
            <v>1.2</v>
          </cell>
          <cell r="F71">
            <v>792.90888383999993</v>
          </cell>
          <cell r="G71">
            <v>383.77502400000009</v>
          </cell>
          <cell r="H71">
            <v>239.80638240000002</v>
          </cell>
          <cell r="I71">
            <v>141.65751024000002</v>
          </cell>
          <cell r="J71">
            <v>60.412761719999999</v>
          </cell>
          <cell r="K71">
            <v>1678.4273456400001</v>
          </cell>
          <cell r="W71">
            <v>0</v>
          </cell>
          <cell r="AN71">
            <v>0</v>
          </cell>
          <cell r="AO71">
            <v>0</v>
          </cell>
          <cell r="AP71">
            <v>0</v>
          </cell>
          <cell r="AS71">
            <v>148.48871704289795</v>
          </cell>
          <cell r="BF71">
            <v>26.926581171432915</v>
          </cell>
          <cell r="BI71">
            <v>1799.9894815114651</v>
          </cell>
          <cell r="BQ71">
            <v>0</v>
          </cell>
        </row>
        <row r="72">
          <cell r="C72">
            <v>1.2249999999999999</v>
          </cell>
          <cell r="K72">
            <v>1713.3945820074998</v>
          </cell>
          <cell r="W72">
            <v>0</v>
          </cell>
          <cell r="AN72">
            <v>0</v>
          </cell>
          <cell r="AP72">
            <v>0</v>
          </cell>
          <cell r="AS72">
            <v>134.91968097048971</v>
          </cell>
          <cell r="BI72">
            <v>1816.1784972161795</v>
          </cell>
          <cell r="BQ72">
            <v>0</v>
          </cell>
        </row>
        <row r="73">
          <cell r="C73">
            <v>1.2499999999999998</v>
          </cell>
          <cell r="K73">
            <v>1748.3618183749998</v>
          </cell>
          <cell r="W73">
            <v>0</v>
          </cell>
          <cell r="AN73">
            <v>0</v>
          </cell>
          <cell r="AP73">
            <v>0</v>
          </cell>
          <cell r="AS73">
            <v>121.35064489808147</v>
          </cell>
          <cell r="BI73">
            <v>1832.3675129208943</v>
          </cell>
          <cell r="BQ73">
            <v>0</v>
          </cell>
        </row>
        <row r="74">
          <cell r="C74">
            <v>1.2749999999999997</v>
          </cell>
          <cell r="K74">
            <v>1783.3290547424997</v>
          </cell>
          <cell r="W74">
            <v>0</v>
          </cell>
          <cell r="AN74">
            <v>0</v>
          </cell>
          <cell r="AP74">
            <v>0</v>
          </cell>
          <cell r="AS74">
            <v>107.78160882567278</v>
          </cell>
          <cell r="BI74">
            <v>1848.5565286256083</v>
          </cell>
          <cell r="BQ74">
            <v>0</v>
          </cell>
        </row>
        <row r="75">
          <cell r="C75">
            <v>1.2999999999999994</v>
          </cell>
          <cell r="K75">
            <v>1818.2962911099992</v>
          </cell>
          <cell r="W75">
            <v>0</v>
          </cell>
          <cell r="AN75">
            <v>0</v>
          </cell>
          <cell r="AP75">
            <v>0</v>
          </cell>
          <cell r="AS75">
            <v>94.212572753264993</v>
          </cell>
          <cell r="BI75">
            <v>1864.7455443303231</v>
          </cell>
          <cell r="BQ75">
            <v>0</v>
          </cell>
        </row>
        <row r="76">
          <cell r="C76">
            <v>1.3249999999999993</v>
          </cell>
          <cell r="K76">
            <v>1853.2635274774991</v>
          </cell>
          <cell r="W76">
            <v>0</v>
          </cell>
          <cell r="AN76">
            <v>0</v>
          </cell>
          <cell r="AP76">
            <v>0</v>
          </cell>
          <cell r="AS76">
            <v>80.643536680856286</v>
          </cell>
          <cell r="BI76">
            <v>1880.9345600350371</v>
          </cell>
          <cell r="BQ76">
            <v>0</v>
          </cell>
        </row>
        <row r="77">
          <cell r="C77">
            <v>1.3499999999999992</v>
          </cell>
          <cell r="K77">
            <v>1888.2307638449988</v>
          </cell>
          <cell r="W77">
            <v>0</v>
          </cell>
          <cell r="AN77">
            <v>0</v>
          </cell>
          <cell r="AP77">
            <v>0</v>
          </cell>
          <cell r="AS77">
            <v>67.074500608448275</v>
          </cell>
          <cell r="BI77">
            <v>1897.1235757397517</v>
          </cell>
          <cell r="BQ77">
            <v>0</v>
          </cell>
        </row>
        <row r="78">
          <cell r="C78">
            <v>1.3749999999999991</v>
          </cell>
          <cell r="K78">
            <v>1923.1980002124988</v>
          </cell>
          <cell r="W78">
            <v>0</v>
          </cell>
          <cell r="AN78">
            <v>0</v>
          </cell>
          <cell r="AP78">
            <v>0</v>
          </cell>
          <cell r="AS78">
            <v>53.505464536040037</v>
          </cell>
          <cell r="BI78">
            <v>1913.3125914444665</v>
          </cell>
          <cell r="BQ78">
            <v>0</v>
          </cell>
        </row>
        <row r="79">
          <cell r="A79">
            <v>2473.6879999999983</v>
          </cell>
          <cell r="C79">
            <v>1.399999999999999</v>
          </cell>
          <cell r="F79">
            <v>925.06036447999929</v>
          </cell>
          <cell r="G79">
            <v>191.88751200000092</v>
          </cell>
          <cell r="H79">
            <v>279.77411279999984</v>
          </cell>
          <cell r="I79">
            <v>165.26709527999989</v>
          </cell>
          <cell r="J79">
            <v>70.481555339999943</v>
          </cell>
          <cell r="K79">
            <v>1958.1652365799987</v>
          </cell>
          <cell r="W79">
            <v>0</v>
          </cell>
          <cell r="AN79">
            <v>0</v>
          </cell>
          <cell r="AO79">
            <v>0</v>
          </cell>
          <cell r="AP79">
            <v>0</v>
          </cell>
          <cell r="AS79">
            <v>39.936428463631344</v>
          </cell>
          <cell r="BF79">
            <v>68.60005789444935</v>
          </cell>
          <cell r="BI79">
            <v>1929.5016071491807</v>
          </cell>
          <cell r="BQ79">
            <v>0</v>
          </cell>
        </row>
        <row r="80">
          <cell r="C80">
            <v>1.4249999999999989</v>
          </cell>
          <cell r="K80">
            <v>1993.1324729474982</v>
          </cell>
          <cell r="W80">
            <v>0</v>
          </cell>
          <cell r="AN80">
            <v>0</v>
          </cell>
          <cell r="AP80">
            <v>0</v>
          </cell>
          <cell r="AS80">
            <v>26.367392391223103</v>
          </cell>
          <cell r="BI80">
            <v>1945.6906228538949</v>
          </cell>
          <cell r="BQ80">
            <v>0</v>
          </cell>
        </row>
        <row r="81">
          <cell r="C81">
            <v>1.4499999999999986</v>
          </cell>
          <cell r="K81">
            <v>2028.0997093149983</v>
          </cell>
          <cell r="W81">
            <v>0</v>
          </cell>
          <cell r="AN81">
            <v>0</v>
          </cell>
          <cell r="AP81">
            <v>0</v>
          </cell>
          <cell r="AS81">
            <v>0</v>
          </cell>
          <cell r="BI81">
            <v>1949.081282239795</v>
          </cell>
          <cell r="BQ81">
            <v>0</v>
          </cell>
        </row>
        <row r="82">
          <cell r="C82">
            <v>1.4749999999999985</v>
          </cell>
          <cell r="K82">
            <v>2063.066945682498</v>
          </cell>
          <cell r="W82">
            <v>0</v>
          </cell>
          <cell r="AN82">
            <v>0</v>
          </cell>
          <cell r="AP82">
            <v>0</v>
          </cell>
          <cell r="AS82">
            <v>0</v>
          </cell>
          <cell r="BI82">
            <v>1978.8393340169175</v>
          </cell>
          <cell r="BQ82">
            <v>0</v>
          </cell>
        </row>
        <row r="83">
          <cell r="C83">
            <v>1.4999999999999984</v>
          </cell>
          <cell r="K83">
            <v>2098.034182049998</v>
          </cell>
          <cell r="W83">
            <v>0</v>
          </cell>
          <cell r="AN83">
            <v>0</v>
          </cell>
          <cell r="AP83">
            <v>0</v>
          </cell>
          <cell r="AS83">
            <v>0</v>
          </cell>
          <cell r="BI83">
            <v>2008.5973857940405</v>
          </cell>
          <cell r="BQ83">
            <v>0</v>
          </cell>
        </row>
        <row r="84">
          <cell r="C84">
            <v>1.5249999999999984</v>
          </cell>
          <cell r="K84">
            <v>2133.0014184174975</v>
          </cell>
          <cell r="W84">
            <v>0</v>
          </cell>
          <cell r="AN84">
            <v>0</v>
          </cell>
          <cell r="AP84">
            <v>0</v>
          </cell>
          <cell r="AS84">
            <v>0</v>
          </cell>
          <cell r="BI84">
            <v>2038.3554375711628</v>
          </cell>
          <cell r="BQ84">
            <v>0</v>
          </cell>
        </row>
        <row r="85">
          <cell r="C85">
            <v>1.5499999999999983</v>
          </cell>
          <cell r="K85">
            <v>2167.9686547849979</v>
          </cell>
          <cell r="W85">
            <v>0</v>
          </cell>
          <cell r="AN85">
            <v>0</v>
          </cell>
          <cell r="AP85">
            <v>0</v>
          </cell>
          <cell r="AS85">
            <v>0</v>
          </cell>
          <cell r="BI85">
            <v>2068.1134893482863</v>
          </cell>
          <cell r="BQ85">
            <v>0</v>
          </cell>
        </row>
        <row r="86">
          <cell r="C86">
            <v>1.5749999999999982</v>
          </cell>
          <cell r="K86">
            <v>2202.9358911524973</v>
          </cell>
          <cell r="W86">
            <v>0</v>
          </cell>
          <cell r="AN86">
            <v>0</v>
          </cell>
          <cell r="AP86">
            <v>0</v>
          </cell>
          <cell r="AS86">
            <v>0</v>
          </cell>
          <cell r="BI86">
            <v>2097.8715411254088</v>
          </cell>
          <cell r="BQ86">
            <v>0</v>
          </cell>
        </row>
        <row r="87">
          <cell r="A87">
            <v>2827.0719999999965</v>
          </cell>
          <cell r="C87">
            <v>1.5999999999999979</v>
          </cell>
          <cell r="F87">
            <v>1057.2118451199985</v>
          </cell>
          <cell r="G87">
            <v>2.38602486035688E-12</v>
          </cell>
          <cell r="H87">
            <v>319.74184319999961</v>
          </cell>
          <cell r="I87">
            <v>188.87668031999979</v>
          </cell>
          <cell r="J87">
            <v>80.550348959999894</v>
          </cell>
          <cell r="K87">
            <v>2237.9031275199973</v>
          </cell>
          <cell r="W87">
            <v>0</v>
          </cell>
          <cell r="AN87">
            <v>0</v>
          </cell>
          <cell r="AO87">
            <v>0</v>
          </cell>
          <cell r="AP87">
            <v>0</v>
          </cell>
          <cell r="AS87">
            <v>0</v>
          </cell>
          <cell r="BF87">
            <v>110.27353461746577</v>
          </cell>
          <cell r="BI87">
            <v>2127.6295929025314</v>
          </cell>
          <cell r="BQ87">
            <v>0</v>
          </cell>
        </row>
        <row r="88">
          <cell r="C88">
            <v>1.6249999999999978</v>
          </cell>
          <cell r="K88">
            <v>2272.8703638874972</v>
          </cell>
          <cell r="W88">
            <v>0</v>
          </cell>
          <cell r="AN88">
            <v>0</v>
          </cell>
          <cell r="AP88">
            <v>0</v>
          </cell>
          <cell r="AS88">
            <v>0</v>
          </cell>
          <cell r="BI88">
            <v>2157.3876446796544</v>
          </cell>
          <cell r="BQ88">
            <v>0</v>
          </cell>
        </row>
        <row r="89">
          <cell r="C89">
            <v>1.6499999999999977</v>
          </cell>
          <cell r="K89">
            <v>2307.8376002549971</v>
          </cell>
          <cell r="W89">
            <v>0</v>
          </cell>
          <cell r="AN89">
            <v>0</v>
          </cell>
          <cell r="AP89">
            <v>0</v>
          </cell>
          <cell r="AS89">
            <v>0</v>
          </cell>
          <cell r="BI89">
            <v>2187.1456964567774</v>
          </cell>
          <cell r="BQ89">
            <v>0</v>
          </cell>
        </row>
        <row r="90">
          <cell r="C90">
            <v>1.6749999999999976</v>
          </cell>
          <cell r="K90">
            <v>2342.8048366224966</v>
          </cell>
          <cell r="W90">
            <v>0</v>
          </cell>
          <cell r="AN90">
            <v>0</v>
          </cell>
          <cell r="AP90">
            <v>0</v>
          </cell>
          <cell r="AS90">
            <v>0</v>
          </cell>
          <cell r="BI90">
            <v>2216.9037482338995</v>
          </cell>
          <cell r="BQ90">
            <v>0</v>
          </cell>
        </row>
        <row r="91">
          <cell r="C91">
            <v>1.6999999999999975</v>
          </cell>
          <cell r="K91">
            <v>2377.772072989997</v>
          </cell>
          <cell r="W91">
            <v>0</v>
          </cell>
          <cell r="AN91">
            <v>0</v>
          </cell>
          <cell r="AP91">
            <v>0</v>
          </cell>
          <cell r="AS91">
            <v>0</v>
          </cell>
          <cell r="BI91">
            <v>2246.6618000110229</v>
          </cell>
          <cell r="BQ91">
            <v>0</v>
          </cell>
        </row>
        <row r="92">
          <cell r="C92">
            <v>1.7249999999999972</v>
          </cell>
          <cell r="K92">
            <v>2412.7393093574965</v>
          </cell>
          <cell r="W92">
            <v>0</v>
          </cell>
          <cell r="AN92">
            <v>0</v>
          </cell>
          <cell r="AP92">
            <v>0</v>
          </cell>
          <cell r="AS92">
            <v>0</v>
          </cell>
          <cell r="BI92">
            <v>2276.4198517881455</v>
          </cell>
          <cell r="BQ92">
            <v>0</v>
          </cell>
        </row>
        <row r="93">
          <cell r="C93">
            <v>1.7499999999999971</v>
          </cell>
          <cell r="K93">
            <v>2447.706545724996</v>
          </cell>
          <cell r="W93">
            <v>0</v>
          </cell>
          <cell r="AN93">
            <v>0</v>
          </cell>
          <cell r="AP93">
            <v>0</v>
          </cell>
          <cell r="AS93">
            <v>0</v>
          </cell>
          <cell r="BI93">
            <v>2306.177903565268</v>
          </cell>
          <cell r="BQ93">
            <v>0</v>
          </cell>
        </row>
        <row r="94">
          <cell r="C94">
            <v>1.774999999999997</v>
          </cell>
          <cell r="K94">
            <v>2482.6737820924964</v>
          </cell>
          <cell r="W94">
            <v>0</v>
          </cell>
          <cell r="AN94">
            <v>0</v>
          </cell>
          <cell r="AP94">
            <v>0</v>
          </cell>
          <cell r="AS94">
            <v>0</v>
          </cell>
          <cell r="BI94">
            <v>2335.9359553423915</v>
          </cell>
          <cell r="BQ94">
            <v>0</v>
          </cell>
        </row>
        <row r="95">
          <cell r="A95">
            <v>3180.4559999999947</v>
          </cell>
          <cell r="C95">
            <v>1.7999999999999969</v>
          </cell>
          <cell r="F95">
            <v>1189.3633257599977</v>
          </cell>
          <cell r="G95">
            <v>0</v>
          </cell>
          <cell r="H95">
            <v>359.70957359999943</v>
          </cell>
          <cell r="I95">
            <v>212.48626535999966</v>
          </cell>
          <cell r="J95">
            <v>90.619142579999846</v>
          </cell>
          <cell r="K95">
            <v>2517.6410184599958</v>
          </cell>
          <cell r="W95">
            <v>0</v>
          </cell>
          <cell r="AN95">
            <v>0</v>
          </cell>
          <cell r="AO95">
            <v>0</v>
          </cell>
          <cell r="AP95">
            <v>0</v>
          </cell>
          <cell r="AS95">
            <v>0</v>
          </cell>
          <cell r="BF95">
            <v>151.94701134048219</v>
          </cell>
          <cell r="BI95">
            <v>2365.6940071195136</v>
          </cell>
          <cell r="BQ95">
            <v>0</v>
          </cell>
        </row>
        <row r="96">
          <cell r="C96">
            <v>1.8249999999999968</v>
          </cell>
          <cell r="K96">
            <v>2552.6082548274958</v>
          </cell>
          <cell r="W96">
            <v>0</v>
          </cell>
          <cell r="AN96">
            <v>0</v>
          </cell>
          <cell r="AP96">
            <v>0</v>
          </cell>
          <cell r="AS96">
            <v>0</v>
          </cell>
          <cell r="BI96">
            <v>2395.4520588966366</v>
          </cell>
          <cell r="BQ96">
            <v>0</v>
          </cell>
        </row>
        <row r="97">
          <cell r="C97">
            <v>1.8499999999999968</v>
          </cell>
          <cell r="K97">
            <v>2587.5754911949957</v>
          </cell>
          <cell r="W97">
            <v>0</v>
          </cell>
          <cell r="AN97">
            <v>0</v>
          </cell>
          <cell r="AP97">
            <v>0</v>
          </cell>
          <cell r="AS97">
            <v>0</v>
          </cell>
          <cell r="BI97">
            <v>2423.2799631730636</v>
          </cell>
          <cell r="BQ97">
            <v>0</v>
          </cell>
        </row>
        <row r="98">
          <cell r="C98">
            <v>1.8749999999999964</v>
          </cell>
          <cell r="K98">
            <v>2622.5427275624957</v>
          </cell>
          <cell r="W98">
            <v>0</v>
          </cell>
          <cell r="AN98">
            <v>0</v>
          </cell>
          <cell r="AP98">
            <v>0</v>
          </cell>
          <cell r="AS98">
            <v>0</v>
          </cell>
          <cell r="BI98">
            <v>2448.4662239366635</v>
          </cell>
          <cell r="BQ98">
            <v>0</v>
          </cell>
        </row>
        <row r="99">
          <cell r="C99">
            <v>1.8999999999999964</v>
          </cell>
          <cell r="K99">
            <v>2657.5099639299947</v>
          </cell>
          <cell r="W99">
            <v>0</v>
          </cell>
          <cell r="AN99">
            <v>0</v>
          </cell>
          <cell r="AP99">
            <v>0</v>
          </cell>
          <cell r="AS99">
            <v>0</v>
          </cell>
          <cell r="BI99">
            <v>2473.6524847002629</v>
          </cell>
          <cell r="BQ99">
            <v>0</v>
          </cell>
        </row>
        <row r="100">
          <cell r="C100">
            <v>1.9249999999999963</v>
          </cell>
          <cell r="K100">
            <v>2692.4772002974946</v>
          </cell>
          <cell r="W100">
            <v>0</v>
          </cell>
          <cell r="AN100">
            <v>0</v>
          </cell>
          <cell r="AP100">
            <v>0</v>
          </cell>
          <cell r="AS100">
            <v>0</v>
          </cell>
          <cell r="BI100">
            <v>2498.8387454638628</v>
          </cell>
          <cell r="BQ100">
            <v>0</v>
          </cell>
        </row>
        <row r="101">
          <cell r="C101">
            <v>1.9499999999999962</v>
          </cell>
          <cell r="K101">
            <v>2727.4444366649946</v>
          </cell>
          <cell r="W101">
            <v>0</v>
          </cell>
          <cell r="AN101">
            <v>0</v>
          </cell>
          <cell r="AP101">
            <v>0</v>
          </cell>
          <cell r="AS101">
            <v>0</v>
          </cell>
          <cell r="BI101">
            <v>2524.0250062274627</v>
          </cell>
          <cell r="BQ101">
            <v>0</v>
          </cell>
        </row>
        <row r="102">
          <cell r="C102">
            <v>1.9749999999999961</v>
          </cell>
          <cell r="K102">
            <v>2762.4116730324945</v>
          </cell>
          <cell r="W102">
            <v>0</v>
          </cell>
          <cell r="AN102">
            <v>0</v>
          </cell>
          <cell r="AP102">
            <v>0</v>
          </cell>
          <cell r="AS102">
            <v>0</v>
          </cell>
          <cell r="BI102">
            <v>2549.2112669910625</v>
          </cell>
          <cell r="BQ102">
            <v>0</v>
          </cell>
        </row>
        <row r="103">
          <cell r="A103">
            <v>3533.8399999999929</v>
          </cell>
          <cell r="C103">
            <v>1.9999999999999958</v>
          </cell>
          <cell r="F103">
            <v>1321.5148063999973</v>
          </cell>
          <cell r="G103">
            <v>0</v>
          </cell>
          <cell r="H103">
            <v>399.6773039999992</v>
          </cell>
          <cell r="I103">
            <v>236.09585039999956</v>
          </cell>
          <cell r="J103">
            <v>100.68793619999978</v>
          </cell>
          <cell r="K103">
            <v>2797.378909399994</v>
          </cell>
          <cell r="W103">
            <v>0</v>
          </cell>
          <cell r="AN103">
            <v>0</v>
          </cell>
          <cell r="AO103">
            <v>0</v>
          </cell>
          <cell r="AP103">
            <v>0</v>
          </cell>
          <cell r="AS103">
            <v>0</v>
          </cell>
          <cell r="BF103">
            <v>222.98138164533162</v>
          </cell>
          <cell r="BI103">
            <v>2574.3975277546624</v>
          </cell>
          <cell r="BQ103">
            <v>0</v>
          </cell>
        </row>
        <row r="104">
          <cell r="C104">
            <v>2.0249999999999959</v>
          </cell>
          <cell r="K104">
            <v>2832.3461457674939</v>
          </cell>
          <cell r="W104">
            <v>0</v>
          </cell>
          <cell r="AN104">
            <v>0</v>
          </cell>
          <cell r="AP104">
            <v>0</v>
          </cell>
          <cell r="AS104">
            <v>0</v>
          </cell>
          <cell r="BI104">
            <v>2599.5837885182623</v>
          </cell>
          <cell r="BQ104">
            <v>0</v>
          </cell>
        </row>
        <row r="105">
          <cell r="C105">
            <v>2.0499999999999958</v>
          </cell>
          <cell r="K105">
            <v>2867.3133821349938</v>
          </cell>
          <cell r="W105">
            <v>0</v>
          </cell>
          <cell r="AN105">
            <v>0</v>
          </cell>
          <cell r="AP105">
            <v>0</v>
          </cell>
          <cell r="AS105">
            <v>0</v>
          </cell>
          <cell r="BI105">
            <v>2624.7700492818622</v>
          </cell>
          <cell r="BQ105">
            <v>0</v>
          </cell>
        </row>
        <row r="106">
          <cell r="C106">
            <v>2.0749999999999953</v>
          </cell>
          <cell r="K106">
            <v>2902.2806185024933</v>
          </cell>
          <cell r="W106">
            <v>0</v>
          </cell>
          <cell r="AN106">
            <v>0</v>
          </cell>
          <cell r="AP106">
            <v>0</v>
          </cell>
          <cell r="AS106">
            <v>0</v>
          </cell>
          <cell r="BI106">
            <v>2649.9563100454616</v>
          </cell>
          <cell r="BQ106">
            <v>0</v>
          </cell>
        </row>
        <row r="107">
          <cell r="C107">
            <v>2.0999999999999952</v>
          </cell>
          <cell r="K107">
            <v>2937.2478548699937</v>
          </cell>
          <cell r="W107">
            <v>0</v>
          </cell>
          <cell r="AN107">
            <v>0</v>
          </cell>
          <cell r="AP107">
            <v>0</v>
          </cell>
          <cell r="AS107">
            <v>0</v>
          </cell>
          <cell r="BI107">
            <v>2675.1425708090624</v>
          </cell>
          <cell r="BQ107">
            <v>0</v>
          </cell>
        </row>
        <row r="108">
          <cell r="C108">
            <v>2.1249999999999951</v>
          </cell>
          <cell r="K108">
            <v>2972.2150912374932</v>
          </cell>
          <cell r="W108">
            <v>0</v>
          </cell>
          <cell r="AN108">
            <v>0</v>
          </cell>
          <cell r="AP108">
            <v>0</v>
          </cell>
          <cell r="AS108">
            <v>0</v>
          </cell>
          <cell r="BI108">
            <v>2700.3288315726618</v>
          </cell>
          <cell r="BQ108">
            <v>0</v>
          </cell>
        </row>
        <row r="109">
          <cell r="C109">
            <v>2.149999999999995</v>
          </cell>
          <cell r="K109">
            <v>3007.1823276049931</v>
          </cell>
          <cell r="W109">
            <v>0</v>
          </cell>
          <cell r="AN109">
            <v>0</v>
          </cell>
          <cell r="AP109">
            <v>0</v>
          </cell>
          <cell r="AS109">
            <v>0</v>
          </cell>
          <cell r="BI109">
            <v>2725.5150923362617</v>
          </cell>
          <cell r="BQ109">
            <v>0</v>
          </cell>
        </row>
        <row r="110">
          <cell r="C110">
            <v>2.1749999999999949</v>
          </cell>
          <cell r="K110">
            <v>3042.1495639724931</v>
          </cell>
          <cell r="W110">
            <v>0</v>
          </cell>
          <cell r="AN110">
            <v>0</v>
          </cell>
          <cell r="AP110">
            <v>0</v>
          </cell>
          <cell r="AS110">
            <v>0</v>
          </cell>
          <cell r="BI110">
            <v>2750.701353099862</v>
          </cell>
          <cell r="BQ110">
            <v>0</v>
          </cell>
        </row>
        <row r="111">
          <cell r="C111">
            <v>2.1999999999999948</v>
          </cell>
          <cell r="K111">
            <v>3071.9510523399931</v>
          </cell>
          <cell r="W111">
            <v>0</v>
          </cell>
          <cell r="AN111">
            <v>0</v>
          </cell>
          <cell r="AP111">
            <v>0</v>
          </cell>
          <cell r="AS111">
            <v>0</v>
          </cell>
          <cell r="BI111">
            <v>2772.1166178234616</v>
          </cell>
          <cell r="BQ111">
            <v>0</v>
          </cell>
        </row>
        <row r="112">
          <cell r="C112">
            <v>2.2249999999999948</v>
          </cell>
          <cell r="K112">
            <v>3107.3821052074923</v>
          </cell>
          <cell r="W112">
            <v>0</v>
          </cell>
          <cell r="AN112">
            <v>0</v>
          </cell>
          <cell r="AP112">
            <v>0</v>
          </cell>
          <cell r="AS112">
            <v>0</v>
          </cell>
          <cell r="BI112">
            <v>2797.6414646320613</v>
          </cell>
          <cell r="BQ112">
            <v>0</v>
          </cell>
        </row>
        <row r="113">
          <cell r="C113">
            <v>2.2499999999999947</v>
          </cell>
          <cell r="K113">
            <v>3142.8131580749928</v>
          </cell>
          <cell r="W113">
            <v>0</v>
          </cell>
          <cell r="AN113">
            <v>0</v>
          </cell>
          <cell r="AP113">
            <v>0</v>
          </cell>
          <cell r="AS113">
            <v>0</v>
          </cell>
          <cell r="BI113">
            <v>2823.1663114406615</v>
          </cell>
          <cell r="BQ113">
            <v>0</v>
          </cell>
        </row>
        <row r="114">
          <cell r="C114">
            <v>2.2749999999999946</v>
          </cell>
          <cell r="K114">
            <v>3178.2442109424924</v>
          </cell>
          <cell r="W114">
            <v>0</v>
          </cell>
          <cell r="AN114">
            <v>0</v>
          </cell>
          <cell r="AP114">
            <v>0</v>
          </cell>
          <cell r="AS114">
            <v>0</v>
          </cell>
          <cell r="BI114">
            <v>2848.6911582492612</v>
          </cell>
          <cell r="BQ114">
            <v>0</v>
          </cell>
        </row>
        <row r="115">
          <cell r="C115">
            <v>2.2999999999999945</v>
          </cell>
          <cell r="K115">
            <v>3213.6752638099915</v>
          </cell>
          <cell r="W115">
            <v>0</v>
          </cell>
          <cell r="AN115">
            <v>0</v>
          </cell>
          <cell r="AP115">
            <v>0</v>
          </cell>
          <cell r="AS115">
            <v>0</v>
          </cell>
          <cell r="BI115">
            <v>2874.2160050578605</v>
          </cell>
          <cell r="BQ115">
            <v>0</v>
          </cell>
        </row>
        <row r="116">
          <cell r="C116">
            <v>2.3249999999999944</v>
          </cell>
          <cell r="K116">
            <v>3249.1063166774916</v>
          </cell>
          <cell r="W116">
            <v>0</v>
          </cell>
          <cell r="AN116">
            <v>0</v>
          </cell>
          <cell r="AP116">
            <v>0</v>
          </cell>
          <cell r="AS116">
            <v>0</v>
          </cell>
          <cell r="BI116">
            <v>2899.7408518664606</v>
          </cell>
          <cell r="BQ116">
            <v>0</v>
          </cell>
        </row>
        <row r="117">
          <cell r="C117">
            <v>2.3499999999999939</v>
          </cell>
          <cell r="K117">
            <v>3284.5373695449916</v>
          </cell>
          <cell r="W117">
            <v>0</v>
          </cell>
          <cell r="AN117">
            <v>0</v>
          </cell>
          <cell r="AP117">
            <v>0</v>
          </cell>
          <cell r="AS117">
            <v>0</v>
          </cell>
          <cell r="BI117">
            <v>2925.2656986750608</v>
          </cell>
          <cell r="BQ117">
            <v>0</v>
          </cell>
        </row>
        <row r="118">
          <cell r="C118">
            <v>2.3749999999999938</v>
          </cell>
          <cell r="K118">
            <v>3319.9684224124917</v>
          </cell>
          <cell r="W118">
            <v>0</v>
          </cell>
          <cell r="AN118">
            <v>0</v>
          </cell>
          <cell r="AP118">
            <v>0</v>
          </cell>
          <cell r="AS118">
            <v>0</v>
          </cell>
          <cell r="BI118">
            <v>2950.7905454836609</v>
          </cell>
          <cell r="BQ118">
            <v>0</v>
          </cell>
        </row>
        <row r="119">
          <cell r="C119">
            <v>2.3999999999999937</v>
          </cell>
          <cell r="K119">
            <v>3355.3994752799908</v>
          </cell>
          <cell r="W119">
            <v>0</v>
          </cell>
          <cell r="AN119">
            <v>0</v>
          </cell>
          <cell r="AP119">
            <v>0</v>
          </cell>
          <cell r="AS119">
            <v>0</v>
          </cell>
          <cell r="BI119">
            <v>2976.3153922922602</v>
          </cell>
          <cell r="BQ119">
            <v>0</v>
          </cell>
        </row>
        <row r="120">
          <cell r="C120">
            <v>2.4249999999999936</v>
          </cell>
          <cell r="K120">
            <v>3390.8305281474913</v>
          </cell>
          <cell r="W120">
            <v>0</v>
          </cell>
          <cell r="AN120">
            <v>0</v>
          </cell>
          <cell r="AP120">
            <v>0</v>
          </cell>
          <cell r="AS120">
            <v>0</v>
          </cell>
          <cell r="BI120">
            <v>3001.8402391008603</v>
          </cell>
          <cell r="BQ120">
            <v>0</v>
          </cell>
        </row>
        <row r="121">
          <cell r="C121">
            <v>2.4499999999999935</v>
          </cell>
          <cell r="K121">
            <v>3426.261581014991</v>
          </cell>
          <cell r="W121">
            <v>0</v>
          </cell>
          <cell r="AN121">
            <v>0</v>
          </cell>
          <cell r="AP121">
            <v>0</v>
          </cell>
          <cell r="AS121">
            <v>0</v>
          </cell>
          <cell r="BI121">
            <v>3027.36508590946</v>
          </cell>
          <cell r="BQ121">
            <v>0</v>
          </cell>
        </row>
        <row r="122">
          <cell r="C122">
            <v>2.4749999999999934</v>
          </cell>
          <cell r="K122">
            <v>3461.6926338824906</v>
          </cell>
          <cell r="W122">
            <v>0</v>
          </cell>
          <cell r="AN122">
            <v>0</v>
          </cell>
          <cell r="AP122">
            <v>0</v>
          </cell>
          <cell r="AS122">
            <v>0</v>
          </cell>
          <cell r="BI122">
            <v>3052.8899327180598</v>
          </cell>
          <cell r="BQ122">
            <v>0</v>
          </cell>
        </row>
        <row r="123">
          <cell r="C123">
            <v>2.4999999999999933</v>
          </cell>
          <cell r="K123">
            <v>3497.1236867499906</v>
          </cell>
          <cell r="W123">
            <v>0</v>
          </cell>
          <cell r="AN123">
            <v>0</v>
          </cell>
          <cell r="AP123">
            <v>0</v>
          </cell>
          <cell r="AS123">
            <v>0</v>
          </cell>
          <cell r="BI123">
            <v>3078.4147795266599</v>
          </cell>
          <cell r="BQ123">
            <v>0</v>
          </cell>
        </row>
        <row r="124">
          <cell r="C124">
            <v>2.5249999999999932</v>
          </cell>
          <cell r="K124">
            <v>3532.5547396174907</v>
          </cell>
          <cell r="W124">
            <v>0</v>
          </cell>
          <cell r="AN124">
            <v>0</v>
          </cell>
          <cell r="AP124">
            <v>0</v>
          </cell>
          <cell r="AS124">
            <v>0</v>
          </cell>
          <cell r="BI124">
            <v>3103.9396263352601</v>
          </cell>
          <cell r="BQ124">
            <v>0</v>
          </cell>
        </row>
        <row r="125">
          <cell r="C125">
            <v>2.5499999999999932</v>
          </cell>
          <cell r="K125">
            <v>3567.9857924849903</v>
          </cell>
          <cell r="W125">
            <v>0</v>
          </cell>
          <cell r="AN125">
            <v>0</v>
          </cell>
          <cell r="AP125">
            <v>0</v>
          </cell>
          <cell r="AS125">
            <v>0</v>
          </cell>
          <cell r="BI125">
            <v>3129.4644731438593</v>
          </cell>
          <cell r="BQ125">
            <v>0</v>
          </cell>
        </row>
        <row r="126">
          <cell r="C126">
            <v>2.5749999999999931</v>
          </cell>
          <cell r="K126">
            <v>3603.4168453524903</v>
          </cell>
          <cell r="W126">
            <v>0</v>
          </cell>
          <cell r="AN126">
            <v>0</v>
          </cell>
          <cell r="AP126">
            <v>0</v>
          </cell>
          <cell r="AS126">
            <v>0</v>
          </cell>
          <cell r="BI126">
            <v>3154.9893199524599</v>
          </cell>
          <cell r="BQ126">
            <v>0</v>
          </cell>
        </row>
        <row r="127">
          <cell r="C127">
            <v>2.599999999999993</v>
          </cell>
          <cell r="K127">
            <v>3638.8478982199899</v>
          </cell>
          <cell r="W127">
            <v>0</v>
          </cell>
          <cell r="AN127">
            <v>0</v>
          </cell>
          <cell r="AP127">
            <v>0</v>
          </cell>
          <cell r="AS127">
            <v>0</v>
          </cell>
          <cell r="BI127">
            <v>3180.5141667610592</v>
          </cell>
          <cell r="BQ127">
            <v>0</v>
          </cell>
        </row>
        <row r="128">
          <cell r="C128">
            <v>2.6249999999999925</v>
          </cell>
          <cell r="K128">
            <v>3674.2789510874895</v>
          </cell>
          <cell r="W128">
            <v>0</v>
          </cell>
          <cell r="AN128">
            <v>0</v>
          </cell>
          <cell r="AP128">
            <v>0</v>
          </cell>
          <cell r="AS128">
            <v>0</v>
          </cell>
          <cell r="BI128">
            <v>3206.0390135696589</v>
          </cell>
          <cell r="BQ128">
            <v>0</v>
          </cell>
        </row>
        <row r="129">
          <cell r="C129">
            <v>2.6499999999999924</v>
          </cell>
          <cell r="K129">
            <v>3709.7100039549896</v>
          </cell>
          <cell r="W129">
            <v>0</v>
          </cell>
          <cell r="AN129">
            <v>0</v>
          </cell>
          <cell r="AP129">
            <v>0</v>
          </cell>
          <cell r="AS129">
            <v>0</v>
          </cell>
          <cell r="BI129">
            <v>3231.5638603782595</v>
          </cell>
          <cell r="BQ129">
            <v>0</v>
          </cell>
        </row>
        <row r="130">
          <cell r="C130">
            <v>2.6749999999999923</v>
          </cell>
          <cell r="K130">
            <v>3745.1410568224896</v>
          </cell>
          <cell r="W130">
            <v>0</v>
          </cell>
          <cell r="AN130">
            <v>0</v>
          </cell>
          <cell r="AP130">
            <v>0</v>
          </cell>
          <cell r="AS130">
            <v>0</v>
          </cell>
          <cell r="BI130">
            <v>3257.0887071868592</v>
          </cell>
          <cell r="BQ130">
            <v>0</v>
          </cell>
        </row>
        <row r="131">
          <cell r="C131">
            <v>2.6999999999999922</v>
          </cell>
          <cell r="K131">
            <v>3780.5721096899892</v>
          </cell>
          <cell r="W131">
            <v>0</v>
          </cell>
          <cell r="AN131">
            <v>0</v>
          </cell>
          <cell r="AP131">
            <v>0</v>
          </cell>
          <cell r="AS131">
            <v>0</v>
          </cell>
          <cell r="BI131">
            <v>3282.6135539954589</v>
          </cell>
          <cell r="BQ131">
            <v>0</v>
          </cell>
        </row>
        <row r="132">
          <cell r="C132">
            <v>2.7249999999999921</v>
          </cell>
          <cell r="K132">
            <v>3816.0031625574884</v>
          </cell>
          <cell r="W132">
            <v>0</v>
          </cell>
          <cell r="AN132">
            <v>0</v>
          </cell>
          <cell r="AP132">
            <v>0</v>
          </cell>
          <cell r="AS132">
            <v>0</v>
          </cell>
          <cell r="BI132">
            <v>3308.1384008040582</v>
          </cell>
          <cell r="BQ132">
            <v>0</v>
          </cell>
        </row>
        <row r="133">
          <cell r="C133">
            <v>2.749999999999992</v>
          </cell>
          <cell r="K133">
            <v>3851.4342154249894</v>
          </cell>
          <cell r="W133">
            <v>0</v>
          </cell>
          <cell r="AN133">
            <v>0</v>
          </cell>
          <cell r="AP133">
            <v>0</v>
          </cell>
          <cell r="AS133">
            <v>0</v>
          </cell>
          <cell r="BI133">
            <v>3333.6632476126588</v>
          </cell>
          <cell r="BQ133">
            <v>0</v>
          </cell>
        </row>
        <row r="134">
          <cell r="C134">
            <v>2.7749999999999919</v>
          </cell>
          <cell r="K134">
            <v>3886.8652682924885</v>
          </cell>
          <cell r="W134">
            <v>0</v>
          </cell>
          <cell r="AN134">
            <v>0</v>
          </cell>
          <cell r="AP134">
            <v>0</v>
          </cell>
          <cell r="AS134">
            <v>0</v>
          </cell>
          <cell r="BI134">
            <v>3359.1880944212585</v>
          </cell>
          <cell r="BQ134">
            <v>0</v>
          </cell>
        </row>
        <row r="135">
          <cell r="C135">
            <v>2.7999999999999918</v>
          </cell>
          <cell r="K135">
            <v>3922.2963211599881</v>
          </cell>
          <cell r="W135">
            <v>0</v>
          </cell>
          <cell r="AN135">
            <v>0</v>
          </cell>
          <cell r="AP135">
            <v>0</v>
          </cell>
          <cell r="AS135">
            <v>0</v>
          </cell>
          <cell r="BI135">
            <v>3384.7129412298582</v>
          </cell>
          <cell r="BQ135">
            <v>0</v>
          </cell>
        </row>
        <row r="136">
          <cell r="C136">
            <v>2.8249999999999917</v>
          </cell>
          <cell r="K136">
            <v>3957.7273740274886</v>
          </cell>
          <cell r="W136">
            <v>0</v>
          </cell>
          <cell r="AN136">
            <v>0</v>
          </cell>
          <cell r="AP136">
            <v>0</v>
          </cell>
          <cell r="AS136">
            <v>0</v>
          </cell>
          <cell r="BI136">
            <v>3410.2377880384583</v>
          </cell>
          <cell r="BQ136">
            <v>0</v>
          </cell>
        </row>
        <row r="137">
          <cell r="C137">
            <v>2.8499999999999917</v>
          </cell>
          <cell r="K137">
            <v>3993.1584268949878</v>
          </cell>
          <cell r="W137">
            <v>0</v>
          </cell>
          <cell r="AN137">
            <v>0</v>
          </cell>
          <cell r="AP137">
            <v>0</v>
          </cell>
          <cell r="AS137">
            <v>0</v>
          </cell>
          <cell r="BI137">
            <v>3435.7626348470576</v>
          </cell>
          <cell r="BQ137">
            <v>0</v>
          </cell>
        </row>
        <row r="138">
          <cell r="C138">
            <v>2.8749999999999916</v>
          </cell>
          <cell r="K138">
            <v>4028.5894797624878</v>
          </cell>
          <cell r="W138">
            <v>0</v>
          </cell>
          <cell r="AN138">
            <v>0</v>
          </cell>
          <cell r="AP138">
            <v>0</v>
          </cell>
          <cell r="AS138">
            <v>0</v>
          </cell>
          <cell r="BI138">
            <v>3461.2874816556578</v>
          </cell>
          <cell r="BQ138">
            <v>0</v>
          </cell>
        </row>
        <row r="139">
          <cell r="C139">
            <v>2.899999999999991</v>
          </cell>
          <cell r="K139">
            <v>4064.0205326299883</v>
          </cell>
          <cell r="W139">
            <v>0</v>
          </cell>
          <cell r="AN139">
            <v>0</v>
          </cell>
          <cell r="AP139">
            <v>0</v>
          </cell>
          <cell r="AS139">
            <v>0</v>
          </cell>
          <cell r="BI139">
            <v>3486.8123284642579</v>
          </cell>
          <cell r="BQ139">
            <v>0</v>
          </cell>
        </row>
        <row r="140">
          <cell r="C140">
            <v>2.9249999999999909</v>
          </cell>
          <cell r="K140">
            <v>4099.451585497487</v>
          </cell>
          <cell r="W140">
            <v>0</v>
          </cell>
          <cell r="AN140">
            <v>0</v>
          </cell>
          <cell r="AP140">
            <v>0</v>
          </cell>
          <cell r="AS140">
            <v>0</v>
          </cell>
          <cell r="BI140">
            <v>3512.3371752728572</v>
          </cell>
          <cell r="BQ140">
            <v>0</v>
          </cell>
        </row>
        <row r="141">
          <cell r="C141">
            <v>2.9499999999999909</v>
          </cell>
          <cell r="K141">
            <v>4134.8826383649866</v>
          </cell>
          <cell r="W141">
            <v>0</v>
          </cell>
          <cell r="AN141">
            <v>0</v>
          </cell>
          <cell r="AP141">
            <v>0</v>
          </cell>
          <cell r="AS141">
            <v>0</v>
          </cell>
          <cell r="BI141">
            <v>3537.8620220814569</v>
          </cell>
          <cell r="BQ141">
            <v>0</v>
          </cell>
        </row>
        <row r="142">
          <cell r="C142">
            <v>2.9749999999999908</v>
          </cell>
          <cell r="K142">
            <v>4170.3136912324871</v>
          </cell>
          <cell r="W142">
            <v>0</v>
          </cell>
          <cell r="AN142">
            <v>0</v>
          </cell>
          <cell r="AP142">
            <v>0</v>
          </cell>
          <cell r="AS142">
            <v>0</v>
          </cell>
          <cell r="BI142">
            <v>3563.3868688900575</v>
          </cell>
          <cell r="BQ142">
            <v>0</v>
          </cell>
        </row>
        <row r="143">
          <cell r="C143">
            <v>2.9999999999999907</v>
          </cell>
          <cell r="K143">
            <v>4205.7447440999867</v>
          </cell>
          <cell r="W143">
            <v>0</v>
          </cell>
          <cell r="AN143">
            <v>0</v>
          </cell>
          <cell r="AP143">
            <v>0</v>
          </cell>
          <cell r="AS143">
            <v>0</v>
          </cell>
          <cell r="BI143">
            <v>3588.9117156986567</v>
          </cell>
          <cell r="BQ143">
            <v>0</v>
          </cell>
        </row>
        <row r="144">
          <cell r="C144">
            <v>3.0249999999999906</v>
          </cell>
          <cell r="K144">
            <v>4241.1757969674863</v>
          </cell>
          <cell r="W144">
            <v>0</v>
          </cell>
          <cell r="AN144">
            <v>0</v>
          </cell>
          <cell r="AP144">
            <v>0</v>
          </cell>
          <cell r="AS144">
            <v>0</v>
          </cell>
          <cell r="BI144">
            <v>3614.4365625072569</v>
          </cell>
          <cell r="BQ144">
            <v>0</v>
          </cell>
        </row>
        <row r="145">
          <cell r="C145">
            <v>3.0499999999999905</v>
          </cell>
          <cell r="K145">
            <v>4276.6068498349869</v>
          </cell>
          <cell r="W145">
            <v>0</v>
          </cell>
          <cell r="AN145">
            <v>0</v>
          </cell>
          <cell r="AP145">
            <v>0</v>
          </cell>
          <cell r="AS145">
            <v>0</v>
          </cell>
          <cell r="BI145">
            <v>3639.9614093158571</v>
          </cell>
          <cell r="BQ145">
            <v>0</v>
          </cell>
        </row>
        <row r="146">
          <cell r="C146">
            <v>3.0749999999999904</v>
          </cell>
          <cell r="K146">
            <v>4312.0379027024856</v>
          </cell>
          <cell r="W146">
            <v>0</v>
          </cell>
          <cell r="AN146">
            <v>0</v>
          </cell>
          <cell r="AP146">
            <v>0</v>
          </cell>
          <cell r="AS146">
            <v>0</v>
          </cell>
          <cell r="BI146">
            <v>3665.4862561244563</v>
          </cell>
          <cell r="BQ146">
            <v>0</v>
          </cell>
        </row>
        <row r="147">
          <cell r="C147">
            <v>3.0999999999999903</v>
          </cell>
          <cell r="K147">
            <v>4347.468955569987</v>
          </cell>
          <cell r="W147">
            <v>0</v>
          </cell>
          <cell r="AN147">
            <v>0</v>
          </cell>
          <cell r="AP147">
            <v>0</v>
          </cell>
          <cell r="AS147">
            <v>0</v>
          </cell>
          <cell r="BI147">
            <v>3691.0111029330574</v>
          </cell>
          <cell r="BQ147">
            <v>0</v>
          </cell>
        </row>
        <row r="148">
          <cell r="C148">
            <v>3.1249999999999902</v>
          </cell>
          <cell r="K148">
            <v>4382.9000084374866</v>
          </cell>
          <cell r="W148">
            <v>0</v>
          </cell>
          <cell r="AN148">
            <v>0</v>
          </cell>
          <cell r="AP148">
            <v>0</v>
          </cell>
          <cell r="AS148">
            <v>0</v>
          </cell>
          <cell r="BI148">
            <v>3716.5359497416571</v>
          </cell>
          <cell r="BQ148">
            <v>0</v>
          </cell>
        </row>
        <row r="149">
          <cell r="C149">
            <v>3.1499999999999901</v>
          </cell>
          <cell r="K149">
            <v>4418.3310613049853</v>
          </cell>
          <cell r="W149">
            <v>0</v>
          </cell>
          <cell r="AN149">
            <v>0</v>
          </cell>
          <cell r="AP149">
            <v>0</v>
          </cell>
          <cell r="AS149">
            <v>0</v>
          </cell>
          <cell r="BI149">
            <v>3742.0607965502559</v>
          </cell>
          <cell r="BQ149">
            <v>0</v>
          </cell>
        </row>
        <row r="150">
          <cell r="C150">
            <v>3.1749999999999901</v>
          </cell>
          <cell r="K150">
            <v>4453.7621141724849</v>
          </cell>
          <cell r="W150">
            <v>0</v>
          </cell>
          <cell r="AN150">
            <v>0</v>
          </cell>
          <cell r="AP150">
            <v>0</v>
          </cell>
          <cell r="AS150">
            <v>0</v>
          </cell>
          <cell r="BI150">
            <v>3767.585643358856</v>
          </cell>
          <cell r="BQ150">
            <v>0</v>
          </cell>
        </row>
        <row r="151">
          <cell r="C151">
            <v>3.1999999999999895</v>
          </cell>
          <cell r="K151">
            <v>4489.1931670399863</v>
          </cell>
          <cell r="W151">
            <v>0</v>
          </cell>
          <cell r="AN151">
            <v>0</v>
          </cell>
          <cell r="AP151">
            <v>0</v>
          </cell>
          <cell r="AS151">
            <v>0</v>
          </cell>
          <cell r="BI151">
            <v>3793.1104901674571</v>
          </cell>
          <cell r="BQ151">
            <v>0</v>
          </cell>
        </row>
        <row r="152">
          <cell r="C152">
            <v>3.2249999999999894</v>
          </cell>
          <cell r="K152">
            <v>4524.624219907485</v>
          </cell>
          <cell r="W152">
            <v>0</v>
          </cell>
          <cell r="AN152">
            <v>0</v>
          </cell>
          <cell r="AP152">
            <v>0</v>
          </cell>
          <cell r="AS152">
            <v>0</v>
          </cell>
          <cell r="BI152">
            <v>3818.6353369760559</v>
          </cell>
          <cell r="BQ152">
            <v>0</v>
          </cell>
        </row>
        <row r="153">
          <cell r="C153">
            <v>3.2499999999999893</v>
          </cell>
          <cell r="K153">
            <v>4560.0552727749855</v>
          </cell>
          <cell r="W153">
            <v>0</v>
          </cell>
          <cell r="AN153">
            <v>0</v>
          </cell>
          <cell r="AP153">
            <v>0</v>
          </cell>
          <cell r="AS153">
            <v>0</v>
          </cell>
          <cell r="BI153">
            <v>3844.1601837846561</v>
          </cell>
          <cell r="BQ153">
            <v>0</v>
          </cell>
        </row>
        <row r="154">
          <cell r="C154">
            <v>3.2749999999999893</v>
          </cell>
          <cell r="K154">
            <v>4595.4863256424851</v>
          </cell>
          <cell r="W154">
            <v>0</v>
          </cell>
          <cell r="AN154">
            <v>0</v>
          </cell>
          <cell r="AP154">
            <v>0</v>
          </cell>
          <cell r="AS154">
            <v>0</v>
          </cell>
          <cell r="BI154">
            <v>3869.6850305932558</v>
          </cell>
          <cell r="BQ154">
            <v>0</v>
          </cell>
        </row>
        <row r="155">
          <cell r="C155">
            <v>3.2999999999999892</v>
          </cell>
          <cell r="K155">
            <v>4630.9173785099838</v>
          </cell>
          <cell r="W155">
            <v>0</v>
          </cell>
          <cell r="AN155">
            <v>0</v>
          </cell>
          <cell r="AP155">
            <v>0</v>
          </cell>
          <cell r="AS155">
            <v>0</v>
          </cell>
          <cell r="BI155">
            <v>3895.209877401855</v>
          </cell>
          <cell r="BQ155">
            <v>0</v>
          </cell>
        </row>
        <row r="156">
          <cell r="C156">
            <v>3.3249999999999891</v>
          </cell>
          <cell r="K156">
            <v>4666.3484313774852</v>
          </cell>
          <cell r="W156">
            <v>0</v>
          </cell>
          <cell r="AN156">
            <v>0</v>
          </cell>
          <cell r="AP156">
            <v>0</v>
          </cell>
          <cell r="AS156">
            <v>0</v>
          </cell>
          <cell r="BI156">
            <v>3920.7347242104561</v>
          </cell>
          <cell r="BQ156">
            <v>0</v>
          </cell>
        </row>
        <row r="157">
          <cell r="C157">
            <v>3.349999999999989</v>
          </cell>
          <cell r="K157">
            <v>4701.7794842449848</v>
          </cell>
          <cell r="W157">
            <v>0</v>
          </cell>
          <cell r="AN157">
            <v>0</v>
          </cell>
          <cell r="AP157">
            <v>0</v>
          </cell>
          <cell r="AS157">
            <v>0</v>
          </cell>
          <cell r="BI157">
            <v>3946.2595710190562</v>
          </cell>
          <cell r="BQ157">
            <v>0</v>
          </cell>
        </row>
        <row r="158">
          <cell r="C158">
            <v>3.3749999999999889</v>
          </cell>
          <cell r="K158">
            <v>4737.2105371124835</v>
          </cell>
          <cell r="W158">
            <v>0</v>
          </cell>
          <cell r="AN158">
            <v>0</v>
          </cell>
          <cell r="AP158">
            <v>0</v>
          </cell>
          <cell r="AS158">
            <v>0</v>
          </cell>
          <cell r="BI158">
            <v>3971.7844178276546</v>
          </cell>
          <cell r="BQ158">
            <v>0</v>
          </cell>
        </row>
        <row r="159">
          <cell r="C159">
            <v>3.3999999999999888</v>
          </cell>
          <cell r="K159">
            <v>4772.641589979984</v>
          </cell>
          <cell r="W159">
            <v>0</v>
          </cell>
          <cell r="AN159">
            <v>0</v>
          </cell>
          <cell r="AP159">
            <v>0</v>
          </cell>
          <cell r="AS159">
            <v>0</v>
          </cell>
          <cell r="BI159">
            <v>3997.3092646362552</v>
          </cell>
          <cell r="BQ159">
            <v>0</v>
          </cell>
        </row>
        <row r="160">
          <cell r="C160">
            <v>3.4249999999999887</v>
          </cell>
          <cell r="K160">
            <v>4808.0726428474845</v>
          </cell>
          <cell r="W160">
            <v>0</v>
          </cell>
          <cell r="AN160">
            <v>0</v>
          </cell>
          <cell r="AP160">
            <v>0</v>
          </cell>
          <cell r="AS160">
            <v>0</v>
          </cell>
          <cell r="BI160">
            <v>4022.8341114448558</v>
          </cell>
          <cell r="BQ160">
            <v>0</v>
          </cell>
        </row>
        <row r="161">
          <cell r="C161">
            <v>3.4499999999999886</v>
          </cell>
          <cell r="K161">
            <v>4843.5036957149832</v>
          </cell>
          <cell r="W161">
            <v>0</v>
          </cell>
          <cell r="AN161">
            <v>0</v>
          </cell>
          <cell r="AP161">
            <v>0</v>
          </cell>
          <cell r="AS161">
            <v>0</v>
          </cell>
          <cell r="BI161">
            <v>4048.3589582534541</v>
          </cell>
          <cell r="BQ161">
            <v>0</v>
          </cell>
        </row>
        <row r="162">
          <cell r="C162">
            <v>3.4749999999999881</v>
          </cell>
          <cell r="K162">
            <v>4878.9347485824837</v>
          </cell>
          <cell r="W162">
            <v>0</v>
          </cell>
          <cell r="AN162">
            <v>0</v>
          </cell>
          <cell r="AP162">
            <v>0</v>
          </cell>
          <cell r="AS162">
            <v>0</v>
          </cell>
          <cell r="BI162">
            <v>4073.8838050620548</v>
          </cell>
          <cell r="BQ162">
            <v>0</v>
          </cell>
        </row>
        <row r="163">
          <cell r="C163">
            <v>3.499999999999988</v>
          </cell>
          <cell r="K163">
            <v>4914.3658014499833</v>
          </cell>
          <cell r="W163">
            <v>0</v>
          </cell>
          <cell r="AN163">
            <v>0</v>
          </cell>
          <cell r="AP163">
            <v>0</v>
          </cell>
          <cell r="AS163">
            <v>0</v>
          </cell>
          <cell r="BI163">
            <v>4099.4086518706554</v>
          </cell>
          <cell r="BQ163">
            <v>0</v>
          </cell>
        </row>
        <row r="164">
          <cell r="C164">
            <v>3.5249999999999879</v>
          </cell>
          <cell r="K164">
            <v>4949.796854317482</v>
          </cell>
          <cell r="W164">
            <v>0</v>
          </cell>
          <cell r="AN164">
            <v>0</v>
          </cell>
          <cell r="AP164">
            <v>0</v>
          </cell>
          <cell r="AS164">
            <v>0</v>
          </cell>
          <cell r="BI164">
            <v>4124.9334986792537</v>
          </cell>
          <cell r="BQ164">
            <v>0</v>
          </cell>
        </row>
        <row r="165">
          <cell r="C165">
            <v>3.5499999999999878</v>
          </cell>
          <cell r="K165">
            <v>4985.2279071849835</v>
          </cell>
          <cell r="W165">
            <v>0</v>
          </cell>
          <cell r="AN165">
            <v>0</v>
          </cell>
          <cell r="AP165">
            <v>0</v>
          </cell>
          <cell r="AS165">
            <v>0</v>
          </cell>
          <cell r="BI165">
            <v>4150.4583454878548</v>
          </cell>
          <cell r="BQ165">
            <v>0</v>
          </cell>
        </row>
        <row r="166">
          <cell r="C166">
            <v>3.5749999999999877</v>
          </cell>
          <cell r="K166">
            <v>5020.6589600524831</v>
          </cell>
          <cell r="W166">
            <v>0</v>
          </cell>
          <cell r="AN166">
            <v>0</v>
          </cell>
          <cell r="AP166">
            <v>0</v>
          </cell>
          <cell r="AS166">
            <v>0</v>
          </cell>
          <cell r="BI166">
            <v>4175.9831922964549</v>
          </cell>
          <cell r="BQ166">
            <v>0</v>
          </cell>
        </row>
        <row r="167">
          <cell r="C167">
            <v>3.5999999999999877</v>
          </cell>
          <cell r="K167">
            <v>5056.0900129199817</v>
          </cell>
          <cell r="W167">
            <v>0</v>
          </cell>
          <cell r="AN167">
            <v>0</v>
          </cell>
          <cell r="AP167">
            <v>0</v>
          </cell>
          <cell r="AS167">
            <v>0</v>
          </cell>
          <cell r="BI167">
            <v>4201.5080391050533</v>
          </cell>
          <cell r="BQ167">
            <v>0</v>
          </cell>
        </row>
        <row r="168">
          <cell r="C168">
            <v>3.6249999999999876</v>
          </cell>
          <cell r="K168">
            <v>5091.5210657874823</v>
          </cell>
          <cell r="W168">
            <v>0</v>
          </cell>
          <cell r="AN168">
            <v>0</v>
          </cell>
          <cell r="AP168">
            <v>0</v>
          </cell>
          <cell r="AS168">
            <v>0</v>
          </cell>
          <cell r="BI168">
            <v>4227.0328859136534</v>
          </cell>
          <cell r="BQ168">
            <v>0</v>
          </cell>
        </row>
        <row r="169">
          <cell r="C169">
            <v>3.6499999999999875</v>
          </cell>
          <cell r="K169">
            <v>5126.9521186549828</v>
          </cell>
          <cell r="W169">
            <v>0</v>
          </cell>
          <cell r="AN169">
            <v>0</v>
          </cell>
          <cell r="AP169">
            <v>0</v>
          </cell>
          <cell r="AS169">
            <v>0</v>
          </cell>
          <cell r="BI169">
            <v>4252.5577327222545</v>
          </cell>
          <cell r="BQ169">
            <v>0</v>
          </cell>
        </row>
        <row r="170">
          <cell r="C170">
            <v>3.6749999999999874</v>
          </cell>
          <cell r="K170">
            <v>5162.3831715224824</v>
          </cell>
          <cell r="W170">
            <v>0</v>
          </cell>
          <cell r="AN170">
            <v>0</v>
          </cell>
          <cell r="AP170">
            <v>0</v>
          </cell>
          <cell r="AS170">
            <v>0</v>
          </cell>
          <cell r="BI170">
            <v>4278.0825795308538</v>
          </cell>
          <cell r="BQ170">
            <v>0</v>
          </cell>
        </row>
        <row r="171">
          <cell r="C171">
            <v>3.6999999999999873</v>
          </cell>
          <cell r="K171">
            <v>5197.814224389982</v>
          </cell>
          <cell r="W171">
            <v>0</v>
          </cell>
          <cell r="AN171">
            <v>0</v>
          </cell>
          <cell r="AP171">
            <v>0</v>
          </cell>
          <cell r="AS171">
            <v>0</v>
          </cell>
          <cell r="BI171">
            <v>4303.6074263394539</v>
          </cell>
          <cell r="BQ171">
            <v>0</v>
          </cell>
        </row>
        <row r="172">
          <cell r="C172">
            <v>3.7249999999999872</v>
          </cell>
          <cell r="K172">
            <v>5233.2452772574816</v>
          </cell>
          <cell r="W172">
            <v>0</v>
          </cell>
          <cell r="AN172">
            <v>0</v>
          </cell>
          <cell r="AP172">
            <v>0</v>
          </cell>
          <cell r="AS172">
            <v>0</v>
          </cell>
          <cell r="BI172">
            <v>4329.1322731480541</v>
          </cell>
          <cell r="BQ172">
            <v>0</v>
          </cell>
        </row>
        <row r="173">
          <cell r="C173">
            <v>3.7499999999999867</v>
          </cell>
          <cell r="K173">
            <v>5268.6763301249821</v>
          </cell>
          <cell r="W173">
            <v>0</v>
          </cell>
          <cell r="AN173">
            <v>0</v>
          </cell>
          <cell r="AP173">
            <v>0</v>
          </cell>
          <cell r="AS173">
            <v>0</v>
          </cell>
          <cell r="BI173">
            <v>4354.6571199566533</v>
          </cell>
          <cell r="BQ173">
            <v>0</v>
          </cell>
        </row>
        <row r="174">
          <cell r="C174">
            <v>3.7749999999999866</v>
          </cell>
          <cell r="K174">
            <v>5304.1073829924817</v>
          </cell>
          <cell r="W174">
            <v>0</v>
          </cell>
          <cell r="AN174">
            <v>0</v>
          </cell>
          <cell r="AP174">
            <v>0</v>
          </cell>
          <cell r="AS174">
            <v>0</v>
          </cell>
          <cell r="BI174">
            <v>4380.1819667652535</v>
          </cell>
          <cell r="BQ174">
            <v>0</v>
          </cell>
        </row>
        <row r="175">
          <cell r="C175">
            <v>3.7999999999999865</v>
          </cell>
          <cell r="K175">
            <v>5339.5384358599822</v>
          </cell>
          <cell r="W175">
            <v>0</v>
          </cell>
          <cell r="AN175">
            <v>0</v>
          </cell>
          <cell r="AP175">
            <v>0</v>
          </cell>
          <cell r="AS175">
            <v>0</v>
          </cell>
          <cell r="BI175">
            <v>4405.7068135738537</v>
          </cell>
          <cell r="BQ175">
            <v>0</v>
          </cell>
        </row>
        <row r="176">
          <cell r="C176">
            <v>3.8249999999999864</v>
          </cell>
          <cell r="K176">
            <v>5374.9694887274809</v>
          </cell>
          <cell r="W176">
            <v>0</v>
          </cell>
          <cell r="AN176">
            <v>0</v>
          </cell>
          <cell r="AP176">
            <v>0</v>
          </cell>
          <cell r="AS176">
            <v>0</v>
          </cell>
          <cell r="BI176">
            <v>4431.2316603824529</v>
          </cell>
          <cell r="BQ176">
            <v>0</v>
          </cell>
        </row>
        <row r="177">
          <cell r="C177">
            <v>3.8499999999999863</v>
          </cell>
          <cell r="K177">
            <v>5410.4005415949805</v>
          </cell>
          <cell r="W177">
            <v>0</v>
          </cell>
          <cell r="AN177">
            <v>0</v>
          </cell>
          <cell r="AP177">
            <v>0</v>
          </cell>
          <cell r="AS177">
            <v>0</v>
          </cell>
          <cell r="BI177">
            <v>4456.7565071910522</v>
          </cell>
          <cell r="BQ177">
            <v>0</v>
          </cell>
        </row>
        <row r="178">
          <cell r="C178">
            <v>3.8749999999999862</v>
          </cell>
          <cell r="K178">
            <v>5445.8315944624801</v>
          </cell>
          <cell r="W178">
            <v>0</v>
          </cell>
          <cell r="AN178">
            <v>0</v>
          </cell>
          <cell r="AP178">
            <v>0</v>
          </cell>
          <cell r="AS178">
            <v>0</v>
          </cell>
          <cell r="BI178">
            <v>4482.2813539996523</v>
          </cell>
          <cell r="BQ178">
            <v>0</v>
          </cell>
        </row>
        <row r="179">
          <cell r="C179">
            <v>3.8999999999999861</v>
          </cell>
          <cell r="K179">
            <v>5481.2626473299806</v>
          </cell>
          <cell r="W179">
            <v>0</v>
          </cell>
          <cell r="AN179">
            <v>0</v>
          </cell>
          <cell r="AP179">
            <v>0</v>
          </cell>
          <cell r="AS179">
            <v>0</v>
          </cell>
          <cell r="BI179">
            <v>4507.8062008082525</v>
          </cell>
          <cell r="BQ179">
            <v>0</v>
          </cell>
        </row>
        <row r="180">
          <cell r="C180">
            <v>3.9249999999999861</v>
          </cell>
          <cell r="K180">
            <v>5516.6937001974802</v>
          </cell>
          <cell r="W180">
            <v>0</v>
          </cell>
          <cell r="AN180">
            <v>0</v>
          </cell>
          <cell r="AP180">
            <v>0</v>
          </cell>
          <cell r="AS180">
            <v>0</v>
          </cell>
          <cell r="BI180">
            <v>4533.3310476168526</v>
          </cell>
          <cell r="BQ180">
            <v>0</v>
          </cell>
        </row>
        <row r="181">
          <cell r="C181">
            <v>3.949999999999986</v>
          </cell>
          <cell r="K181">
            <v>5552.1247530649798</v>
          </cell>
          <cell r="W181">
            <v>0</v>
          </cell>
          <cell r="AN181">
            <v>0</v>
          </cell>
          <cell r="AP181">
            <v>0</v>
          </cell>
          <cell r="AS181">
            <v>0</v>
          </cell>
          <cell r="BI181">
            <v>4558.8558944254519</v>
          </cell>
          <cell r="BQ181">
            <v>0</v>
          </cell>
        </row>
        <row r="182">
          <cell r="C182">
            <v>3.9749999999999859</v>
          </cell>
          <cell r="K182">
            <v>5587.5558059324803</v>
          </cell>
          <cell r="W182">
            <v>0</v>
          </cell>
          <cell r="AN182">
            <v>0</v>
          </cell>
          <cell r="AP182">
            <v>0</v>
          </cell>
          <cell r="AS182">
            <v>0</v>
          </cell>
          <cell r="BI182">
            <v>4584.3807412340529</v>
          </cell>
          <cell r="BQ182">
            <v>0</v>
          </cell>
        </row>
        <row r="183">
          <cell r="C183">
            <v>3.9999999999999858</v>
          </cell>
          <cell r="K183">
            <v>5622.9868587999799</v>
          </cell>
          <cell r="W183">
            <v>0</v>
          </cell>
          <cell r="AN183">
            <v>0</v>
          </cell>
          <cell r="AP183">
            <v>0</v>
          </cell>
          <cell r="AS183">
            <v>0</v>
          </cell>
          <cell r="BI183">
            <v>4609.9055880426522</v>
          </cell>
          <cell r="BQ183">
            <v>0</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5CF0-92DB-4B71-9F51-094BDD1CF1CF}">
  <sheetPr>
    <tabColor theme="0"/>
  </sheetPr>
  <dimension ref="B2:H19"/>
  <sheetViews>
    <sheetView zoomScale="62" zoomScaleNormal="62" workbookViewId="0">
      <selection activeCell="G3" sqref="G3"/>
    </sheetView>
  </sheetViews>
  <sheetFormatPr baseColWidth="10" defaultRowHeight="12.75" x14ac:dyDescent="0.25"/>
  <cols>
    <col min="1" max="1" width="4.7109375" style="52" customWidth="1"/>
    <col min="2" max="2" width="9.28515625" style="52" customWidth="1"/>
    <col min="3" max="3" width="11.42578125" style="52"/>
    <col min="4" max="4" width="7.5703125" style="52" customWidth="1"/>
    <col min="5" max="5" width="11.85546875" style="52" customWidth="1"/>
    <col min="6" max="6" width="18.5703125" style="52" customWidth="1"/>
    <col min="7" max="7" width="8.7109375" style="52" customWidth="1"/>
    <col min="8" max="16384" width="11.42578125" style="52"/>
  </cols>
  <sheetData>
    <row r="2" spans="2:7" x14ac:dyDescent="0.25">
      <c r="B2" s="128" t="s">
        <v>183</v>
      </c>
    </row>
    <row r="3" spans="2:7" x14ac:dyDescent="0.25">
      <c r="B3" s="128"/>
      <c r="F3" s="129"/>
      <c r="G3" s="194" t="s">
        <v>142</v>
      </c>
    </row>
    <row r="4" spans="2:7" ht="15.75" customHeight="1" x14ac:dyDescent="0.25">
      <c r="B4" s="130" t="s">
        <v>167</v>
      </c>
      <c r="C4" s="196"/>
      <c r="D4" s="197"/>
      <c r="E4" s="131">
        <v>1852</v>
      </c>
      <c r="F4" s="132" t="s">
        <v>168</v>
      </c>
      <c r="G4" s="133"/>
    </row>
    <row r="5" spans="2:7" x14ac:dyDescent="0.25">
      <c r="B5" s="134"/>
      <c r="C5" s="198" t="s">
        <v>184</v>
      </c>
      <c r="D5" s="199"/>
      <c r="E5" s="135"/>
      <c r="F5" s="136"/>
      <c r="G5" s="137"/>
    </row>
    <row r="6" spans="2:7" ht="12" customHeight="1" x14ac:dyDescent="0.25">
      <c r="B6" s="138" t="s">
        <v>191</v>
      </c>
      <c r="C6" s="200"/>
      <c r="D6" s="201"/>
      <c r="E6" s="189" t="s">
        <v>219</v>
      </c>
      <c r="F6" s="136" t="s">
        <v>137</v>
      </c>
      <c r="G6" s="204" t="s">
        <v>185</v>
      </c>
    </row>
    <row r="7" spans="2:7" x14ac:dyDescent="0.25">
      <c r="B7" s="134"/>
      <c r="C7" s="140" t="s">
        <v>169</v>
      </c>
      <c r="D7" s="137"/>
      <c r="E7" s="141">
        <v>1767</v>
      </c>
      <c r="F7" s="142" t="s">
        <v>170</v>
      </c>
      <c r="G7" s="204"/>
    </row>
    <row r="8" spans="2:7" x14ac:dyDescent="0.25">
      <c r="B8" s="134"/>
      <c r="C8" s="143"/>
      <c r="D8" s="137"/>
      <c r="E8" s="139">
        <v>-368</v>
      </c>
      <c r="F8" s="136" t="s">
        <v>138</v>
      </c>
      <c r="G8" s="204"/>
    </row>
    <row r="9" spans="2:7" x14ac:dyDescent="0.25">
      <c r="B9" s="134"/>
      <c r="C9" s="143"/>
      <c r="D9" s="137"/>
      <c r="E9" s="141">
        <v>1399</v>
      </c>
      <c r="F9" s="142" t="s">
        <v>32</v>
      </c>
      <c r="G9" s="204"/>
    </row>
    <row r="10" spans="2:7" x14ac:dyDescent="0.25">
      <c r="B10" s="134"/>
      <c r="C10" s="143"/>
      <c r="D10" s="137"/>
      <c r="E10" s="139">
        <v>0</v>
      </c>
      <c r="F10" s="136" t="s">
        <v>4</v>
      </c>
      <c r="G10" s="204"/>
    </row>
    <row r="11" spans="2:7" x14ac:dyDescent="0.25">
      <c r="B11" s="134"/>
      <c r="C11" s="140" t="s">
        <v>173</v>
      </c>
      <c r="D11" s="137"/>
      <c r="E11" s="189" t="s">
        <v>220</v>
      </c>
      <c r="F11" s="136" t="s">
        <v>43</v>
      </c>
      <c r="G11" s="204"/>
    </row>
    <row r="12" spans="2:7" x14ac:dyDescent="0.25">
      <c r="B12" s="134"/>
      <c r="C12" s="143"/>
      <c r="D12" s="137"/>
      <c r="E12" s="139">
        <v>0</v>
      </c>
      <c r="F12" s="136" t="s">
        <v>171</v>
      </c>
      <c r="G12" s="204"/>
    </row>
    <row r="13" spans="2:7" x14ac:dyDescent="0.25">
      <c r="B13" s="134"/>
      <c r="C13" s="143"/>
      <c r="D13" s="137"/>
      <c r="E13" s="139">
        <v>0</v>
      </c>
      <c r="F13" s="136" t="s">
        <v>1</v>
      </c>
      <c r="G13" s="205"/>
    </row>
    <row r="14" spans="2:7" ht="15.75" customHeight="1" x14ac:dyDescent="0.25">
      <c r="B14" s="130" t="s">
        <v>172</v>
      </c>
      <c r="C14" s="144"/>
      <c r="D14" s="133"/>
      <c r="E14" s="131">
        <v>1656</v>
      </c>
      <c r="F14" s="132" t="s">
        <v>34</v>
      </c>
      <c r="G14" s="133"/>
    </row>
    <row r="15" spans="2:7" ht="10.5" customHeight="1" x14ac:dyDescent="0.25"/>
    <row r="16" spans="2:7" ht="54" customHeight="1" x14ac:dyDescent="0.25">
      <c r="B16" s="206" t="s">
        <v>221</v>
      </c>
      <c r="C16" s="206"/>
      <c r="D16" s="206"/>
      <c r="E16" s="206"/>
      <c r="F16" s="206"/>
      <c r="G16" s="206"/>
    </row>
    <row r="17" spans="2:8" ht="15.75" customHeight="1" x14ac:dyDescent="0.25">
      <c r="B17" s="145" t="s">
        <v>192</v>
      </c>
    </row>
    <row r="18" spans="2:8" ht="16.5" customHeight="1" x14ac:dyDescent="0.25">
      <c r="B18" s="202" t="s">
        <v>193</v>
      </c>
      <c r="C18" s="202"/>
      <c r="D18" s="202"/>
      <c r="E18" s="202"/>
      <c r="F18" s="202"/>
      <c r="G18" s="202"/>
      <c r="H18" s="202"/>
    </row>
    <row r="19" spans="2:8" ht="18" customHeight="1" x14ac:dyDescent="0.25">
      <c r="B19" s="203"/>
      <c r="C19" s="203"/>
      <c r="D19" s="203"/>
      <c r="E19" s="203"/>
      <c r="F19" s="203"/>
      <c r="G19" s="203"/>
      <c r="H19" s="203"/>
    </row>
  </sheetData>
  <mergeCells count="7">
    <mergeCell ref="C4:D4"/>
    <mergeCell ref="C5:D5"/>
    <mergeCell ref="C6:D6"/>
    <mergeCell ref="B18:H18"/>
    <mergeCell ref="B19:H19"/>
    <mergeCell ref="G6:G13"/>
    <mergeCell ref="B16:G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26ED-D583-4430-AA7C-996034978C6C}">
  <sheetPr codeName="Feuil7"/>
  <dimension ref="C2:I62"/>
  <sheetViews>
    <sheetView zoomScale="142" zoomScaleNormal="142" workbookViewId="0">
      <selection activeCell="C48" sqref="C48:F48"/>
    </sheetView>
  </sheetViews>
  <sheetFormatPr baseColWidth="10" defaultRowHeight="12.75" x14ac:dyDescent="0.25"/>
  <cols>
    <col min="1" max="2" width="3.7109375" style="1" customWidth="1"/>
    <col min="3" max="3" width="52.7109375" style="26" customWidth="1"/>
    <col min="4" max="4" width="15.28515625" style="1" customWidth="1"/>
    <col min="5" max="5" width="18.28515625" style="59" customWidth="1"/>
    <col min="6" max="6" width="17.140625" style="1" customWidth="1"/>
    <col min="7" max="7" width="25.5703125" style="52" customWidth="1"/>
    <col min="8" max="16384" width="11.42578125" style="1"/>
  </cols>
  <sheetData>
    <row r="2" spans="3:7" ht="13.5" x14ac:dyDescent="0.25">
      <c r="C2" s="7" t="s">
        <v>174</v>
      </c>
      <c r="D2" s="7"/>
    </row>
    <row r="3" spans="3:7" x14ac:dyDescent="0.25">
      <c r="C3" s="78"/>
      <c r="D3" s="7"/>
    </row>
    <row r="4" spans="3:7" x14ac:dyDescent="0.25">
      <c r="C4" s="71" t="s">
        <v>41</v>
      </c>
      <c r="D4" s="97" t="s">
        <v>15</v>
      </c>
      <c r="E4" s="79" t="s">
        <v>5</v>
      </c>
      <c r="F4" s="89" t="s">
        <v>21</v>
      </c>
      <c r="G4" s="53" t="s">
        <v>40</v>
      </c>
    </row>
    <row r="5" spans="3:7" s="14" customFormat="1" x14ac:dyDescent="0.25">
      <c r="C5" s="72" t="s">
        <v>42</v>
      </c>
      <c r="D5" s="207"/>
      <c r="E5" s="80"/>
      <c r="F5" s="90"/>
      <c r="G5" s="54"/>
    </row>
    <row r="6" spans="3:7" s="14" customFormat="1" x14ac:dyDescent="0.25">
      <c r="C6" s="73" t="s">
        <v>53</v>
      </c>
      <c r="D6" s="208"/>
      <c r="E6" s="81"/>
      <c r="F6" s="91" t="s">
        <v>55</v>
      </c>
      <c r="G6" s="209" t="s">
        <v>95</v>
      </c>
    </row>
    <row r="7" spans="3:7" s="14" customFormat="1" x14ac:dyDescent="0.25">
      <c r="C7" s="73" t="s">
        <v>54</v>
      </c>
      <c r="D7" s="208"/>
      <c r="E7" s="81"/>
      <c r="F7" s="91" t="s">
        <v>56</v>
      </c>
      <c r="G7" s="209"/>
    </row>
    <row r="8" spans="3:7" s="14" customFormat="1" x14ac:dyDescent="0.25">
      <c r="C8" s="74" t="s">
        <v>47</v>
      </c>
      <c r="D8" s="208"/>
      <c r="E8" s="82"/>
      <c r="F8" s="92" t="s">
        <v>64</v>
      </c>
      <c r="G8" s="210"/>
    </row>
    <row r="9" spans="3:7" s="14" customFormat="1" x14ac:dyDescent="0.25">
      <c r="C9" s="75" t="s">
        <v>6</v>
      </c>
      <c r="D9" s="213" t="s">
        <v>9</v>
      </c>
      <c r="E9" s="81" t="s">
        <v>57</v>
      </c>
      <c r="F9" s="91"/>
      <c r="G9" s="24" t="s">
        <v>19</v>
      </c>
    </row>
    <row r="10" spans="3:7" s="14" customFormat="1" x14ac:dyDescent="0.25">
      <c r="C10" s="75" t="s">
        <v>20</v>
      </c>
      <c r="D10" s="213"/>
      <c r="E10" s="81"/>
      <c r="F10" s="91"/>
      <c r="G10" s="24"/>
    </row>
    <row r="11" spans="3:7" s="14" customFormat="1" ht="25.5" x14ac:dyDescent="0.25">
      <c r="C11" s="73" t="s">
        <v>23</v>
      </c>
      <c r="D11" s="213"/>
      <c r="E11" s="81" t="s">
        <v>58</v>
      </c>
      <c r="F11" s="211" t="s">
        <v>96</v>
      </c>
      <c r="G11" s="24" t="s">
        <v>92</v>
      </c>
    </row>
    <row r="12" spans="3:7" s="14" customFormat="1" ht="25.5" x14ac:dyDescent="0.25">
      <c r="C12" s="73" t="s">
        <v>24</v>
      </c>
      <c r="D12" s="213"/>
      <c r="E12" s="81" t="s">
        <v>59</v>
      </c>
      <c r="F12" s="211"/>
      <c r="G12" s="24" t="s">
        <v>112</v>
      </c>
    </row>
    <row r="13" spans="3:7" s="14" customFormat="1" x14ac:dyDescent="0.25">
      <c r="C13" s="75" t="s">
        <v>48</v>
      </c>
      <c r="D13" s="213"/>
      <c r="E13" s="83" t="s">
        <v>60</v>
      </c>
      <c r="F13" s="91"/>
      <c r="G13" s="24"/>
    </row>
    <row r="14" spans="3:7" s="14" customFormat="1" x14ac:dyDescent="0.25">
      <c r="C14" s="73" t="s">
        <v>29</v>
      </c>
      <c r="D14" s="213"/>
      <c r="E14" s="84"/>
      <c r="F14" s="91" t="s">
        <v>91</v>
      </c>
      <c r="G14" s="24" t="s">
        <v>123</v>
      </c>
    </row>
    <row r="15" spans="3:7" s="14" customFormat="1" x14ac:dyDescent="0.25">
      <c r="C15" s="73" t="s">
        <v>30</v>
      </c>
      <c r="D15" s="213"/>
      <c r="E15" s="83" t="s">
        <v>61</v>
      </c>
      <c r="F15" s="91" t="s">
        <v>90</v>
      </c>
      <c r="G15" s="24" t="s">
        <v>19</v>
      </c>
    </row>
    <row r="16" spans="3:7" s="14" customFormat="1" x14ac:dyDescent="0.25">
      <c r="C16" s="75" t="s">
        <v>22</v>
      </c>
      <c r="D16" s="213"/>
      <c r="E16" s="81"/>
      <c r="F16" s="91"/>
      <c r="G16" s="24"/>
    </row>
    <row r="17" spans="3:7" s="14" customFormat="1" ht="25.5" x14ac:dyDescent="0.25">
      <c r="C17" s="73" t="s">
        <v>23</v>
      </c>
      <c r="D17" s="213"/>
      <c r="E17" s="81" t="s">
        <v>98</v>
      </c>
      <c r="F17" s="91"/>
      <c r="G17" s="24" t="s">
        <v>94</v>
      </c>
    </row>
    <row r="18" spans="3:7" s="14" customFormat="1" ht="25.5" x14ac:dyDescent="0.25">
      <c r="C18" s="73" t="s">
        <v>24</v>
      </c>
      <c r="D18" s="213"/>
      <c r="E18" s="83" t="s">
        <v>62</v>
      </c>
      <c r="F18" s="91"/>
      <c r="G18" s="24" t="s">
        <v>93</v>
      </c>
    </row>
    <row r="19" spans="3:7" s="14" customFormat="1" ht="13.5" x14ac:dyDescent="0.25">
      <c r="C19" s="75" t="s">
        <v>99</v>
      </c>
      <c r="D19" s="213"/>
      <c r="E19" s="81" t="s">
        <v>108</v>
      </c>
      <c r="F19" s="91"/>
      <c r="G19" s="24" t="s">
        <v>19</v>
      </c>
    </row>
    <row r="20" spans="3:7" s="14" customFormat="1" x14ac:dyDescent="0.25">
      <c r="C20" s="75" t="s">
        <v>25</v>
      </c>
      <c r="D20" s="213"/>
      <c r="E20" s="81" t="s">
        <v>63</v>
      </c>
      <c r="F20" s="91"/>
      <c r="G20" s="24" t="s">
        <v>109</v>
      </c>
    </row>
    <row r="21" spans="3:7" s="14" customFormat="1" x14ac:dyDescent="0.25">
      <c r="C21" s="74" t="s">
        <v>100</v>
      </c>
      <c r="D21" s="214"/>
      <c r="E21" s="82" t="s">
        <v>64</v>
      </c>
      <c r="F21" s="92"/>
      <c r="G21" s="23" t="s">
        <v>19</v>
      </c>
    </row>
    <row r="22" spans="3:7" s="14" customFormat="1" ht="13.5" x14ac:dyDescent="0.25">
      <c r="C22" s="75" t="s">
        <v>101</v>
      </c>
      <c r="D22" s="215" t="s">
        <v>10</v>
      </c>
      <c r="E22" s="83" t="s">
        <v>65</v>
      </c>
      <c r="F22" s="91"/>
      <c r="G22" s="24" t="s">
        <v>111</v>
      </c>
    </row>
    <row r="23" spans="3:7" s="14" customFormat="1" x14ac:dyDescent="0.25">
      <c r="C23" s="74" t="s">
        <v>7</v>
      </c>
      <c r="D23" s="216"/>
      <c r="E23" s="85" t="s">
        <v>66</v>
      </c>
      <c r="F23" s="92"/>
      <c r="G23" s="23" t="s">
        <v>111</v>
      </c>
    </row>
    <row r="24" spans="3:7" s="14" customFormat="1" x14ac:dyDescent="0.25">
      <c r="C24" s="75" t="s">
        <v>35</v>
      </c>
      <c r="D24" s="215" t="s">
        <v>222</v>
      </c>
      <c r="E24" s="83"/>
      <c r="F24" s="93"/>
      <c r="G24" s="24"/>
    </row>
    <row r="25" spans="3:7" s="14" customFormat="1" x14ac:dyDescent="0.25">
      <c r="C25" s="73" t="s">
        <v>23</v>
      </c>
      <c r="D25" s="208"/>
      <c r="E25" s="83" t="s">
        <v>67</v>
      </c>
      <c r="F25" s="93" t="s">
        <v>89</v>
      </c>
      <c r="G25" s="24" t="s">
        <v>109</v>
      </c>
    </row>
    <row r="26" spans="3:7" s="14" customFormat="1" x14ac:dyDescent="0.25">
      <c r="C26" s="73" t="s">
        <v>24</v>
      </c>
      <c r="D26" s="208"/>
      <c r="E26" s="83" t="s">
        <v>68</v>
      </c>
      <c r="F26" s="93" t="s">
        <v>88</v>
      </c>
      <c r="G26" s="24" t="s">
        <v>110</v>
      </c>
    </row>
    <row r="27" spans="3:7" s="14" customFormat="1" ht="18" customHeight="1" x14ac:dyDescent="0.25">
      <c r="C27" s="75" t="s">
        <v>8</v>
      </c>
      <c r="D27" s="208"/>
      <c r="E27" s="86" t="s">
        <v>69</v>
      </c>
      <c r="F27" s="94" t="s">
        <v>87</v>
      </c>
      <c r="G27" s="24" t="s">
        <v>111</v>
      </c>
    </row>
    <row r="28" spans="3:7" s="14" customFormat="1" ht="31.5" customHeight="1" x14ac:dyDescent="0.25">
      <c r="C28" s="75" t="s">
        <v>102</v>
      </c>
      <c r="D28" s="208"/>
      <c r="E28" s="87" t="s">
        <v>70</v>
      </c>
      <c r="F28" s="93"/>
      <c r="G28" s="24" t="s">
        <v>26</v>
      </c>
    </row>
    <row r="29" spans="3:7" s="14" customFormat="1" ht="36.75" customHeight="1" x14ac:dyDescent="0.25">
      <c r="C29" s="75" t="s">
        <v>49</v>
      </c>
      <c r="D29" s="208"/>
      <c r="E29" s="87" t="s">
        <v>71</v>
      </c>
      <c r="F29" s="93"/>
      <c r="G29" s="24" t="s">
        <v>113</v>
      </c>
    </row>
    <row r="30" spans="3:7" s="14" customFormat="1" x14ac:dyDescent="0.25">
      <c r="C30" s="75" t="s">
        <v>27</v>
      </c>
      <c r="D30" s="208"/>
      <c r="E30" s="87"/>
      <c r="F30" s="93"/>
      <c r="G30" s="24"/>
    </row>
    <row r="31" spans="3:7" s="14" customFormat="1" x14ac:dyDescent="0.25">
      <c r="C31" s="73" t="s">
        <v>51</v>
      </c>
      <c r="D31" s="208"/>
      <c r="E31" s="83" t="s">
        <v>72</v>
      </c>
      <c r="F31" s="93" t="s">
        <v>86</v>
      </c>
      <c r="G31" s="24" t="s">
        <v>109</v>
      </c>
    </row>
    <row r="32" spans="3:7" s="14" customFormat="1" x14ac:dyDescent="0.25">
      <c r="C32" s="73" t="s">
        <v>50</v>
      </c>
      <c r="D32" s="208"/>
      <c r="E32" s="83" t="s">
        <v>73</v>
      </c>
      <c r="F32" s="93" t="s">
        <v>85</v>
      </c>
      <c r="G32" s="24" t="s">
        <v>110</v>
      </c>
    </row>
    <row r="33" spans="3:7" s="14" customFormat="1" x14ac:dyDescent="0.25">
      <c r="C33" s="75" t="s">
        <v>28</v>
      </c>
      <c r="D33" s="208"/>
      <c r="E33" s="83" t="s">
        <v>74</v>
      </c>
      <c r="F33" s="93" t="s">
        <v>84</v>
      </c>
      <c r="G33" s="24" t="s">
        <v>110</v>
      </c>
    </row>
    <row r="34" spans="3:7" s="14" customFormat="1" ht="25.5" x14ac:dyDescent="0.25">
      <c r="C34" s="74" t="s">
        <v>103</v>
      </c>
      <c r="D34" s="208"/>
      <c r="E34" s="85" t="s">
        <v>75</v>
      </c>
      <c r="F34" s="95"/>
      <c r="G34" s="23" t="s">
        <v>109</v>
      </c>
    </row>
    <row r="35" spans="3:7" s="14" customFormat="1" x14ac:dyDescent="0.25">
      <c r="C35" s="75" t="s">
        <v>12</v>
      </c>
      <c r="D35" s="215" t="s">
        <v>11</v>
      </c>
      <c r="E35" s="83" t="s">
        <v>76</v>
      </c>
      <c r="F35" s="91"/>
      <c r="G35" s="24" t="s">
        <v>19</v>
      </c>
    </row>
    <row r="36" spans="3:7" s="14" customFormat="1" x14ac:dyDescent="0.25">
      <c r="C36" s="75" t="s">
        <v>13</v>
      </c>
      <c r="D36" s="208"/>
      <c r="E36" s="81" t="s">
        <v>77</v>
      </c>
      <c r="F36" s="91"/>
      <c r="G36" s="24" t="s">
        <v>19</v>
      </c>
    </row>
    <row r="37" spans="3:7" s="14" customFormat="1" x14ac:dyDescent="0.25">
      <c r="C37" s="74" t="s">
        <v>14</v>
      </c>
      <c r="D37" s="216"/>
      <c r="E37" s="82" t="s">
        <v>77</v>
      </c>
      <c r="F37" s="92"/>
      <c r="G37" s="23" t="s">
        <v>19</v>
      </c>
    </row>
    <row r="38" spans="3:7" s="14" customFormat="1" ht="13.5" x14ac:dyDescent="0.25">
      <c r="C38" s="75" t="s">
        <v>104</v>
      </c>
      <c r="D38" s="215" t="s">
        <v>16</v>
      </c>
      <c r="E38" s="83" t="s">
        <v>78</v>
      </c>
      <c r="F38" s="91"/>
      <c r="G38" s="24" t="s">
        <v>19</v>
      </c>
    </row>
    <row r="39" spans="3:7" s="14" customFormat="1" x14ac:dyDescent="0.25">
      <c r="C39" s="75" t="s">
        <v>17</v>
      </c>
      <c r="D39" s="208"/>
      <c r="E39" s="83"/>
      <c r="F39" s="91"/>
      <c r="G39" s="24"/>
    </row>
    <row r="40" spans="3:7" s="14" customFormat="1" x14ac:dyDescent="0.25">
      <c r="C40" s="76" t="s">
        <v>105</v>
      </c>
      <c r="D40" s="208"/>
      <c r="E40" s="83" t="s">
        <v>79</v>
      </c>
      <c r="F40" s="91"/>
      <c r="G40" s="24" t="s">
        <v>120</v>
      </c>
    </row>
    <row r="41" spans="3:7" s="14" customFormat="1" x14ac:dyDescent="0.25">
      <c r="C41" s="76" t="s">
        <v>106</v>
      </c>
      <c r="D41" s="208"/>
      <c r="E41" s="83" t="s">
        <v>80</v>
      </c>
      <c r="F41" s="91"/>
      <c r="G41" s="24" t="s">
        <v>121</v>
      </c>
    </row>
    <row r="42" spans="3:7" s="14" customFormat="1" x14ac:dyDescent="0.25">
      <c r="C42" s="76" t="s">
        <v>107</v>
      </c>
      <c r="D42" s="208"/>
      <c r="E42" s="83" t="s">
        <v>81</v>
      </c>
      <c r="F42" s="91"/>
      <c r="G42" s="24" t="s">
        <v>122</v>
      </c>
    </row>
    <row r="43" spans="3:7" s="14" customFormat="1" ht="25.5" x14ac:dyDescent="0.25">
      <c r="C43" s="75" t="s">
        <v>18</v>
      </c>
      <c r="D43" s="208"/>
      <c r="E43" s="83" t="s">
        <v>97</v>
      </c>
      <c r="F43" s="91"/>
      <c r="G43" s="24" t="s">
        <v>19</v>
      </c>
    </row>
    <row r="44" spans="3:7" s="14" customFormat="1" ht="35.25" customHeight="1" x14ac:dyDescent="0.25">
      <c r="C44" s="75" t="s">
        <v>52</v>
      </c>
      <c r="D44" s="208"/>
      <c r="E44" s="83" t="s">
        <v>82</v>
      </c>
      <c r="F44" s="91"/>
      <c r="G44" s="24" t="s">
        <v>19</v>
      </c>
    </row>
    <row r="45" spans="3:7" s="14" customFormat="1" ht="22.5" customHeight="1" x14ac:dyDescent="0.25">
      <c r="C45" s="77" t="s">
        <v>46</v>
      </c>
      <c r="D45" s="217"/>
      <c r="E45" s="88" t="s">
        <v>83</v>
      </c>
      <c r="F45" s="96"/>
      <c r="G45" s="25" t="s">
        <v>19</v>
      </c>
    </row>
    <row r="46" spans="3:7" s="14" customFormat="1" ht="15.75" customHeight="1" x14ac:dyDescent="0.25">
      <c r="C46" s="67"/>
      <c r="D46" s="67"/>
      <c r="E46" s="60"/>
      <c r="F46" s="22"/>
      <c r="G46" s="98"/>
    </row>
    <row r="47" spans="3:7" s="14" customFormat="1" ht="23.25" customHeight="1" x14ac:dyDescent="0.25">
      <c r="C47" s="218" t="s">
        <v>162</v>
      </c>
      <c r="D47" s="218"/>
      <c r="E47" s="218"/>
      <c r="F47" s="218"/>
      <c r="G47" s="98"/>
    </row>
    <row r="48" spans="3:7" s="14" customFormat="1" ht="30" customHeight="1" x14ac:dyDescent="0.25">
      <c r="C48" s="219" t="s">
        <v>163</v>
      </c>
      <c r="D48" s="219"/>
      <c r="E48" s="219"/>
      <c r="F48" s="219"/>
      <c r="G48" s="98"/>
    </row>
    <row r="49" spans="3:9" s="14" customFormat="1" ht="17.25" customHeight="1" x14ac:dyDescent="0.25">
      <c r="C49" s="68" t="s">
        <v>223</v>
      </c>
      <c r="D49" s="67"/>
      <c r="E49" s="60"/>
      <c r="F49" s="22"/>
      <c r="G49" s="98"/>
    </row>
    <row r="50" spans="3:9" s="14" customFormat="1" ht="15" customHeight="1" x14ac:dyDescent="0.25">
      <c r="C50" s="219" t="s">
        <v>118</v>
      </c>
      <c r="D50" s="219"/>
      <c r="E50" s="219"/>
      <c r="F50" s="22"/>
      <c r="G50" s="98"/>
    </row>
    <row r="51" spans="3:9" s="14" customFormat="1" ht="18.75" customHeight="1" x14ac:dyDescent="0.25">
      <c r="C51" s="219" t="s">
        <v>116</v>
      </c>
      <c r="D51" s="219"/>
      <c r="E51" s="219"/>
      <c r="F51" s="219"/>
      <c r="G51" s="98"/>
    </row>
    <row r="52" spans="3:9" s="14" customFormat="1" ht="23.25" customHeight="1" x14ac:dyDescent="0.25">
      <c r="C52" s="219" t="s">
        <v>119</v>
      </c>
      <c r="D52" s="219"/>
      <c r="E52" s="219"/>
      <c r="F52" s="219"/>
      <c r="G52" s="219"/>
    </row>
    <row r="53" spans="3:9" s="14" customFormat="1" ht="13.5" customHeight="1" x14ac:dyDescent="0.25">
      <c r="C53" s="68"/>
      <c r="D53" s="68"/>
      <c r="E53" s="68"/>
      <c r="F53" s="68"/>
      <c r="G53" s="68"/>
    </row>
    <row r="54" spans="3:9" ht="15" customHeight="1" x14ac:dyDescent="0.25">
      <c r="C54" s="27" t="s">
        <v>117</v>
      </c>
      <c r="D54" s="28"/>
      <c r="E54" s="61"/>
      <c r="F54" s="29"/>
      <c r="G54" s="55"/>
      <c r="H54" s="30"/>
      <c r="I54" s="30"/>
    </row>
    <row r="55" spans="3:9" ht="16.5" customHeight="1" x14ac:dyDescent="0.25">
      <c r="C55" s="212" t="s">
        <v>115</v>
      </c>
      <c r="D55" s="212"/>
      <c r="E55" s="212"/>
      <c r="F55" s="212"/>
      <c r="G55" s="212"/>
      <c r="H55" s="212"/>
      <c r="I55" s="212"/>
    </row>
    <row r="56" spans="3:9" ht="18" customHeight="1" x14ac:dyDescent="0.25">
      <c r="C56" s="212" t="s">
        <v>114</v>
      </c>
      <c r="D56" s="212"/>
      <c r="E56" s="212"/>
      <c r="F56" s="212"/>
      <c r="G56" s="212"/>
      <c r="H56" s="212"/>
      <c r="I56" s="212"/>
    </row>
    <row r="57" spans="3:9" x14ac:dyDescent="0.25">
      <c r="C57" s="19"/>
      <c r="D57" s="30"/>
      <c r="E57" s="62"/>
      <c r="F57" s="30"/>
      <c r="G57" s="56"/>
      <c r="H57" s="30"/>
      <c r="I57" s="30"/>
    </row>
    <row r="58" spans="3:9" x14ac:dyDescent="0.25">
      <c r="C58" s="19"/>
      <c r="D58" s="30"/>
      <c r="E58" s="62"/>
      <c r="F58" s="30"/>
      <c r="G58" s="56"/>
      <c r="H58" s="30"/>
      <c r="I58" s="30"/>
    </row>
    <row r="59" spans="3:9" x14ac:dyDescent="0.25">
      <c r="C59" s="19"/>
      <c r="D59" s="30"/>
      <c r="E59" s="62"/>
      <c r="F59" s="30"/>
      <c r="G59" s="56"/>
      <c r="H59" s="30"/>
      <c r="I59" s="30"/>
    </row>
    <row r="60" spans="3:9" x14ac:dyDescent="0.25">
      <c r="C60" s="19"/>
      <c r="D60" s="30"/>
      <c r="E60" s="62"/>
      <c r="F60" s="30"/>
      <c r="G60" s="56"/>
      <c r="H60" s="30"/>
      <c r="I60" s="30"/>
    </row>
    <row r="61" spans="3:9" x14ac:dyDescent="0.25">
      <c r="C61" s="19"/>
      <c r="D61" s="30"/>
      <c r="E61" s="62"/>
      <c r="F61" s="30"/>
      <c r="G61" s="56"/>
      <c r="H61" s="30"/>
      <c r="I61" s="30"/>
    </row>
    <row r="62" spans="3:9" x14ac:dyDescent="0.25">
      <c r="C62" s="19"/>
      <c r="D62" s="30"/>
      <c r="E62" s="62"/>
      <c r="F62" s="30"/>
      <c r="G62" s="56"/>
      <c r="H62" s="30"/>
      <c r="I62" s="30"/>
    </row>
  </sheetData>
  <mergeCells count="15">
    <mergeCell ref="D5:D8"/>
    <mergeCell ref="G6:G8"/>
    <mergeCell ref="F11:F12"/>
    <mergeCell ref="C56:I56"/>
    <mergeCell ref="D9:D21"/>
    <mergeCell ref="D22:D23"/>
    <mergeCell ref="D24:D34"/>
    <mergeCell ref="D35:D37"/>
    <mergeCell ref="D38:D45"/>
    <mergeCell ref="C55:I55"/>
    <mergeCell ref="C47:F47"/>
    <mergeCell ref="C48:F48"/>
    <mergeCell ref="C51:F51"/>
    <mergeCell ref="C52:G52"/>
    <mergeCell ref="C50:E5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56F79-5F97-41BF-8E00-57EB83F15A1F}">
  <sheetPr codeName="Feuil10"/>
  <dimension ref="B2:M25"/>
  <sheetViews>
    <sheetView zoomScale="166" zoomScaleNormal="166" workbookViewId="0">
      <selection activeCell="D28" sqref="D28"/>
    </sheetView>
  </sheetViews>
  <sheetFormatPr baseColWidth="10" defaultRowHeight="12.75" x14ac:dyDescent="0.25"/>
  <cols>
    <col min="1" max="1" width="3.7109375" style="1" customWidth="1"/>
    <col min="2" max="3" width="18.140625" style="1" customWidth="1"/>
    <col min="4" max="6" width="11.42578125" style="1"/>
    <col min="7" max="7" width="11.5703125" style="1" customWidth="1"/>
    <col min="8" max="16384" width="11.42578125" style="1"/>
  </cols>
  <sheetData>
    <row r="2" spans="2:13" ht="31.5" customHeight="1" x14ac:dyDescent="0.25">
      <c r="B2" s="101" t="s">
        <v>217</v>
      </c>
    </row>
    <row r="3" spans="2:13" x14ac:dyDescent="0.25">
      <c r="B3" s="228"/>
      <c r="C3" s="226"/>
      <c r="D3" s="226" t="s">
        <v>44</v>
      </c>
      <c r="E3" s="226"/>
      <c r="F3" s="226"/>
      <c r="G3" s="226"/>
      <c r="H3" s="226"/>
      <c r="I3" s="226"/>
      <c r="J3" s="227"/>
    </row>
    <row r="4" spans="2:13" ht="25.5" x14ac:dyDescent="0.25">
      <c r="B4" s="224" t="s">
        <v>216</v>
      </c>
      <c r="C4" s="229"/>
      <c r="D4" s="186">
        <v>0.5</v>
      </c>
      <c r="E4" s="186">
        <v>0.5</v>
      </c>
      <c r="F4" s="186" t="s">
        <v>215</v>
      </c>
      <c r="G4" s="185">
        <v>1</v>
      </c>
      <c r="H4" s="185">
        <v>1.6</v>
      </c>
      <c r="I4" s="185">
        <v>2</v>
      </c>
      <c r="J4" s="38">
        <v>2.5</v>
      </c>
    </row>
    <row r="5" spans="2:13" ht="25.5" x14ac:dyDescent="0.25">
      <c r="B5" s="224" t="s">
        <v>36</v>
      </c>
      <c r="C5" s="229"/>
      <c r="D5" s="185" t="s">
        <v>37</v>
      </c>
      <c r="E5" s="185" t="s">
        <v>38</v>
      </c>
      <c r="F5" s="185" t="s">
        <v>37</v>
      </c>
      <c r="G5" s="185" t="s">
        <v>38</v>
      </c>
      <c r="H5" s="185" t="s">
        <v>38</v>
      </c>
      <c r="I5" s="185" t="s">
        <v>38</v>
      </c>
      <c r="J5" s="38" t="s">
        <v>38</v>
      </c>
    </row>
    <row r="6" spans="2:13" ht="15" x14ac:dyDescent="0.25">
      <c r="B6" s="230" t="s">
        <v>143</v>
      </c>
      <c r="C6" s="212"/>
      <c r="D6" s="184">
        <f>+'[1]TMI_I0_T24-23-17'!$D$5</f>
        <v>883.46</v>
      </c>
      <c r="E6" s="184">
        <f>+'[1]TMI_I0_T24-23-17'!$D$10</f>
        <v>883.46</v>
      </c>
      <c r="F6" s="184">
        <f>+'[1]TMI_I0_T24-23-17'!$D$11</f>
        <v>883.46</v>
      </c>
      <c r="G6" s="184">
        <f>+'[1]TMI_I0_T24-23-17'!$D$6</f>
        <v>1766.92</v>
      </c>
      <c r="H6" s="184">
        <f>+'[1]TMI_I0_T24-23-17'!$D$7</f>
        <v>2827.0719999999965</v>
      </c>
      <c r="I6" s="184">
        <f>+'[1]TMI_I0_T24-23-17'!$D$8</f>
        <v>3533.8399999999929</v>
      </c>
      <c r="J6" s="36">
        <f>+'[1]TMI_I0_T24-23-17'!$D$9</f>
        <v>4417.2999999999884</v>
      </c>
      <c r="K6" s="171">
        <f>+[2]Celib!$A$63</f>
        <v>1766.92</v>
      </c>
    </row>
    <row r="7" spans="2:13" ht="15" customHeight="1" x14ac:dyDescent="0.25">
      <c r="B7" s="230" t="s">
        <v>214</v>
      </c>
      <c r="C7" s="174" t="s">
        <v>208</v>
      </c>
      <c r="D7" s="182">
        <f>+'[1]TMI_I0_T24-23-17'!$Y$5</f>
        <v>248.76435840309128</v>
      </c>
      <c r="E7" s="182">
        <f>+'[1]TMI_I0_T24-23-17'!$Y$10</f>
        <v>454.96043016752157</v>
      </c>
      <c r="F7" s="182">
        <f>+'[1]TMI_I0_T24-23-17'!$Y$11</f>
        <v>152.24396233762963</v>
      </c>
      <c r="G7" s="182">
        <f>+'[1]TMI_I0_T24-23-17'!$Y$6</f>
        <v>442.43767247240964</v>
      </c>
      <c r="H7" s="182">
        <f>+'[1]TMI_I0_T24-23-17'!$Y$7</f>
        <v>203.95130546368262</v>
      </c>
      <c r="I7" s="182">
        <f>+'[1]TMI_I0_T24-23-17'!$Y$8</f>
        <v>240.97239224853047</v>
      </c>
      <c r="J7" s="125">
        <f>+'[1]TMI_I0_T24-23-17'!$Y$9</f>
        <v>508.49182348969128</v>
      </c>
      <c r="K7" s="171">
        <v>769.9057922039043</v>
      </c>
      <c r="L7" s="64"/>
      <c r="M7" s="64"/>
    </row>
    <row r="8" spans="2:13" s="183" customFormat="1" ht="15" x14ac:dyDescent="0.25">
      <c r="B8" s="230"/>
      <c r="C8" s="187" t="s">
        <v>207</v>
      </c>
      <c r="D8" s="126">
        <f t="shared" ref="D8:K8" si="0">+D7/D6*100</f>
        <v>28.157965092148064</v>
      </c>
      <c r="E8" s="126">
        <f t="shared" si="0"/>
        <v>51.497569801408275</v>
      </c>
      <c r="F8" s="126">
        <f t="shared" si="0"/>
        <v>17.232694444301906</v>
      </c>
      <c r="G8" s="126">
        <f t="shared" si="0"/>
        <v>25.040051189211148</v>
      </c>
      <c r="H8" s="126">
        <f t="shared" si="0"/>
        <v>7.214223955515914</v>
      </c>
      <c r="I8" s="126">
        <f t="shared" si="0"/>
        <v>6.818995547295037</v>
      </c>
      <c r="J8" s="127">
        <f t="shared" si="0"/>
        <v>11.51137173136741</v>
      </c>
      <c r="K8" s="126">
        <f t="shared" si="0"/>
        <v>43.573324893255169</v>
      </c>
      <c r="L8" s="64"/>
      <c r="M8" s="64"/>
    </row>
    <row r="9" spans="2:13" ht="25.5" customHeight="1" x14ac:dyDescent="0.25">
      <c r="B9" s="224" t="s">
        <v>146</v>
      </c>
      <c r="C9" s="174" t="s">
        <v>208</v>
      </c>
      <c r="D9" s="182">
        <f>+'[1]TMI_I0_T24-23-17'!$Z$5</f>
        <v>-11.430021657660019</v>
      </c>
      <c r="E9" s="182">
        <f>+'[1]TMI_I0_T24-23-17'!$Z$10</f>
        <v>-217.62609342209043</v>
      </c>
      <c r="F9" s="182">
        <f>+'[1]TMI_I0_T24-23-17'!$Z$11</f>
        <v>-6.9951812950124799</v>
      </c>
      <c r="G9" s="182">
        <f>+'[1]TMI_I0_T24-23-17'!$Z$6</f>
        <v>-211.63594866366591</v>
      </c>
      <c r="H9" s="182">
        <f>+'[1]TMI_I0_T24-23-17'!$Z$7</f>
        <v>-55.510808314071234</v>
      </c>
      <c r="I9" s="182">
        <f>+'[1]TMI_I0_T24-23-17'!$Z$8</f>
        <v>-65.587088274229259</v>
      </c>
      <c r="J9" s="125">
        <f>+'[1]TMI_I0_T24-23-17'!$Z$9</f>
        <v>-335.43299837221065</v>
      </c>
      <c r="K9" s="64"/>
      <c r="L9" s="64"/>
      <c r="M9" s="64"/>
    </row>
    <row r="10" spans="2:13" s="180" customFormat="1" ht="15" x14ac:dyDescent="0.25">
      <c r="B10" s="224"/>
      <c r="C10" s="187" t="s">
        <v>207</v>
      </c>
      <c r="D10" s="126">
        <f t="shared" ref="D10:J10" si="1">+D9/D$6*100</f>
        <v>-1.2937791929074343</v>
      </c>
      <c r="E10" s="126">
        <f t="shared" si="1"/>
        <v>-24.633383902167662</v>
      </c>
      <c r="F10" s="126">
        <f t="shared" si="1"/>
        <v>-0.79179377617690438</v>
      </c>
      <c r="G10" s="126">
        <f t="shared" si="1"/>
        <v>-11.97767576707864</v>
      </c>
      <c r="H10" s="126">
        <f t="shared" si="1"/>
        <v>-1.9635442009991715</v>
      </c>
      <c r="I10" s="126">
        <f t="shared" si="1"/>
        <v>-1.855972207972896</v>
      </c>
      <c r="J10" s="127">
        <f t="shared" si="1"/>
        <v>-7.5936205005820643</v>
      </c>
      <c r="K10" s="64"/>
      <c r="L10" s="64"/>
      <c r="M10" s="64"/>
    </row>
    <row r="11" spans="2:13" ht="25.5" customHeight="1" x14ac:dyDescent="0.25">
      <c r="B11" s="230" t="s">
        <v>213</v>
      </c>
      <c r="C11" s="174" t="s">
        <v>208</v>
      </c>
      <c r="D11" s="181">
        <f>+'[1]TMI_I0_T24-23-17'!$AA$5</f>
        <v>-49.461069113589701</v>
      </c>
      <c r="E11" s="181">
        <f>+'[1]TMI_I0_T24-23-17'!$AA$10</f>
        <v>-49.461069113589701</v>
      </c>
      <c r="F11" s="181">
        <f>+'[1]TMI_I0_T24-23-17'!$AA$11</f>
        <v>-30.270209091234072</v>
      </c>
      <c r="G11" s="181">
        <f>+'[1]TMI_I0_T24-23-17'!$AA$6</f>
        <v>-48.099656246051758</v>
      </c>
      <c r="H11" s="181">
        <f>+'[1]TMI_I0_T24-23-17'!$AA$7</f>
        <v>-30.935370707222066</v>
      </c>
      <c r="I11" s="181">
        <f>+'[1]TMI_I0_T24-23-17'!$AA$8</f>
        <v>-36.550735811504232</v>
      </c>
      <c r="J11" s="37">
        <f>+'[1]TMI_I0_T24-23-17'!$AA$9</f>
        <v>-34.248774137812312</v>
      </c>
      <c r="K11" s="64"/>
      <c r="L11" s="64"/>
      <c r="M11" s="64"/>
    </row>
    <row r="12" spans="2:13" s="180" customFormat="1" ht="15" x14ac:dyDescent="0.25">
      <c r="B12" s="230"/>
      <c r="C12" s="187" t="s">
        <v>207</v>
      </c>
      <c r="D12" s="102">
        <f t="shared" ref="D12:J12" si="2">+D11/D$6*100</f>
        <v>-5.598563501866491</v>
      </c>
      <c r="E12" s="102">
        <f t="shared" si="2"/>
        <v>-5.598563501866491</v>
      </c>
      <c r="F12" s="102">
        <f t="shared" si="2"/>
        <v>-3.4263248014889265</v>
      </c>
      <c r="G12" s="102">
        <f t="shared" si="2"/>
        <v>-2.7222316939109725</v>
      </c>
      <c r="H12" s="102">
        <f t="shared" si="2"/>
        <v>-1.0942547875406818</v>
      </c>
      <c r="I12" s="102">
        <f t="shared" si="2"/>
        <v>-1.0343064714730805</v>
      </c>
      <c r="J12" s="103">
        <f t="shared" si="2"/>
        <v>-0.77533276295049924</v>
      </c>
      <c r="K12" s="64"/>
      <c r="L12" s="64"/>
      <c r="M12" s="64"/>
    </row>
    <row r="13" spans="2:13" ht="15" customHeight="1" x14ac:dyDescent="0.25">
      <c r="B13" s="224" t="s">
        <v>212</v>
      </c>
      <c r="C13" s="174" t="s">
        <v>208</v>
      </c>
      <c r="D13" s="181">
        <f>+'[1]TMI_I0_T24-23-17'!$AB$5</f>
        <v>-63.399478722207846</v>
      </c>
      <c r="E13" s="181">
        <f>+'[1]TMI_I0_T24-23-17'!$AB$10</f>
        <v>-63.399478722207846</v>
      </c>
      <c r="F13" s="181">
        <f>+'[1]TMI_I0_T24-23-17'!$AB$11</f>
        <v>0</v>
      </c>
      <c r="G13" s="181">
        <f>+'[1]TMI_I0_T24-23-17'!$AB$6</f>
        <v>0</v>
      </c>
      <c r="H13" s="181">
        <f>+'[1]TMI_I0_T24-23-17'!$AB$7</f>
        <v>0</v>
      </c>
      <c r="I13" s="181">
        <f>+'[1]TMI_I0_T24-23-17'!$AB$8</f>
        <v>0</v>
      </c>
      <c r="J13" s="37">
        <f>+'[1]TMI_I0_T24-23-17'!$AB$9</f>
        <v>0</v>
      </c>
      <c r="K13" s="64"/>
      <c r="L13" s="64"/>
      <c r="M13" s="64"/>
    </row>
    <row r="14" spans="2:13" s="180" customFormat="1" ht="15" x14ac:dyDescent="0.25">
      <c r="B14" s="224"/>
      <c r="C14" s="187" t="s">
        <v>207</v>
      </c>
      <c r="D14" s="102">
        <f t="shared" ref="D14:J14" si="3">+D13/D$6*100</f>
        <v>-7.1762704278867009</v>
      </c>
      <c r="E14" s="102">
        <f t="shared" si="3"/>
        <v>-7.1762704278867009</v>
      </c>
      <c r="F14" s="102">
        <f t="shared" si="3"/>
        <v>0</v>
      </c>
      <c r="G14" s="102">
        <f t="shared" si="3"/>
        <v>0</v>
      </c>
      <c r="H14" s="102">
        <f t="shared" si="3"/>
        <v>0</v>
      </c>
      <c r="I14" s="102">
        <f t="shared" si="3"/>
        <v>0</v>
      </c>
      <c r="J14" s="103">
        <f t="shared" si="3"/>
        <v>0</v>
      </c>
      <c r="K14" s="64"/>
      <c r="L14" s="64"/>
      <c r="M14" s="64"/>
    </row>
    <row r="15" spans="2:13" ht="15" customHeight="1" x14ac:dyDescent="0.25">
      <c r="B15" s="224" t="s">
        <v>211</v>
      </c>
      <c r="C15" s="174" t="s">
        <v>208</v>
      </c>
      <c r="D15" s="181">
        <f>+'[1]TMI_I0_T24-23-17'!$AD$5</f>
        <v>-24.473788909633441</v>
      </c>
      <c r="E15" s="181">
        <f>+'[1]TMI_I0_T24-23-17'!$AD$10</f>
        <v>-24.473788909633441</v>
      </c>
      <c r="F15" s="181">
        <f>+'[1]TMI_I0_T24-23-17'!$AD$11</f>
        <v>-14.978571951383124</v>
      </c>
      <c r="G15" s="181">
        <f>+'[1]TMI_I0_T24-23-17'!$AD$6</f>
        <v>-70.894696538075792</v>
      </c>
      <c r="H15" s="181">
        <f>+'[1]TMI_I0_T24-23-17'!$AD$7</f>
        <v>0</v>
      </c>
      <c r="I15" s="181">
        <f>+'[1]TMI_I0_T24-23-17'!$AD$8</f>
        <v>0</v>
      </c>
      <c r="J15" s="37">
        <f>+'[1]TMI_I0_T24-23-17'!$AD$9</f>
        <v>0</v>
      </c>
      <c r="K15" s="65"/>
      <c r="L15" s="64"/>
      <c r="M15" s="64"/>
    </row>
    <row r="16" spans="2:13" s="180" customFormat="1" x14ac:dyDescent="0.25">
      <c r="B16" s="224"/>
      <c r="C16" s="187" t="s">
        <v>207</v>
      </c>
      <c r="D16" s="102">
        <f t="shared" ref="D16:J16" si="4">+D15/D$6*100</f>
        <v>-2.7702203732634687</v>
      </c>
      <c r="E16" s="102">
        <f t="shared" si="4"/>
        <v>-2.7702203732634687</v>
      </c>
      <c r="F16" s="102">
        <f t="shared" si="4"/>
        <v>-1.6954442704121435</v>
      </c>
      <c r="G16" s="102">
        <f t="shared" si="4"/>
        <v>-4.0123319979442069</v>
      </c>
      <c r="H16" s="102">
        <f t="shared" si="4"/>
        <v>0</v>
      </c>
      <c r="I16" s="102">
        <f t="shared" si="4"/>
        <v>0</v>
      </c>
      <c r="J16" s="103">
        <f t="shared" si="4"/>
        <v>0</v>
      </c>
    </row>
    <row r="17" spans="2:11" ht="12.75" customHeight="1" x14ac:dyDescent="0.25">
      <c r="B17" s="224" t="s">
        <v>210</v>
      </c>
      <c r="C17" s="174" t="s">
        <v>208</v>
      </c>
      <c r="D17" s="181">
        <f>+'[1]TMI_I0_T24-23-17'!$AE$5</f>
        <v>0</v>
      </c>
      <c r="E17" s="181">
        <f>+'[1]TMI_I0_T24-23-17'!$AE$5</f>
        <v>0</v>
      </c>
      <c r="F17" s="181">
        <f>+'[1]TMI_I0_T24-23-17'!$AE$11</f>
        <v>0</v>
      </c>
      <c r="G17" s="181">
        <f>+'[1]TMI_I0_T24-23-17'!$AE$6</f>
        <v>-11.807371024616288</v>
      </c>
      <c r="H17" s="181">
        <f>+'[1]TMI_I0_T24-23-17'!$AE$7</f>
        <v>-17.505126442389482</v>
      </c>
      <c r="I17" s="181">
        <f>+'[1]TMI_I0_T24-23-17'!$AE$8</f>
        <v>-38.834568162796714</v>
      </c>
      <c r="J17" s="37">
        <f>+'[1]TMI_I0_T24-23-17'!$AE$9</f>
        <v>-38.810050979668858</v>
      </c>
    </row>
    <row r="18" spans="2:11" s="180" customFormat="1" x14ac:dyDescent="0.25">
      <c r="B18" s="224"/>
      <c r="C18" s="187" t="s">
        <v>207</v>
      </c>
      <c r="D18" s="102">
        <f t="shared" ref="D18:J18" si="5">+D17/D$6*100</f>
        <v>0</v>
      </c>
      <c r="E18" s="102">
        <f t="shared" si="5"/>
        <v>0</v>
      </c>
      <c r="F18" s="102">
        <f t="shared" si="5"/>
        <v>0</v>
      </c>
      <c r="G18" s="102">
        <f t="shared" si="5"/>
        <v>-0.6682459321653661</v>
      </c>
      <c r="H18" s="102">
        <f t="shared" si="5"/>
        <v>-0.61919634315608174</v>
      </c>
      <c r="I18" s="102">
        <f t="shared" si="5"/>
        <v>-1.0989339687930633</v>
      </c>
      <c r="J18" s="103">
        <f t="shared" si="5"/>
        <v>-0.87859214859006551</v>
      </c>
    </row>
    <row r="19" spans="2:11" ht="12.75" customHeight="1" x14ac:dyDescent="0.25">
      <c r="B19" s="224" t="s">
        <v>209</v>
      </c>
      <c r="C19" s="174" t="s">
        <v>208</v>
      </c>
      <c r="D19" s="181">
        <v>100</v>
      </c>
      <c r="E19" s="181">
        <v>100</v>
      </c>
      <c r="F19" s="181">
        <v>100</v>
      </c>
      <c r="G19" s="181">
        <v>100</v>
      </c>
      <c r="H19" s="181">
        <v>100</v>
      </c>
      <c r="I19" s="181">
        <v>100</v>
      </c>
      <c r="J19" s="37">
        <v>100</v>
      </c>
    </row>
    <row r="20" spans="2:11" s="180" customFormat="1" x14ac:dyDescent="0.25">
      <c r="B20" s="225"/>
      <c r="C20" s="188" t="s">
        <v>207</v>
      </c>
      <c r="D20" s="104">
        <f t="shared" ref="D20:J20" si="6">+D19/D6*100</f>
        <v>11.319131596223936</v>
      </c>
      <c r="E20" s="104">
        <f t="shared" si="6"/>
        <v>11.319131596223936</v>
      </c>
      <c r="F20" s="104">
        <f t="shared" si="6"/>
        <v>11.319131596223936</v>
      </c>
      <c r="G20" s="104">
        <f t="shared" si="6"/>
        <v>5.6595657981119682</v>
      </c>
      <c r="H20" s="104">
        <f t="shared" si="6"/>
        <v>3.5372286238199853</v>
      </c>
      <c r="I20" s="104">
        <f t="shared" si="6"/>
        <v>2.8297828990559903</v>
      </c>
      <c r="J20" s="105">
        <f t="shared" si="6"/>
        <v>2.2638263192447936</v>
      </c>
    </row>
    <row r="21" spans="2:11" x14ac:dyDescent="0.25">
      <c r="C21" s="178"/>
      <c r="D21" s="178"/>
      <c r="E21" s="178"/>
      <c r="F21" s="178"/>
      <c r="G21" s="179"/>
      <c r="H21" s="178"/>
      <c r="I21" s="178"/>
      <c r="J21" s="178"/>
    </row>
    <row r="22" spans="2:11" ht="31.5" customHeight="1" x14ac:dyDescent="0.25">
      <c r="B22" s="221" t="s">
        <v>206</v>
      </c>
      <c r="C22" s="221"/>
      <c r="D22" s="221"/>
      <c r="E22" s="221"/>
      <c r="F22" s="221"/>
      <c r="G22" s="221"/>
      <c r="H22" s="221"/>
      <c r="I22" s="221"/>
      <c r="J22" s="221"/>
    </row>
    <row r="23" spans="2:11" ht="40.5" customHeight="1" x14ac:dyDescent="0.25">
      <c r="B23" s="222" t="s">
        <v>224</v>
      </c>
      <c r="C23" s="223"/>
      <c r="D23" s="223"/>
      <c r="E23" s="223"/>
      <c r="F23" s="223"/>
      <c r="G23" s="223"/>
      <c r="H23" s="223"/>
      <c r="I23" s="223"/>
      <c r="J23" s="223"/>
    </row>
    <row r="24" spans="2:11" ht="18" customHeight="1" x14ac:dyDescent="0.25">
      <c r="B24" s="222" t="s">
        <v>192</v>
      </c>
      <c r="C24" s="222"/>
      <c r="D24" s="222"/>
      <c r="E24" s="222"/>
      <c r="F24" s="175"/>
      <c r="G24" s="175"/>
      <c r="H24" s="175"/>
      <c r="I24" s="175"/>
      <c r="J24" s="175"/>
    </row>
    <row r="25" spans="2:11" ht="31.5" customHeight="1" x14ac:dyDescent="0.25">
      <c r="B25" s="220" t="s">
        <v>141</v>
      </c>
      <c r="C25" s="220"/>
      <c r="D25" s="220"/>
      <c r="E25" s="220"/>
      <c r="F25" s="220"/>
      <c r="G25" s="220"/>
      <c r="H25" s="220"/>
      <c r="I25" s="220"/>
      <c r="J25" s="220"/>
      <c r="K25" s="220"/>
    </row>
  </sheetData>
  <mergeCells count="16">
    <mergeCell ref="B15:B16"/>
    <mergeCell ref="D3:J3"/>
    <mergeCell ref="B3:C3"/>
    <mergeCell ref="B4:C4"/>
    <mergeCell ref="B5:C5"/>
    <mergeCell ref="B6:C6"/>
    <mergeCell ref="B7:B8"/>
    <mergeCell ref="B9:B10"/>
    <mergeCell ref="B11:B12"/>
    <mergeCell ref="B13:B14"/>
    <mergeCell ref="B25:K25"/>
    <mergeCell ref="B22:J22"/>
    <mergeCell ref="B23:J23"/>
    <mergeCell ref="B19:B20"/>
    <mergeCell ref="B17:B18"/>
    <mergeCell ref="B24:E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2:H28"/>
  <sheetViews>
    <sheetView zoomScale="148" zoomScaleNormal="148" workbookViewId="0">
      <selection activeCell="G4" sqref="G4"/>
    </sheetView>
  </sheetViews>
  <sheetFormatPr baseColWidth="10" defaultRowHeight="12.75" x14ac:dyDescent="0.25"/>
  <cols>
    <col min="1" max="1" width="3.28515625" style="2" customWidth="1"/>
    <col min="2" max="2" width="22.5703125" style="147" customWidth="1"/>
    <col min="3" max="3" width="20.5703125" style="147" customWidth="1"/>
    <col min="4" max="4" width="22.5703125" style="147" customWidth="1"/>
    <col min="5" max="5" width="19.85546875" style="147" customWidth="1"/>
    <col min="6" max="6" width="18.28515625" style="147" customWidth="1"/>
    <col min="7" max="7" width="8.85546875" style="2" customWidth="1"/>
    <col min="8" max="8" width="8" style="2" customWidth="1"/>
    <col min="9" max="16384" width="11.42578125" style="2"/>
  </cols>
  <sheetData>
    <row r="2" spans="2:8" x14ac:dyDescent="0.25">
      <c r="B2" s="146" t="s">
        <v>164</v>
      </c>
      <c r="C2" s="9"/>
    </row>
    <row r="3" spans="2:8" x14ac:dyDescent="0.25">
      <c r="B3" s="9"/>
      <c r="C3" s="9"/>
    </row>
    <row r="4" spans="2:8" x14ac:dyDescent="0.25">
      <c r="B4" s="148"/>
      <c r="C4" s="9"/>
      <c r="D4" s="149"/>
      <c r="E4" s="149"/>
      <c r="G4" s="193" t="s">
        <v>124</v>
      </c>
    </row>
    <row r="5" spans="2:8" s="18" customFormat="1" ht="25.5" x14ac:dyDescent="0.25">
      <c r="B5" s="10" t="s">
        <v>140</v>
      </c>
      <c r="C5" s="10" t="s">
        <v>136</v>
      </c>
      <c r="D5" s="16" t="s">
        <v>227</v>
      </c>
      <c r="E5" s="16" t="s">
        <v>228</v>
      </c>
      <c r="F5" s="16" t="s">
        <v>32</v>
      </c>
      <c r="G5" s="17"/>
    </row>
    <row r="6" spans="2:8" x14ac:dyDescent="0.25">
      <c r="B6" s="150" t="s">
        <v>125</v>
      </c>
      <c r="C6" s="151">
        <f>+[2]Celib!$A$23+D6</f>
        <v>0</v>
      </c>
      <c r="D6" s="152">
        <f>+[2]Celib!$F$23-[2]Celib!$G$23</f>
        <v>0</v>
      </c>
      <c r="E6" s="152">
        <f>+[2]Celib!$H$23+[2]Celib!$I$23+[2]Celib!$J$23</f>
        <v>0</v>
      </c>
      <c r="F6" s="152">
        <f>+[2]Celib!$K$23</f>
        <v>0</v>
      </c>
      <c r="G6" s="6"/>
      <c r="H6" s="3"/>
    </row>
    <row r="7" spans="2:8" x14ac:dyDescent="0.25">
      <c r="B7" s="150" t="s">
        <v>194</v>
      </c>
      <c r="C7" s="151">
        <f>+[2]Celib!$A$31+D7</f>
        <v>370.40297343999998</v>
      </c>
      <c r="D7" s="152">
        <f>+[2]Celib!$F$31-[2]Celib!$G$31</f>
        <v>17.018973439999982</v>
      </c>
      <c r="E7" s="152">
        <f>+[2]Celib!$H$31+[2]Celib!$I$31+[2]Celib!$J$31</f>
        <v>73.646109060000001</v>
      </c>
      <c r="F7" s="152">
        <f>+[2]Celib!$K$31</f>
        <v>279.73789094</v>
      </c>
      <c r="G7" s="39"/>
      <c r="H7" s="35"/>
    </row>
    <row r="8" spans="2:8" x14ac:dyDescent="0.25">
      <c r="B8" s="150" t="s">
        <v>195</v>
      </c>
      <c r="C8" s="151">
        <f>+[2]Celib!$A$39+D8</f>
        <v>740.80594687999996</v>
      </c>
      <c r="D8" s="152">
        <f>+[2]Celib!$F$39-[2]Celib!$G$39</f>
        <v>34.037946879999964</v>
      </c>
      <c r="E8" s="152">
        <f>+[2]Celib!$H$39+[2]Celib!$I$39+[2]Celib!$J$39</f>
        <v>147.29221812</v>
      </c>
      <c r="F8" s="152">
        <f>+[2]Celib!$K$39</f>
        <v>559.47578188</v>
      </c>
      <c r="G8" s="39"/>
      <c r="H8" s="35"/>
    </row>
    <row r="9" spans="2:8" x14ac:dyDescent="0.25">
      <c r="B9" s="150" t="s">
        <v>196</v>
      </c>
      <c r="C9" s="151">
        <f>+[2]Celib!$A$47+D9</f>
        <v>1111.2089203200001</v>
      </c>
      <c r="D9" s="152">
        <f>+[2]Celib!$F$47-[2]Celib!$G$47</f>
        <v>51.056920319999961</v>
      </c>
      <c r="E9" s="152">
        <f>+[2]Celib!$H$47+[2]Celib!$I$47+[2]Celib!$J$47</f>
        <v>220.93832718000002</v>
      </c>
      <c r="F9" s="152">
        <f>+[2]Celib!$K$47</f>
        <v>839.21367282000006</v>
      </c>
      <c r="G9" s="39"/>
      <c r="H9" s="35"/>
    </row>
    <row r="10" spans="2:8" x14ac:dyDescent="0.25">
      <c r="B10" s="150" t="s">
        <v>197</v>
      </c>
      <c r="C10" s="151">
        <f>+[2]Celib!$A$55+D10</f>
        <v>1481.6118937599999</v>
      </c>
      <c r="D10" s="152">
        <f>+[2]Celib!$F$55-[2]Celib!$G$55</f>
        <v>68.075893759999929</v>
      </c>
      <c r="E10" s="152">
        <f>+[2]Celib!$H$55+[2]Celib!$I$55+[2]Celib!$J$55</f>
        <v>294.58443624</v>
      </c>
      <c r="F10" s="152">
        <f>+[2]Celib!$K$55</f>
        <v>1118.95156376</v>
      </c>
      <c r="G10" s="39"/>
      <c r="H10" s="35"/>
    </row>
    <row r="11" spans="2:8" x14ac:dyDescent="0.25">
      <c r="B11" s="150" t="s">
        <v>130</v>
      </c>
      <c r="C11" s="151">
        <f>+[2]Celib!$A$63+D11</f>
        <v>1852.0148672</v>
      </c>
      <c r="D11" s="152">
        <f>+[2]Celib!$F$63-[2]Celib!$G$63</f>
        <v>85.094867199999953</v>
      </c>
      <c r="E11" s="152">
        <f>+[2]Celib!$H$63+[2]Celib!$I$63+[2]Celib!$J$63</f>
        <v>368.23054530000002</v>
      </c>
      <c r="F11" s="152">
        <f>+[2]Celib!$K$63</f>
        <v>1398.6894547000002</v>
      </c>
      <c r="G11" s="63"/>
      <c r="H11" s="58"/>
    </row>
    <row r="12" spans="2:8" x14ac:dyDescent="0.25">
      <c r="B12" s="150" t="s">
        <v>131</v>
      </c>
      <c r="C12" s="151">
        <f>+[2]Celib!$A$71+D12</f>
        <v>2529.4378598399999</v>
      </c>
      <c r="D12" s="152">
        <f>+[2]Celib!$F$71-[2]Celib!$G$71</f>
        <v>409.13385983999984</v>
      </c>
      <c r="E12" s="152">
        <f>+[2]Celib!$H$71+[2]Celib!$I$71+[2]Celib!$J$71</f>
        <v>441.87665436000003</v>
      </c>
      <c r="F12" s="152">
        <f>+[2]Celib!$K$71</f>
        <v>1678.4273456400001</v>
      </c>
      <c r="G12" s="57"/>
      <c r="H12" s="57"/>
    </row>
    <row r="13" spans="2:8" x14ac:dyDescent="0.25">
      <c r="B13" s="150" t="s">
        <v>132</v>
      </c>
      <c r="C13" s="151">
        <f>+[2]Celib!$A$79+D13</f>
        <v>3206.8608524799965</v>
      </c>
      <c r="D13" s="152">
        <f>+[2]Celib!$F$79-[2]Celib!$G$79</f>
        <v>733.17285247999837</v>
      </c>
      <c r="E13" s="152">
        <f>+[2]Celib!$H$79+[2]Celib!$I$79+[2]Celib!$J$79</f>
        <v>515.52276341999959</v>
      </c>
      <c r="F13" s="152">
        <f>+[2]Celib!$K$79</f>
        <v>1958.1652365799987</v>
      </c>
      <c r="G13" s="57"/>
      <c r="H13" s="57"/>
    </row>
    <row r="14" spans="2:8" x14ac:dyDescent="0.25">
      <c r="B14" s="150" t="s">
        <v>133</v>
      </c>
      <c r="C14" s="151">
        <f>+[2]Celib!$A$87+D14</f>
        <v>3884.2838451199927</v>
      </c>
      <c r="D14" s="152">
        <f>+[2]Celib!$F$87-[2]Celib!$G$87</f>
        <v>1057.2118451199963</v>
      </c>
      <c r="E14" s="152">
        <f>+[2]Celib!$H$87+[2]Celib!$I$87+[2]Celib!$J$87</f>
        <v>589.16887247999921</v>
      </c>
      <c r="F14" s="152">
        <f>+[2]Celib!$K$87</f>
        <v>2237.9031275199973</v>
      </c>
      <c r="G14" s="57"/>
      <c r="H14" s="57"/>
    </row>
    <row r="15" spans="2:8" x14ac:dyDescent="0.25">
      <c r="B15" s="150" t="s">
        <v>134</v>
      </c>
      <c r="C15" s="151">
        <f>+[2]Celib!$A$95+D15</f>
        <v>4369.8193257599924</v>
      </c>
      <c r="D15" s="152">
        <f>+[2]Celib!$F$95-[2]Celib!$G$95</f>
        <v>1189.3633257599977</v>
      </c>
      <c r="E15" s="152">
        <f>+[2]Celib!$H$95+[2]Celib!$I$95+[2]Celib!$J$95</f>
        <v>662.81498153999883</v>
      </c>
      <c r="F15" s="152">
        <f>+[2]Celib!$K$95</f>
        <v>2517.6410184599958</v>
      </c>
      <c r="G15" s="57"/>
      <c r="H15" s="57"/>
    </row>
    <row r="16" spans="2:8" x14ac:dyDescent="0.25">
      <c r="B16" s="150" t="s">
        <v>135</v>
      </c>
      <c r="C16" s="151">
        <f>+[2]Celib!$A$103+D16</f>
        <v>4855.3548063999897</v>
      </c>
      <c r="D16" s="152">
        <f>+[2]Celib!$F$103-[2]Celib!$G$103</f>
        <v>1321.5148063999973</v>
      </c>
      <c r="E16" s="152">
        <f>+[2]Celib!$H$103+[2]Celib!$I$103+[2]Celib!$J$103</f>
        <v>736.46109059999844</v>
      </c>
      <c r="F16" s="152">
        <f>+[2]Celib!$K$103</f>
        <v>2797.378909399994</v>
      </c>
      <c r="G16" s="58"/>
      <c r="H16" s="58"/>
    </row>
    <row r="17" spans="2:7" x14ac:dyDescent="0.25">
      <c r="D17" s="149"/>
      <c r="E17" s="149"/>
      <c r="F17" s="149"/>
      <c r="G17" s="39"/>
    </row>
    <row r="18" spans="2:7" ht="18" customHeight="1" x14ac:dyDescent="0.25">
      <c r="B18" s="232" t="s">
        <v>139</v>
      </c>
      <c r="C18" s="232"/>
      <c r="D18" s="232"/>
      <c r="E18" s="232"/>
      <c r="F18" s="232"/>
      <c r="G18" s="232"/>
    </row>
    <row r="19" spans="2:7" ht="42.75" customHeight="1" x14ac:dyDescent="0.25">
      <c r="B19" s="231" t="s">
        <v>226</v>
      </c>
      <c r="C19" s="231"/>
      <c r="D19" s="231"/>
      <c r="E19" s="231"/>
      <c r="F19" s="231"/>
      <c r="G19" s="3"/>
    </row>
    <row r="20" spans="2:7" x14ac:dyDescent="0.25">
      <c r="B20" s="203" t="s">
        <v>198</v>
      </c>
      <c r="C20" s="231"/>
      <c r="D20" s="231"/>
      <c r="E20" s="231"/>
      <c r="F20" s="231"/>
      <c r="G20" s="3"/>
    </row>
    <row r="21" spans="2:7" ht="13.5" x14ac:dyDescent="0.25">
      <c r="B21" s="153" t="s">
        <v>199</v>
      </c>
      <c r="C21" s="154"/>
      <c r="G21" s="8"/>
    </row>
    <row r="22" spans="2:7" ht="12.75" customHeight="1" x14ac:dyDescent="0.25">
      <c r="B22" s="155"/>
      <c r="C22" s="155"/>
      <c r="G22" s="13"/>
    </row>
    <row r="23" spans="2:7" x14ac:dyDescent="0.25">
      <c r="D23" s="149"/>
      <c r="E23" s="149"/>
      <c r="F23" s="149"/>
    </row>
    <row r="24" spans="2:7" x14ac:dyDescent="0.25">
      <c r="B24" s="156"/>
      <c r="C24" s="156"/>
      <c r="D24" s="157"/>
      <c r="E24" s="149"/>
      <c r="F24" s="149"/>
    </row>
    <row r="25" spans="2:7" x14ac:dyDescent="0.25">
      <c r="D25" s="149"/>
      <c r="E25" s="149"/>
      <c r="F25" s="149"/>
    </row>
    <row r="26" spans="2:7" x14ac:dyDescent="0.25">
      <c r="D26" s="149"/>
      <c r="E26" s="149"/>
      <c r="F26" s="149"/>
    </row>
    <row r="27" spans="2:7" x14ac:dyDescent="0.25">
      <c r="D27" s="149"/>
      <c r="E27" s="149"/>
      <c r="F27" s="149"/>
    </row>
    <row r="28" spans="2:7" x14ac:dyDescent="0.25">
      <c r="D28" s="149"/>
      <c r="E28" s="149"/>
      <c r="F28" s="149"/>
    </row>
  </sheetData>
  <mergeCells count="3">
    <mergeCell ref="B19:F19"/>
    <mergeCell ref="B20:F20"/>
    <mergeCell ref="B18:G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277C-A14F-4606-BA61-ADECE64FFF17}">
  <sheetPr codeName="Feuil3"/>
  <dimension ref="B2:J28"/>
  <sheetViews>
    <sheetView zoomScale="98" zoomScaleNormal="98" workbookViewId="0">
      <selection activeCell="B18" sqref="B18:H18"/>
    </sheetView>
  </sheetViews>
  <sheetFormatPr baseColWidth="10" defaultRowHeight="12.75" x14ac:dyDescent="0.25"/>
  <cols>
    <col min="1" max="1" width="3.28515625" style="2" customWidth="1"/>
    <col min="2" max="2" width="27.42578125" style="2" customWidth="1"/>
    <col min="3" max="4" width="20.5703125" style="2" customWidth="1"/>
    <col min="5" max="5" width="22.5703125" style="2" customWidth="1"/>
    <col min="6" max="7" width="19.85546875" style="2" customWidth="1"/>
    <col min="8" max="8" width="18" style="2" customWidth="1"/>
    <col min="9" max="9" width="8.85546875" style="2" customWidth="1"/>
    <col min="10" max="10" width="23" style="2" customWidth="1"/>
    <col min="11" max="16384" width="11.42578125" style="2"/>
  </cols>
  <sheetData>
    <row r="2" spans="2:10" x14ac:dyDescent="0.25">
      <c r="B2" s="100" t="s">
        <v>165</v>
      </c>
      <c r="C2" s="4"/>
      <c r="D2" s="4"/>
    </row>
    <row r="3" spans="2:10" x14ac:dyDescent="0.25">
      <c r="B3" s="4"/>
      <c r="C3" s="4"/>
      <c r="D3" s="4"/>
    </row>
    <row r="4" spans="2:10" x14ac:dyDescent="0.25">
      <c r="B4" s="99"/>
      <c r="C4" s="9"/>
      <c r="D4" s="9"/>
      <c r="E4" s="3"/>
      <c r="F4" s="3"/>
      <c r="G4" s="3"/>
      <c r="I4" s="192" t="s">
        <v>142</v>
      </c>
    </row>
    <row r="5" spans="2:10" s="18" customFormat="1" ht="25.5" x14ac:dyDescent="0.25">
      <c r="B5" s="10" t="s">
        <v>140</v>
      </c>
      <c r="C5" s="10" t="s">
        <v>32</v>
      </c>
      <c r="D5" s="10" t="s">
        <v>1</v>
      </c>
      <c r="E5" s="16" t="s">
        <v>43</v>
      </c>
      <c r="F5" s="16" t="s">
        <v>3</v>
      </c>
      <c r="G5" s="16" t="s">
        <v>4</v>
      </c>
      <c r="H5" s="16" t="s">
        <v>34</v>
      </c>
      <c r="I5" s="17"/>
    </row>
    <row r="6" spans="2:10" x14ac:dyDescent="0.25">
      <c r="B6" s="5" t="s">
        <v>125</v>
      </c>
      <c r="C6" s="20">
        <f>+[2]Celib!$K$23</f>
        <v>0</v>
      </c>
      <c r="D6" s="20">
        <f>+[2]Celib!$AN$23+[2]Celib!$AO$23</f>
        <v>572.12896666666666</v>
      </c>
      <c r="E6" s="20">
        <f>+[2]Celib!$AS$23</f>
        <v>0</v>
      </c>
      <c r="F6" s="20">
        <f>+[2]Celib!$W$23</f>
        <v>291</v>
      </c>
      <c r="G6" s="20">
        <f>-[2]Celib!$BF$23</f>
        <v>0</v>
      </c>
      <c r="H6" s="21">
        <f>+[2]Celib!$BI$23</f>
        <v>863.12896666666666</v>
      </c>
      <c r="I6" s="6"/>
      <c r="J6" s="3"/>
    </row>
    <row r="7" spans="2:10" x14ac:dyDescent="0.25">
      <c r="B7" s="5" t="s">
        <v>126</v>
      </c>
      <c r="C7" s="20">
        <f>+[2]Celib!$K$31</f>
        <v>279.73789094</v>
      </c>
      <c r="D7" s="20">
        <f>+[2]Celib!$AN$31+[2]Celib!$AO$31</f>
        <v>292.39107572666671</v>
      </c>
      <c r="E7" s="20">
        <f>+[2]Celib!$AS$31</f>
        <v>169.786912906033</v>
      </c>
      <c r="F7" s="20">
        <f>+[2]Celib!$W$31</f>
        <v>291</v>
      </c>
      <c r="G7" s="20">
        <f>-[2]Celib!$BF$31</f>
        <v>0</v>
      </c>
      <c r="H7" s="21">
        <f>+[2]Celib!$BI$31</f>
        <v>1032.9158795726996</v>
      </c>
      <c r="I7" s="6"/>
      <c r="J7" s="3"/>
    </row>
    <row r="8" spans="2:10" x14ac:dyDescent="0.25">
      <c r="B8" s="5" t="s">
        <v>127</v>
      </c>
      <c r="C8" s="20">
        <f>+[2]Celib!$K$39</f>
        <v>559.47578188</v>
      </c>
      <c r="D8" s="20">
        <f>+[2]Celib!$AN$39++[2]Celib!$AO$39</f>
        <v>0</v>
      </c>
      <c r="E8" s="20">
        <f>+[2]Celib!$AS$39</f>
        <v>328.07025084146596</v>
      </c>
      <c r="F8" s="20">
        <f>+[2]Celib!$W$39</f>
        <v>257</v>
      </c>
      <c r="G8" s="20">
        <f>-[2]Celib!$BF$39</f>
        <v>0</v>
      </c>
      <c r="H8" s="21">
        <f>+[2]Celib!$BI$39</f>
        <v>1144.546032721466</v>
      </c>
      <c r="I8" s="6"/>
      <c r="J8" s="3"/>
    </row>
    <row r="9" spans="2:10" x14ac:dyDescent="0.25">
      <c r="B9" s="5" t="s">
        <v>128</v>
      </c>
      <c r="C9" s="20">
        <f>+[2]Celib!$K$47</f>
        <v>839.21367282000006</v>
      </c>
      <c r="D9" s="20">
        <f>+[2]Celib!$AN$47+[2]Celib!$AO$47</f>
        <v>0</v>
      </c>
      <c r="E9" s="20">
        <f>+[2]Celib!$AS$47</f>
        <v>255.57345088070099</v>
      </c>
      <c r="F9" s="20">
        <f>+[2]Celib!$W$47</f>
        <v>160</v>
      </c>
      <c r="G9" s="20">
        <f>-[2]Celib!$BF$47</f>
        <v>0</v>
      </c>
      <c r="H9" s="21">
        <f>+[2]Celib!$BI$47</f>
        <v>1254.7871237007012</v>
      </c>
      <c r="I9" s="6"/>
      <c r="J9" s="3"/>
    </row>
    <row r="10" spans="2:10" x14ac:dyDescent="0.25">
      <c r="B10" s="5" t="s">
        <v>129</v>
      </c>
      <c r="C10" s="20">
        <f>+[2]Celib!$K$55</f>
        <v>1118.95156376</v>
      </c>
      <c r="D10" s="20">
        <f>+[2]Celib!$AN$55+[2]Celib!$AO$55</f>
        <v>0</v>
      </c>
      <c r="E10" s="20">
        <f>+[2]Celib!$AS$55</f>
        <v>233.77688001376811</v>
      </c>
      <c r="F10" s="20">
        <f>+[2]Celib!$W$55</f>
        <v>60</v>
      </c>
      <c r="G10" s="20">
        <f>-[2]Celib!$BF$55</f>
        <v>0</v>
      </c>
      <c r="H10" s="21">
        <f>+[2]Celib!$BI$55</f>
        <v>1412.728443773768</v>
      </c>
      <c r="I10" s="6"/>
      <c r="J10" s="3"/>
    </row>
    <row r="11" spans="2:10" x14ac:dyDescent="0.25">
      <c r="B11" s="5" t="s">
        <v>130</v>
      </c>
      <c r="C11" s="20">
        <f>+[2]Celib!$K$63</f>
        <v>1398.6894547000002</v>
      </c>
      <c r="D11" s="20">
        <f>+[2]Celib!$AN$63+[2]Celib!$AO$63</f>
        <v>0</v>
      </c>
      <c r="E11" s="20">
        <f>+[2]Celib!$AS$63</f>
        <v>257.03828714683499</v>
      </c>
      <c r="F11" s="20">
        <f>+[2]Celib!$W$63</f>
        <v>0</v>
      </c>
      <c r="G11" s="20">
        <f>-[2]Celib!$BF$63</f>
        <v>0</v>
      </c>
      <c r="H11" s="21">
        <f>+[2]Celib!$BI$63</f>
        <v>1655.7277418468352</v>
      </c>
      <c r="I11" s="31"/>
      <c r="J11" s="3"/>
    </row>
    <row r="12" spans="2:10" x14ac:dyDescent="0.25">
      <c r="B12" s="5" t="s">
        <v>131</v>
      </c>
      <c r="C12" s="20">
        <f>+[2]Celib!$K$71</f>
        <v>1678.4273456400001</v>
      </c>
      <c r="D12" s="20">
        <f>+[2]Celib!$AN$71+[2]Celib!$AO$71</f>
        <v>0</v>
      </c>
      <c r="E12" s="20">
        <f>+[2]Celib!$AS$71</f>
        <v>148.48871704289795</v>
      </c>
      <c r="F12" s="20">
        <f>+[2]Celib!$W$71</f>
        <v>0</v>
      </c>
      <c r="G12" s="20">
        <f>-[2]Celib!$BF$71</f>
        <v>-26.926581171432915</v>
      </c>
      <c r="H12" s="21">
        <f>+[2]Celib!$BI$71</f>
        <v>1799.9894815114651</v>
      </c>
      <c r="I12" s="6"/>
      <c r="J12" s="3"/>
    </row>
    <row r="13" spans="2:10" x14ac:dyDescent="0.25">
      <c r="B13" s="5" t="s">
        <v>132</v>
      </c>
      <c r="C13" s="20">
        <f>+[2]Celib!$K$79</f>
        <v>1958.1652365799987</v>
      </c>
      <c r="D13" s="20">
        <f>+[2]Celib!$AN$79+[2]Celib!$AO$79</f>
        <v>0</v>
      </c>
      <c r="E13" s="20">
        <f>+[2]Celib!$AS$79</f>
        <v>39.936428463631344</v>
      </c>
      <c r="F13" s="20">
        <f>+[2]Celib!$W$79</f>
        <v>0</v>
      </c>
      <c r="G13" s="20">
        <f>-[2]Celib!$BF$79</f>
        <v>-68.60005789444935</v>
      </c>
      <c r="H13" s="21">
        <f>+[2]Celib!$BI$79</f>
        <v>1929.5016071491807</v>
      </c>
      <c r="I13" s="6"/>
      <c r="J13" s="3"/>
    </row>
    <row r="14" spans="2:10" x14ac:dyDescent="0.25">
      <c r="B14" s="5" t="s">
        <v>133</v>
      </c>
      <c r="C14" s="20">
        <f>+[2]Celib!$K$87</f>
        <v>2237.9031275199973</v>
      </c>
      <c r="D14" s="20">
        <f>+[2]Celib!$AN$87+[2]Celib!$AO$87</f>
        <v>0</v>
      </c>
      <c r="E14" s="20">
        <f>+[2]Celib!$AS$87</f>
        <v>0</v>
      </c>
      <c r="F14" s="20">
        <f>+[2]Celib!$W$87</f>
        <v>0</v>
      </c>
      <c r="G14" s="20">
        <f>-[2]Celib!$BF$87</f>
        <v>-110.27353461746577</v>
      </c>
      <c r="H14" s="21">
        <f>+[2]Celib!$BI$87</f>
        <v>2127.6295929025314</v>
      </c>
      <c r="I14" s="6"/>
      <c r="J14" s="3"/>
    </row>
    <row r="15" spans="2:10" x14ac:dyDescent="0.25">
      <c r="B15" s="5" t="s">
        <v>134</v>
      </c>
      <c r="C15" s="20">
        <f>+[2]Celib!$K$95</f>
        <v>2517.6410184599958</v>
      </c>
      <c r="D15" s="20">
        <f>+[2]Celib!$AN$95+[2]Celib!$AO$95</f>
        <v>0</v>
      </c>
      <c r="E15" s="20">
        <f>+[2]Celib!$AS$95</f>
        <v>0</v>
      </c>
      <c r="F15" s="20">
        <f>+[2]Celib!$W$95</f>
        <v>0</v>
      </c>
      <c r="G15" s="20">
        <f>-[2]Celib!$BF$95</f>
        <v>-151.94701134048219</v>
      </c>
      <c r="H15" s="21">
        <f>+[2]Celib!$BI$95</f>
        <v>2365.6940071195136</v>
      </c>
      <c r="I15" s="6"/>
      <c r="J15" s="3"/>
    </row>
    <row r="16" spans="2:10" x14ac:dyDescent="0.25">
      <c r="B16" s="5" t="s">
        <v>135</v>
      </c>
      <c r="C16" s="20">
        <f>+[2]Celib!$K$103</f>
        <v>2797.378909399994</v>
      </c>
      <c r="D16" s="20">
        <f>+[2]Celib!$AN$103+[2]Celib!$AO$103</f>
        <v>0</v>
      </c>
      <c r="E16" s="20">
        <f>+[2]Celib!$AS$103</f>
        <v>0</v>
      </c>
      <c r="F16" s="20">
        <f>+[2]Celib!$W$103</f>
        <v>0</v>
      </c>
      <c r="G16" s="20">
        <f>-[2]Celib!$BF$103</f>
        <v>-222.98138164533162</v>
      </c>
      <c r="H16" s="21">
        <f>+[2]Celib!$BI$103</f>
        <v>2574.3975277546624</v>
      </c>
      <c r="I16" s="6"/>
      <c r="J16" s="3"/>
    </row>
    <row r="17" spans="2:9" x14ac:dyDescent="0.25">
      <c r="E17" s="3"/>
      <c r="F17" s="3"/>
      <c r="G17" s="3"/>
      <c r="H17" s="3"/>
      <c r="I17" s="6"/>
    </row>
    <row r="18" spans="2:9" x14ac:dyDescent="0.25">
      <c r="B18" s="229" t="s">
        <v>166</v>
      </c>
      <c r="C18" s="229"/>
      <c r="D18" s="229"/>
      <c r="E18" s="229"/>
      <c r="F18" s="229"/>
      <c r="G18" s="229"/>
      <c r="H18" s="229"/>
      <c r="I18" s="3"/>
    </row>
    <row r="19" spans="2:9" ht="17.25" customHeight="1" x14ac:dyDescent="0.25">
      <c r="B19" s="11" t="s">
        <v>0</v>
      </c>
      <c r="C19" s="11"/>
      <c r="D19" s="11"/>
      <c r="I19" s="8"/>
    </row>
    <row r="20" spans="2:9" ht="18" customHeight="1" x14ac:dyDescent="0.25">
      <c r="B20" s="232" t="s">
        <v>115</v>
      </c>
      <c r="C20" s="232"/>
      <c r="D20" s="232"/>
      <c r="E20" s="232"/>
      <c r="F20" s="232"/>
      <c r="I20" s="8"/>
    </row>
    <row r="21" spans="2:9" ht="12.75" customHeight="1" x14ac:dyDescent="0.25">
      <c r="I21" s="15"/>
    </row>
    <row r="22" spans="2:9" x14ac:dyDescent="0.25">
      <c r="E22" s="3"/>
      <c r="F22" s="3"/>
      <c r="G22" s="3"/>
      <c r="H22" s="3"/>
    </row>
    <row r="23" spans="2:9" x14ac:dyDescent="0.25">
      <c r="E23" s="3"/>
      <c r="F23" s="3"/>
      <c r="G23" s="3"/>
      <c r="H23" s="3"/>
    </row>
    <row r="24" spans="2:9" x14ac:dyDescent="0.25">
      <c r="B24" s="12"/>
      <c r="C24" s="12"/>
      <c r="D24" s="12"/>
      <c r="E24" s="3"/>
      <c r="F24" s="3"/>
      <c r="G24" s="3"/>
      <c r="H24" s="3"/>
    </row>
    <row r="25" spans="2:9" x14ac:dyDescent="0.25">
      <c r="E25" s="3"/>
      <c r="F25" s="3"/>
      <c r="G25" s="3"/>
      <c r="H25" s="3"/>
    </row>
    <row r="26" spans="2:9" x14ac:dyDescent="0.25">
      <c r="E26" s="3"/>
      <c r="F26" s="3"/>
      <c r="G26" s="3"/>
      <c r="H26" s="3"/>
    </row>
    <row r="27" spans="2:9" x14ac:dyDescent="0.25">
      <c r="E27" s="3"/>
      <c r="F27" s="3"/>
      <c r="G27" s="3"/>
      <c r="H27" s="3"/>
    </row>
    <row r="28" spans="2:9" x14ac:dyDescent="0.25">
      <c r="E28" s="3"/>
      <c r="F28" s="3"/>
      <c r="G28" s="3"/>
      <c r="H28" s="3"/>
    </row>
  </sheetData>
  <mergeCells count="2">
    <mergeCell ref="B18:H18"/>
    <mergeCell ref="B20:F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D75E-792B-4AFD-81B1-D96BF2D1F143}">
  <sheetPr codeName="Feuil9"/>
  <dimension ref="B1:R185"/>
  <sheetViews>
    <sheetView tabSelected="1" topLeftCell="G1" zoomScale="93" zoomScaleNormal="93" workbookViewId="0">
      <selection activeCell="C33" sqref="C33"/>
    </sheetView>
  </sheetViews>
  <sheetFormatPr baseColWidth="10" defaultRowHeight="12.75" x14ac:dyDescent="0.25"/>
  <cols>
    <col min="1" max="1" width="3.28515625" style="2" customWidth="1"/>
    <col min="2" max="2" width="53" style="46" customWidth="1"/>
    <col min="3" max="3" width="20.5703125" style="47" customWidth="1"/>
    <col min="4" max="5" width="20.5703125" style="161" customWidth="1"/>
    <col min="6" max="8" width="20.5703125" style="47" customWidth="1"/>
    <col min="9" max="10" width="22.5703125" style="47" customWidth="1"/>
    <col min="11" max="16384" width="11.42578125" style="2"/>
  </cols>
  <sheetData>
    <row r="1" spans="2:11" x14ac:dyDescent="0.25">
      <c r="B1" s="43"/>
      <c r="C1" s="2"/>
      <c r="D1" s="155"/>
      <c r="E1" s="155"/>
      <c r="F1" s="2"/>
      <c r="G1" s="2"/>
      <c r="H1" s="2"/>
      <c r="I1" s="2"/>
      <c r="J1" s="2"/>
    </row>
    <row r="2" spans="2:11" x14ac:dyDescent="0.25">
      <c r="B2" s="106" t="s">
        <v>187</v>
      </c>
      <c r="C2" s="4"/>
      <c r="D2" s="146"/>
      <c r="E2" s="146"/>
      <c r="F2" s="4"/>
      <c r="G2" s="4"/>
      <c r="H2" s="4"/>
      <c r="I2" s="2"/>
      <c r="J2" s="2"/>
    </row>
    <row r="3" spans="2:11" x14ac:dyDescent="0.25">
      <c r="B3" s="40"/>
      <c r="C3" s="4"/>
      <c r="D3" s="146"/>
      <c r="E3" s="146"/>
      <c r="F3" s="4"/>
      <c r="G3" s="4"/>
      <c r="H3" s="4"/>
      <c r="I3" s="2"/>
      <c r="J3" s="2"/>
    </row>
    <row r="4" spans="2:11" x14ac:dyDescent="0.25">
      <c r="B4" s="41"/>
      <c r="C4" s="66"/>
      <c r="D4" s="146"/>
      <c r="E4" s="146"/>
      <c r="F4" s="9"/>
      <c r="G4" s="9"/>
      <c r="H4" s="9"/>
      <c r="I4" s="3"/>
      <c r="J4" s="3"/>
      <c r="K4" s="176" t="s">
        <v>142</v>
      </c>
    </row>
    <row r="5" spans="2:11" s="18" customFormat="1" ht="38.25" x14ac:dyDescent="0.25">
      <c r="B5" s="10" t="s">
        <v>31</v>
      </c>
      <c r="C5" s="10" t="s">
        <v>144</v>
      </c>
      <c r="D5" s="158" t="s">
        <v>145</v>
      </c>
      <c r="E5" s="158" t="s">
        <v>146</v>
      </c>
      <c r="F5" s="10" t="s">
        <v>205</v>
      </c>
      <c r="G5" s="10" t="s">
        <v>231</v>
      </c>
      <c r="H5" s="10" t="s">
        <v>204</v>
      </c>
      <c r="I5" s="16" t="s">
        <v>45</v>
      </c>
      <c r="J5" s="16" t="s">
        <v>232</v>
      </c>
    </row>
    <row r="6" spans="2:11" x14ac:dyDescent="0.25">
      <c r="B6" s="42" t="s">
        <v>147</v>
      </c>
      <c r="C6" s="32">
        <f>+'[1]IO_M.2E_C.2E'!$X5</f>
        <v>100</v>
      </c>
      <c r="D6" s="159">
        <f>+'[1]IO_M.2E_C.2E'!$Y5</f>
        <v>248.76435840309128</v>
      </c>
      <c r="E6" s="159">
        <f>+'[1]IO_M.2E_C.2E'!$Z5</f>
        <v>-11.430021657660019</v>
      </c>
      <c r="F6" s="32">
        <f>+'[1]IO_M.2E_C.2E'!$AA5</f>
        <v>-49.461069113589701</v>
      </c>
      <c r="G6" s="32">
        <f>+'[1]IO_M.2E_C.2E'!$AB5</f>
        <v>-63.399478722207846</v>
      </c>
      <c r="H6" s="32">
        <v>0</v>
      </c>
      <c r="I6" s="32">
        <f>+'[1]IO_M.2E_C.2E'!AD5</f>
        <v>-24.473788909633441</v>
      </c>
      <c r="J6" s="32">
        <f>+'[1]IO_M.2E_C.2E'!AE5</f>
        <v>0</v>
      </c>
      <c r="K6" s="172"/>
    </row>
    <row r="7" spans="2:11" x14ac:dyDescent="0.25">
      <c r="B7" s="42" t="s">
        <v>148</v>
      </c>
      <c r="C7" s="32">
        <f>+'[1]IO_M.2E_C.2E'!$X6</f>
        <v>100</v>
      </c>
      <c r="D7" s="159">
        <f>+'[1]IO_M.2E_C.2E'!$Y6</f>
        <v>442.43767247240964</v>
      </c>
      <c r="E7" s="159">
        <f>+'[1]IO_M.2E_C.2E'!$Z6</f>
        <v>-211.63594866366591</v>
      </c>
      <c r="F7" s="32">
        <f>+'[1]IO_M.2E_C.2E'!$AA6</f>
        <v>-48.099656246051758</v>
      </c>
      <c r="G7" s="32">
        <f>+'[1]IO_M.2E_C.2E'!$AB6</f>
        <v>0</v>
      </c>
      <c r="H7" s="32">
        <v>0</v>
      </c>
      <c r="I7" s="32">
        <f>+'[1]IO_M.2E_C.2E'!AD6</f>
        <v>-70.894696538075792</v>
      </c>
      <c r="J7" s="32">
        <f>+'[1]IO_M.2E_C.2E'!AE6</f>
        <v>-11.807371024616288</v>
      </c>
      <c r="K7" s="172"/>
    </row>
    <row r="8" spans="2:11" x14ac:dyDescent="0.25">
      <c r="B8" s="42" t="s">
        <v>149</v>
      </c>
      <c r="C8" s="32">
        <f>+'[1]IO_M.2E_C.2E'!$X7</f>
        <v>100</v>
      </c>
      <c r="D8" s="159">
        <f>+'[1]IO_M.2E_C.2E'!$Y7</f>
        <v>203.95130546368262</v>
      </c>
      <c r="E8" s="159">
        <f>+'[1]IO_M.2E_C.2E'!$Z7</f>
        <v>-55.510808314071234</v>
      </c>
      <c r="F8" s="32">
        <f>+'[1]IO_M.2E_C.2E'!$AA7</f>
        <v>-30.935370707222066</v>
      </c>
      <c r="G8" s="32">
        <f>+'[1]IO_M.2E_C.2E'!$AB7</f>
        <v>0</v>
      </c>
      <c r="H8" s="32">
        <v>0</v>
      </c>
      <c r="I8" s="32">
        <f>+'[1]IO_M.2E_C.2E'!AD7</f>
        <v>0</v>
      </c>
      <c r="J8" s="32">
        <f>+'[1]IO_M.2E_C.2E'!AE7</f>
        <v>-17.505126442389482</v>
      </c>
      <c r="K8" s="172"/>
    </row>
    <row r="9" spans="2:11" x14ac:dyDescent="0.25">
      <c r="B9" s="42" t="s">
        <v>150</v>
      </c>
      <c r="C9" s="32">
        <f>+'[1]IO_M.2E_C.2E'!$X8</f>
        <v>100</v>
      </c>
      <c r="D9" s="159">
        <f>+'[1]IO_M.2E_C.2E'!$Y8</f>
        <v>240.97239224853047</v>
      </c>
      <c r="E9" s="159">
        <f>+'[1]IO_M.2E_C.2E'!$Z8</f>
        <v>-65.587088274229259</v>
      </c>
      <c r="F9" s="32">
        <f>+'[1]IO_M.2E_C.2E'!$AA8</f>
        <v>-36.550735811504232</v>
      </c>
      <c r="G9" s="32">
        <f>+'[1]IO_M.2E_C.2E'!$AB8</f>
        <v>0</v>
      </c>
      <c r="H9" s="32">
        <v>0</v>
      </c>
      <c r="I9" s="32">
        <f>+'[1]IO_M.2E_C.2E'!AD8</f>
        <v>0</v>
      </c>
      <c r="J9" s="32">
        <f>+'[1]IO_M.2E_C.2E'!AE8</f>
        <v>-38.834568162796714</v>
      </c>
      <c r="K9" s="172"/>
    </row>
    <row r="10" spans="2:11" x14ac:dyDescent="0.25">
      <c r="B10" s="42" t="s">
        <v>151</v>
      </c>
      <c r="C10" s="32">
        <f>+'[1]IO_M.2E_C.2E'!$X9</f>
        <v>100</v>
      </c>
      <c r="D10" s="159">
        <f>+'[1]IO_M.2E_C.2E'!$Y9</f>
        <v>508.49182348969128</v>
      </c>
      <c r="E10" s="159">
        <f>+'[1]IO_M.2E_C.2E'!$Z9</f>
        <v>-335.43299837221065</v>
      </c>
      <c r="F10" s="32">
        <f>+'[1]IO_M.2E_C.2E'!$AA9</f>
        <v>-34.248774137812312</v>
      </c>
      <c r="G10" s="32">
        <f>+'[1]IO_M.2E_C.2E'!$AB9</f>
        <v>0</v>
      </c>
      <c r="H10" s="32">
        <v>0</v>
      </c>
      <c r="I10" s="32">
        <f>+'[1]IO_M.2E_C.2E'!AD9</f>
        <v>0</v>
      </c>
      <c r="J10" s="32">
        <f>+'[1]IO_M.2E_C.2E'!AE9</f>
        <v>-38.810050979668858</v>
      </c>
      <c r="K10" s="172"/>
    </row>
    <row r="11" spans="2:11" x14ac:dyDescent="0.25">
      <c r="B11" s="42" t="s">
        <v>230</v>
      </c>
      <c r="C11" s="32">
        <f>+'[1]TMI_I0_T24-23-17'!X$11</f>
        <v>100</v>
      </c>
      <c r="D11" s="159">
        <f>+'[1]TMI_I0_T24-23-17'!Y$11</f>
        <v>152.24396233762963</v>
      </c>
      <c r="E11" s="159">
        <f>+'[1]TMI_I0_T24-23-17'!Z$11</f>
        <v>-6.9951812950124799</v>
      </c>
      <c r="F11" s="32">
        <f>+'[1]TMI_I0_T24-23-17'!AA$11</f>
        <v>-30.270209091234072</v>
      </c>
      <c r="G11" s="32">
        <f>+'[1]TMI_I0_T24-23-17'!AB$11</f>
        <v>0</v>
      </c>
      <c r="H11" s="32">
        <v>0</v>
      </c>
      <c r="I11" s="32">
        <f>+'[1]TMI_I0_T24-23-17'!AC$11</f>
        <v>0</v>
      </c>
      <c r="J11" s="32">
        <f>+'[1]TMI_I0_T24-23-17'!AD$11</f>
        <v>-14.978571951383124</v>
      </c>
      <c r="K11" s="172"/>
    </row>
    <row r="12" spans="2:11" x14ac:dyDescent="0.25">
      <c r="B12" s="42" t="s">
        <v>152</v>
      </c>
      <c r="C12" s="32">
        <f>+'[1]IO_M.2E_C.2E'!$X13</f>
        <v>100</v>
      </c>
      <c r="D12" s="159">
        <f>+'[1]IO_M.2E_C.2E'!$Y13</f>
        <v>152.24396233762926</v>
      </c>
      <c r="E12" s="159">
        <f>+'[1]IO_M.2E_C.2E'!$Z13</f>
        <v>-6.995181295012463</v>
      </c>
      <c r="F12" s="32">
        <f>+'[1]IO_M.2E_C.2E'!$AA13</f>
        <v>-30.270209091233998</v>
      </c>
      <c r="G12" s="32">
        <f>+'[1]IO_M.2E_C.2E'!$AB13</f>
        <v>0</v>
      </c>
      <c r="H12" s="32">
        <v>0</v>
      </c>
      <c r="I12" s="32">
        <f>+'[1]IO_M.2E_C.2E'!AD13</f>
        <v>-14.978571951382778</v>
      </c>
      <c r="J12" s="32">
        <f>+'[1]IO_M.2E_C.2E'!AE13</f>
        <v>0</v>
      </c>
      <c r="K12" s="172"/>
    </row>
    <row r="13" spans="2:11" x14ac:dyDescent="0.25">
      <c r="B13" s="42" t="s">
        <v>153</v>
      </c>
      <c r="C13" s="32">
        <f>+'[1]IO_M.2E_C.2E'!$X14</f>
        <v>100</v>
      </c>
      <c r="D13" s="159">
        <f>+'[1]IO_M.2E_C.2E'!$Y14</f>
        <v>769.90579220390111</v>
      </c>
      <c r="E13" s="159">
        <f>+'[1]IO_M.2E_C.2E'!$Z14</f>
        <v>-368.27728028716791</v>
      </c>
      <c r="F13" s="32">
        <f>+'[1]IO_M.2E_C.2E'!$AA14</f>
        <v>-83.700385954727039</v>
      </c>
      <c r="G13" s="32">
        <f>+'[1]IO_M.2E_C.2E'!$AB14</f>
        <v>-94.558588366966958</v>
      </c>
      <c r="H13" s="32">
        <v>0</v>
      </c>
      <c r="I13" s="32">
        <f>+'[1]IO_M.2E_C.2E'!AD14</f>
        <v>-123.36953759503979</v>
      </c>
      <c r="J13" s="32">
        <f>+'[1]IO_M.2E_C.2E'!AE14</f>
        <v>0</v>
      </c>
      <c r="K13" s="172"/>
    </row>
    <row r="14" spans="2:11" x14ac:dyDescent="0.25">
      <c r="B14" s="42" t="s">
        <v>154</v>
      </c>
      <c r="C14" s="32">
        <f>+'[1]IO_M.2E_C.2E'!$X15</f>
        <v>100</v>
      </c>
      <c r="D14" s="159">
        <v>294</v>
      </c>
      <c r="E14" s="159">
        <f>+'[1]IO_M.2E_C.2E'!$Z15</f>
        <v>-80.033791807158224</v>
      </c>
      <c r="F14" s="32">
        <f>+'[1]IO_M.2E_C.2E'!$AA15</f>
        <v>-44.601674770271821</v>
      </c>
      <c r="G14" s="32">
        <f>+'[1]IO_M.2E_C.2E'!$AB15</f>
        <v>-41.666766423392495</v>
      </c>
      <c r="H14" s="32">
        <v>0</v>
      </c>
      <c r="I14" s="32">
        <f>+'[1]IO_M.2E_C.2E'!AD15</f>
        <v>-27.74854406453408</v>
      </c>
      <c r="J14" s="32">
        <f>+'[1]IO_M.2E_C.2E'!AE15</f>
        <v>0</v>
      </c>
      <c r="K14" s="172"/>
    </row>
    <row r="15" spans="2:11" x14ac:dyDescent="0.25">
      <c r="B15" s="42" t="s">
        <v>155</v>
      </c>
      <c r="C15" s="32">
        <f>+'[1]IO_M.2E_C.2E'!$X16</f>
        <v>100</v>
      </c>
      <c r="D15" s="159">
        <f>+'[1]IO_M.2E_C.2E'!$Y16</f>
        <v>173.56800646793354</v>
      </c>
      <c r="E15" s="159">
        <f>+'[1]IO_M.2E_C.2E'!$Z16</f>
        <v>-47.241180018885636</v>
      </c>
      <c r="F15" s="32">
        <f>+'[1]IO_M.2E_C.2E'!$AA16</f>
        <v>-26.326826449047779</v>
      </c>
      <c r="G15" s="32">
        <f>+'[1]IO_M.2E_C.2E'!$AB16</f>
        <v>0</v>
      </c>
      <c r="H15" s="32">
        <v>0</v>
      </c>
      <c r="I15" s="32">
        <f>+'[1]IO_M.2E_C.2E'!AD16</f>
        <v>0</v>
      </c>
      <c r="J15" s="32">
        <f>+'[1]IO_M.2E_C.2E'!AE16</f>
        <v>0</v>
      </c>
      <c r="K15" s="172"/>
    </row>
    <row r="16" spans="2:11" x14ac:dyDescent="0.25">
      <c r="B16" s="42" t="s">
        <v>156</v>
      </c>
      <c r="C16" s="32">
        <f>+'[1]IO_M.2E_C.2E'!$X17</f>
        <v>100</v>
      </c>
      <c r="D16" s="159">
        <f>+'[1]IO_M.2E_C.2E'!$Y17</f>
        <v>503.65574382188407</v>
      </c>
      <c r="E16" s="159">
        <f>+'[1]IO_M.2E_C.2E'!$Z17</f>
        <v>-357.17009590058643</v>
      </c>
      <c r="F16" s="32">
        <f>+'[1]IO_M.2E_C.2E'!$AA17</f>
        <v>-28.989875937744735</v>
      </c>
      <c r="G16" s="32">
        <f>+'[1]IO_M.2E_C.2E'!$AB17</f>
        <v>0</v>
      </c>
      <c r="H16" s="32">
        <v>0</v>
      </c>
      <c r="I16" s="32">
        <f>+'[1]IO_M.2E_C.2E'!AD17</f>
        <v>0</v>
      </c>
      <c r="J16" s="32">
        <f>+'[1]IO_M.2E_C.2E'!AE17</f>
        <v>-17.495771983553706</v>
      </c>
      <c r="K16" s="172"/>
    </row>
    <row r="17" spans="2:11" ht="25.5" x14ac:dyDescent="0.25">
      <c r="B17" s="42" t="s">
        <v>201</v>
      </c>
      <c r="C17" s="32">
        <f>+'[1]IO_M.2E_C.2E'!X29</f>
        <v>100</v>
      </c>
      <c r="D17" s="32">
        <f>+'[1]IO_M.2E_C.2E'!Y29</f>
        <v>153.1242627909709</v>
      </c>
      <c r="E17" s="32">
        <f>+'[1]IO_M.2E_C.2E'!Z29</f>
        <v>-7.0356286215970831</v>
      </c>
      <c r="F17" s="32">
        <f>+'[1]IO_M.2E_C.2E'!AA29</f>
        <v>-30.44523658248298</v>
      </c>
      <c r="G17" s="32">
        <f>+'[1]IO_M.2E_C.2E'!AB29</f>
        <v>0</v>
      </c>
      <c r="H17" s="32">
        <f>+'[1]IO_M.2E_C.2E'!AC29</f>
        <v>-115.64339758689101</v>
      </c>
      <c r="I17" s="32">
        <f>+'[1]IO_M.2E_C.2E'!AD29</f>
        <v>100.00000000000063</v>
      </c>
      <c r="J17" s="32">
        <f>+'[1]IO_M.2E_C.2E'!AE29</f>
        <v>0</v>
      </c>
      <c r="K17" s="172"/>
    </row>
    <row r="18" spans="2:11" ht="25.5" x14ac:dyDescent="0.25">
      <c r="B18" s="42" t="s">
        <v>200</v>
      </c>
      <c r="C18" s="32">
        <f>+'[1]IO_M.2E_C.2E'!X30</f>
        <v>100</v>
      </c>
      <c r="D18" s="32">
        <f>+'[1]IO_M.2E_C.2E'!Y30</f>
        <v>769.9057922039043</v>
      </c>
      <c r="E18" s="32">
        <f>+'[1]IO_M.2E_C.2E'!Z30</f>
        <v>-368.27728028716945</v>
      </c>
      <c r="F18" s="32">
        <f>+'[1]IO_M.2E_C.2E'!AA30</f>
        <v>-83.700385954727381</v>
      </c>
      <c r="G18" s="32">
        <f>+'[1]IO_M.2E_C.2E'!AB30</f>
        <v>-94.558588366967342</v>
      </c>
      <c r="H18" s="32">
        <f>+'[1]IO_M.2E_C.2E'!AC30</f>
        <v>0</v>
      </c>
      <c r="I18" s="32">
        <f>+'[1]IO_M.2E_C.2E'!AD30</f>
        <v>-123.36953759504006</v>
      </c>
      <c r="J18" s="32">
        <f>+'[1]IO_M.2E_C.2E'!AE30</f>
        <v>0</v>
      </c>
      <c r="K18" s="172"/>
    </row>
    <row r="19" spans="2:11" ht="25.5" x14ac:dyDescent="0.25">
      <c r="B19" s="42" t="s">
        <v>202</v>
      </c>
      <c r="C19" s="32">
        <f>+'[1]IO_M.2E_C.2E'!X31</f>
        <v>100</v>
      </c>
      <c r="D19" s="32">
        <f>+'[1]IO_M.2E_C.2E'!Y31</f>
        <v>284.20213456836626</v>
      </c>
      <c r="E19" s="32">
        <f>+'[1]IO_M.2E_C.2E'!Z31</f>
        <v>-77.353220066951351</v>
      </c>
      <c r="F19" s="32">
        <f>+'[1]IO_M.2E_C.2E'!AA31</f>
        <v>-43.107830904381224</v>
      </c>
      <c r="G19" s="32">
        <f>+'[1]IO_M.2E_C.2E'!AB31</f>
        <v>-40.271221440974742</v>
      </c>
      <c r="H19" s="32">
        <f>+'[1]IO_M.2E_C.2E'!AC31</f>
        <v>0</v>
      </c>
      <c r="I19" s="32">
        <f>+'[1]IO_M.2E_C.2E'!AD31</f>
        <v>-23.469862156058781</v>
      </c>
      <c r="J19" s="32">
        <f>+'[1]IO_M.2E_C.2E'!AE31</f>
        <v>0</v>
      </c>
      <c r="K19" s="172"/>
    </row>
    <row r="20" spans="2:11" ht="25.5" x14ac:dyDescent="0.25">
      <c r="B20" s="42" t="s">
        <v>203</v>
      </c>
      <c r="C20" s="32">
        <f>+'[1]IO_M.2E_C.2E'!X32</f>
        <v>100</v>
      </c>
      <c r="D20" s="32">
        <f>+'[1]IO_M.2E_C.2E'!Y32</f>
        <v>283.63102617523532</v>
      </c>
      <c r="E20" s="32">
        <f>+'[1]IO_M.2E_C.2E'!Z32</f>
        <v>-77.197777627071233</v>
      </c>
      <c r="F20" s="32">
        <f>+'[1]IO_M.2E_C.2E'!AA32</f>
        <v>-43.021205080558687</v>
      </c>
      <c r="G20" s="32">
        <f>+'[1]IO_M.2E_C.2E'!AB32</f>
        <v>0</v>
      </c>
      <c r="H20" s="32">
        <f>+'[1]IO_M.2E_C.2E'!AC32</f>
        <v>0</v>
      </c>
      <c r="I20" s="32">
        <f>+'[1]IO_M.2E_C.2E'!AD32</f>
        <v>-63.412043467604519</v>
      </c>
      <c r="J20" s="32">
        <f>+'[1]IO_M.2E_C.2E'!AE32</f>
        <v>0</v>
      </c>
      <c r="K20" s="172"/>
    </row>
    <row r="21" spans="2:11" ht="25.5" x14ac:dyDescent="0.25">
      <c r="B21" s="170" t="s">
        <v>225</v>
      </c>
      <c r="C21" s="159">
        <f>+'[1]IO_M.2E_C.2E'!X33</f>
        <v>100</v>
      </c>
      <c r="D21" s="159">
        <f>+'[1]IO_M.2E_C.2E'!Y33</f>
        <v>428.65861070505707</v>
      </c>
      <c r="E21" s="159">
        <f>+'[1]IO_M.2E_C.2E'!Z33</f>
        <v>-303.98548804852311</v>
      </c>
      <c r="F21" s="159">
        <f>+'[1]IO_M.2E_C.2E'!AA33</f>
        <v>-24.673122656534808</v>
      </c>
      <c r="G21" s="159">
        <f>+'[1]IO_M.2E_C.2E'!AB33</f>
        <v>0</v>
      </c>
      <c r="H21" s="159">
        <f>+'[1]IO_M.2E_C.2E'!AC33</f>
        <v>0</v>
      </c>
      <c r="I21" s="159">
        <f>+'[1]IO_M.2E_C.2E'!AD33</f>
        <v>0</v>
      </c>
      <c r="J21" s="159">
        <f>+'[1]IO_M.2E_C.2E'!AE33</f>
        <v>0</v>
      </c>
      <c r="K21" s="172"/>
    </row>
    <row r="22" spans="2:11" ht="25.5" x14ac:dyDescent="0.25">
      <c r="B22" s="42" t="s">
        <v>158</v>
      </c>
      <c r="C22" s="32">
        <f>+'[1]IO_M.2E_C.2E'!$X21</f>
        <v>100</v>
      </c>
      <c r="D22" s="159">
        <f>+'[1]IO_M.2E_C.2E'!$Y21</f>
        <v>152.51142101749068</v>
      </c>
      <c r="E22" s="159">
        <f>+'[1]IO_M.2E_C.2E'!$Z21</f>
        <v>-7.0074702680911223</v>
      </c>
      <c r="F22" s="32">
        <f>+'[1]IO_M.2E_C.2E'!$AA21</f>
        <v>-30.323387096051789</v>
      </c>
      <c r="G22" s="32">
        <f>+'[1]IO_M.2E_C.2E'!$AB21</f>
        <v>-35.135538481129416</v>
      </c>
      <c r="H22" s="32">
        <v>0</v>
      </c>
      <c r="I22" s="32">
        <f>+'[1]IO_M.2E_C.2E'!AD21</f>
        <v>19.954974827782042</v>
      </c>
      <c r="J22" s="32">
        <f>+'[1]IO_M.2E_C.2E'!AE21</f>
        <v>0</v>
      </c>
      <c r="K22" s="172"/>
    </row>
    <row r="23" spans="2:11" ht="25.5" x14ac:dyDescent="0.25">
      <c r="B23" s="42" t="s">
        <v>157</v>
      </c>
      <c r="C23" s="32">
        <f>+'[1]IO_M.2E_C.2E'!$X22</f>
        <v>100</v>
      </c>
      <c r="D23" s="159">
        <f>+'[1]IO_M.2E_C.2E'!$Y22</f>
        <v>395.71422565243688</v>
      </c>
      <c r="E23" s="159">
        <f>+'[1]IO_M.2E_C.2E'!$Z22</f>
        <v>-189.28622211953237</v>
      </c>
      <c r="F23" s="32">
        <f>+'[1]IO_M.2E_C.2E'!$AA22</f>
        <v>-43.020112006266167</v>
      </c>
      <c r="G23" s="32">
        <f>+'[1]IO_M.2E_C.2E'!$AB22</f>
        <v>0</v>
      </c>
      <c r="H23" s="32">
        <v>0</v>
      </c>
      <c r="I23" s="32">
        <f>+'[1]IO_M.2E_C.2E'!AD22</f>
        <v>-63.407891526638537</v>
      </c>
      <c r="J23" s="32">
        <f>+'[1]IO_M.2E_C.2E'!AE22</f>
        <v>0</v>
      </c>
      <c r="K23" s="172"/>
    </row>
    <row r="24" spans="2:11" ht="25.5" x14ac:dyDescent="0.25">
      <c r="B24" s="42" t="s">
        <v>159</v>
      </c>
      <c r="C24" s="32">
        <f>+'[1]IO_M.2E_C.2E'!$X23</f>
        <v>100</v>
      </c>
      <c r="D24" s="159">
        <f>+'[1]IO_M.2E_C.2E'!$Y23</f>
        <v>283.63102617523299</v>
      </c>
      <c r="E24" s="159">
        <f>+'[1]IO_M.2E_C.2E'!$Z23</f>
        <v>-77.197777627072355</v>
      </c>
      <c r="F24" s="32">
        <f>+'[1]IO_M.2E_C.2E'!$AA23</f>
        <v>-43.021205080558147</v>
      </c>
      <c r="G24" s="32">
        <f>+'[1]IO_M.2E_C.2E'!$AB23</f>
        <v>0</v>
      </c>
      <c r="H24" s="32">
        <v>0</v>
      </c>
      <c r="I24" s="32">
        <f>+'[1]IO_M.2E_C.2E'!AD23</f>
        <v>-63.412043467602885</v>
      </c>
      <c r="J24" s="32">
        <f>+'[1]IO_M.2E_C.2E'!AE23</f>
        <v>0</v>
      </c>
      <c r="K24" s="172"/>
    </row>
    <row r="25" spans="2:11" ht="25.5" x14ac:dyDescent="0.25">
      <c r="B25" s="42" t="s">
        <v>161</v>
      </c>
      <c r="C25" s="32">
        <f>+'[1]IO_M.2E_C.2E'!$X24</f>
        <v>100</v>
      </c>
      <c r="D25" s="159">
        <f>+'[1]IO_M.2E_C.2E'!$Y24</f>
        <v>203.95130546368111</v>
      </c>
      <c r="E25" s="159">
        <f>+'[1]IO_M.2E_C.2E'!$Z24</f>
        <v>-55.510808314068697</v>
      </c>
      <c r="F25" s="32">
        <f>+'[1]IO_M.2E_C.2E'!$AA24</f>
        <v>-30.935370707222194</v>
      </c>
      <c r="G25" s="32">
        <f>+'[1]IO_M.2E_C.2E'!$AB24</f>
        <v>0</v>
      </c>
      <c r="H25" s="32">
        <v>0</v>
      </c>
      <c r="I25" s="32">
        <f>+'[1]IO_M.2E_C.2E'!AD24</f>
        <v>0</v>
      </c>
      <c r="J25" s="32">
        <f>+'[1]IO_M.2E_C.2E'!AE24</f>
        <v>-17.5051264423894</v>
      </c>
      <c r="K25" s="172"/>
    </row>
    <row r="26" spans="2:11" ht="25.5" x14ac:dyDescent="0.25">
      <c r="B26" s="42" t="s">
        <v>160</v>
      </c>
      <c r="C26" s="32">
        <f>+'[1]IO_M.2E_C.2E'!$X25</f>
        <v>100</v>
      </c>
      <c r="D26" s="159">
        <f>+'[1]IO_M.2E_C.2E'!$Y25</f>
        <v>503.65574382188913</v>
      </c>
      <c r="E26" s="159">
        <f>+'[1]IO_M.2E_C.2E'!$Z25</f>
        <v>-357.17009590059001</v>
      </c>
      <c r="F26" s="32">
        <f>+'[1]IO_M.2E_C.2E'!$AA25</f>
        <v>-28.989875937745026</v>
      </c>
      <c r="G26" s="32">
        <f>+'[1]IO_M.2E_C.2E'!$AB25</f>
        <v>0</v>
      </c>
      <c r="H26" s="32">
        <v>0</v>
      </c>
      <c r="I26" s="32">
        <f>+'[1]IO_M.2E_C.2E'!AD25</f>
        <v>0</v>
      </c>
      <c r="J26" s="32">
        <f>+'[1]IO_M.2E_C.2E'!AE25</f>
        <v>-17.495771983554086</v>
      </c>
      <c r="K26" s="172"/>
    </row>
    <row r="27" spans="2:11" x14ac:dyDescent="0.25">
      <c r="B27" s="44"/>
      <c r="C27" s="45"/>
      <c r="D27" s="166"/>
      <c r="E27" s="160"/>
      <c r="F27" s="45"/>
      <c r="G27" s="45"/>
      <c r="H27" s="45"/>
      <c r="I27" s="45"/>
      <c r="J27" s="45"/>
    </row>
    <row r="28" spans="2:11" ht="51.75" customHeight="1" x14ac:dyDescent="0.25">
      <c r="B28" s="233" t="s">
        <v>229</v>
      </c>
      <c r="C28" s="233"/>
      <c r="D28" s="233"/>
      <c r="E28" s="233"/>
      <c r="F28" s="45"/>
      <c r="G28" s="45"/>
      <c r="H28" s="45"/>
      <c r="I28" s="45"/>
      <c r="J28" s="45"/>
    </row>
    <row r="29" spans="2:11" ht="21" customHeight="1" x14ac:dyDescent="0.25">
      <c r="B29" s="234" t="s">
        <v>39</v>
      </c>
      <c r="C29" s="235"/>
      <c r="D29" s="235"/>
      <c r="E29" s="235"/>
      <c r="F29" s="45"/>
      <c r="G29" s="45"/>
      <c r="H29" s="45"/>
      <c r="I29" s="45"/>
      <c r="J29" s="45"/>
    </row>
    <row r="30" spans="2:11" ht="13.5" x14ac:dyDescent="0.25">
      <c r="B30" s="167" t="s">
        <v>141</v>
      </c>
      <c r="C30" s="168"/>
      <c r="D30" s="169"/>
      <c r="E30" s="169"/>
      <c r="F30" s="45"/>
      <c r="G30" s="45"/>
      <c r="H30" s="45"/>
      <c r="I30" s="45"/>
      <c r="J30" s="45"/>
    </row>
    <row r="31" spans="2:11" x14ac:dyDescent="0.25">
      <c r="B31" s="11"/>
      <c r="C31" s="11"/>
      <c r="D31" s="165"/>
      <c r="E31" s="155"/>
      <c r="F31" s="45"/>
      <c r="G31" s="45"/>
      <c r="H31" s="45"/>
      <c r="I31" s="45"/>
      <c r="J31" s="45"/>
    </row>
    <row r="32" spans="2:11" x14ac:dyDescent="0.25">
      <c r="B32" s="44"/>
      <c r="C32" s="45"/>
      <c r="D32" s="160"/>
      <c r="E32" s="160"/>
      <c r="F32" s="45"/>
      <c r="G32" s="45"/>
      <c r="H32" s="45"/>
      <c r="I32" s="45"/>
      <c r="J32" s="45"/>
    </row>
    <row r="33" spans="2:10" x14ac:dyDescent="0.25">
      <c r="B33" s="44"/>
      <c r="C33" s="45"/>
      <c r="D33" s="166"/>
      <c r="E33" s="160"/>
      <c r="F33" s="45"/>
      <c r="G33" s="45"/>
      <c r="H33" s="45"/>
      <c r="I33" s="45"/>
      <c r="J33" s="45"/>
    </row>
    <row r="34" spans="2:10" x14ac:dyDescent="0.25">
      <c r="B34" s="44"/>
      <c r="C34" s="45"/>
      <c r="D34" s="160"/>
      <c r="E34" s="160"/>
      <c r="F34" s="45"/>
      <c r="G34" s="45"/>
      <c r="H34" s="45"/>
      <c r="I34" s="45"/>
      <c r="J34" s="45"/>
    </row>
    <row r="35" spans="2:10" x14ac:dyDescent="0.25">
      <c r="B35" s="123"/>
      <c r="C35" s="45"/>
      <c r="D35" s="160"/>
      <c r="E35" s="160"/>
      <c r="F35" s="45"/>
      <c r="G35" s="45"/>
      <c r="H35" s="45"/>
      <c r="I35" s="45"/>
      <c r="J35" s="45"/>
    </row>
    <row r="36" spans="2:10" x14ac:dyDescent="0.25">
      <c r="B36" s="44"/>
      <c r="C36" s="45"/>
      <c r="D36" s="160"/>
      <c r="E36" s="160"/>
      <c r="F36" s="45"/>
      <c r="G36" s="45"/>
      <c r="H36" s="45"/>
      <c r="I36" s="45"/>
      <c r="J36" s="45"/>
    </row>
    <row r="37" spans="2:10" x14ac:dyDescent="0.25">
      <c r="B37" s="44"/>
      <c r="C37" s="45"/>
      <c r="D37" s="160"/>
      <c r="E37" s="160"/>
      <c r="F37" s="45"/>
      <c r="G37" s="45"/>
      <c r="H37" s="45"/>
      <c r="I37" s="45"/>
      <c r="J37" s="45"/>
    </row>
    <row r="38" spans="2:10" x14ac:dyDescent="0.25">
      <c r="B38" s="44"/>
      <c r="C38" s="45"/>
      <c r="D38" s="160"/>
      <c r="E38" s="160"/>
      <c r="F38" s="45"/>
      <c r="G38" s="45"/>
      <c r="H38" s="45"/>
      <c r="I38" s="45"/>
      <c r="J38" s="45"/>
    </row>
    <row r="39" spans="2:10" x14ac:dyDescent="0.25">
      <c r="B39" s="44"/>
      <c r="C39" s="45"/>
      <c r="D39" s="160"/>
      <c r="E39" s="160"/>
      <c r="F39" s="45"/>
      <c r="G39" s="45"/>
      <c r="H39" s="45"/>
      <c r="I39" s="45"/>
      <c r="J39" s="45"/>
    </row>
    <row r="40" spans="2:10" x14ac:dyDescent="0.25">
      <c r="B40" s="44"/>
      <c r="C40" s="45"/>
      <c r="D40" s="160"/>
      <c r="E40" s="160"/>
      <c r="F40" s="45"/>
      <c r="G40" s="45"/>
      <c r="H40" s="45"/>
      <c r="I40" s="45"/>
      <c r="J40" s="45"/>
    </row>
    <row r="41" spans="2:10" x14ac:dyDescent="0.25">
      <c r="B41" s="44"/>
      <c r="C41" s="45"/>
      <c r="D41" s="160"/>
      <c r="E41" s="160"/>
      <c r="F41" s="45"/>
      <c r="G41" s="45"/>
      <c r="H41" s="45"/>
      <c r="I41" s="45"/>
      <c r="J41" s="45"/>
    </row>
    <row r="42" spans="2:10" x14ac:dyDescent="0.25">
      <c r="B42" s="44"/>
      <c r="C42" s="45"/>
      <c r="D42" s="160"/>
      <c r="E42" s="160"/>
      <c r="F42" s="45"/>
      <c r="G42" s="45"/>
      <c r="H42" s="45"/>
      <c r="I42" s="45"/>
      <c r="J42" s="45"/>
    </row>
    <row r="43" spans="2:10" x14ac:dyDescent="0.25">
      <c r="B43" s="44"/>
      <c r="C43" s="122"/>
      <c r="D43" s="160"/>
      <c r="E43" s="160"/>
      <c r="F43" s="45"/>
      <c r="G43" s="45"/>
      <c r="H43" s="45"/>
      <c r="I43" s="45"/>
      <c r="J43" s="45"/>
    </row>
    <row r="44" spans="2:10" x14ac:dyDescent="0.25">
      <c r="B44" s="44"/>
      <c r="C44" s="45"/>
      <c r="D44" s="160"/>
      <c r="E44" s="160"/>
      <c r="F44" s="45"/>
      <c r="G44" s="45"/>
      <c r="H44" s="45"/>
      <c r="I44" s="45"/>
      <c r="J44" s="45"/>
    </row>
    <row r="45" spans="2:10" x14ac:dyDescent="0.25">
      <c r="B45" s="44"/>
      <c r="C45" s="45"/>
      <c r="D45" s="160"/>
      <c r="E45" s="160"/>
      <c r="F45" s="45"/>
      <c r="G45" s="45"/>
      <c r="H45" s="45"/>
      <c r="I45" s="45"/>
      <c r="J45" s="45"/>
    </row>
    <row r="46" spans="2:10" x14ac:dyDescent="0.25">
      <c r="B46" s="44"/>
      <c r="C46" s="45"/>
      <c r="D46" s="160"/>
      <c r="E46" s="160"/>
      <c r="F46" s="45"/>
      <c r="G46" s="45"/>
      <c r="H46" s="45"/>
      <c r="I46" s="45"/>
      <c r="J46" s="45"/>
    </row>
    <row r="47" spans="2:10" x14ac:dyDescent="0.25">
      <c r="B47" s="44"/>
      <c r="C47" s="45"/>
      <c r="D47" s="160"/>
      <c r="E47" s="160"/>
      <c r="F47" s="45"/>
      <c r="G47" s="45"/>
      <c r="H47" s="45"/>
      <c r="I47" s="45"/>
      <c r="J47" s="45"/>
    </row>
    <row r="48" spans="2:10" x14ac:dyDescent="0.25">
      <c r="B48" s="44"/>
      <c r="C48" s="45"/>
      <c r="D48" s="160"/>
      <c r="E48" s="160"/>
      <c r="F48" s="45"/>
      <c r="G48" s="45"/>
      <c r="H48" s="45"/>
      <c r="I48" s="45"/>
      <c r="J48" s="45"/>
    </row>
    <row r="49" spans="2:10" x14ac:dyDescent="0.25">
      <c r="B49" s="44"/>
      <c r="C49" s="45"/>
      <c r="D49" s="160"/>
      <c r="E49" s="160"/>
      <c r="F49" s="45"/>
      <c r="G49" s="45"/>
      <c r="H49" s="45"/>
      <c r="I49" s="45"/>
      <c r="J49" s="45"/>
    </row>
    <row r="50" spans="2:10" x14ac:dyDescent="0.25">
      <c r="B50" s="44"/>
      <c r="C50" s="45"/>
      <c r="D50" s="160"/>
      <c r="E50" s="160"/>
      <c r="F50" s="45"/>
      <c r="G50" s="45"/>
      <c r="H50" s="45"/>
      <c r="I50" s="45"/>
      <c r="J50" s="45"/>
    </row>
    <row r="51" spans="2:10" x14ac:dyDescent="0.25">
      <c r="B51" s="44"/>
      <c r="C51" s="45"/>
      <c r="D51" s="160"/>
      <c r="E51" s="160"/>
      <c r="F51" s="45"/>
      <c r="G51" s="45"/>
      <c r="H51" s="45"/>
      <c r="I51" s="45"/>
      <c r="J51" s="45"/>
    </row>
    <row r="52" spans="2:10" x14ac:dyDescent="0.25">
      <c r="B52" s="44"/>
      <c r="C52" s="45"/>
      <c r="D52" s="160"/>
      <c r="E52" s="160"/>
      <c r="F52" s="45"/>
      <c r="G52" s="45"/>
      <c r="H52" s="45"/>
      <c r="I52" s="45"/>
      <c r="J52" s="45"/>
    </row>
    <row r="53" spans="2:10" x14ac:dyDescent="0.25">
      <c r="B53" s="44"/>
      <c r="C53" s="45"/>
      <c r="D53" s="160"/>
      <c r="E53" s="160"/>
      <c r="F53" s="45"/>
      <c r="G53" s="45"/>
      <c r="H53" s="45"/>
      <c r="I53" s="45"/>
      <c r="J53" s="45"/>
    </row>
    <row r="54" spans="2:10" x14ac:dyDescent="0.25">
      <c r="B54" s="44"/>
      <c r="C54" s="45"/>
      <c r="D54" s="160"/>
      <c r="E54" s="160"/>
      <c r="F54" s="45"/>
      <c r="G54" s="45"/>
      <c r="H54" s="45"/>
      <c r="I54" s="45"/>
      <c r="J54" s="45"/>
    </row>
    <row r="55" spans="2:10" x14ac:dyDescent="0.25">
      <c r="B55" s="44"/>
      <c r="C55" s="45"/>
      <c r="D55" s="160"/>
      <c r="E55" s="160"/>
      <c r="F55" s="45"/>
      <c r="G55" s="45"/>
      <c r="H55" s="45"/>
      <c r="I55" s="45"/>
      <c r="J55" s="45"/>
    </row>
    <row r="56" spans="2:10" x14ac:dyDescent="0.25">
      <c r="B56" s="44"/>
      <c r="C56" s="45"/>
      <c r="D56" s="160"/>
      <c r="E56" s="160"/>
      <c r="F56" s="45"/>
      <c r="G56" s="45"/>
      <c r="H56" s="45"/>
      <c r="I56" s="45"/>
      <c r="J56" s="45"/>
    </row>
    <row r="57" spans="2:10" x14ac:dyDescent="0.25">
      <c r="B57" s="44"/>
      <c r="C57" s="45"/>
      <c r="D57" s="160"/>
      <c r="E57" s="160"/>
      <c r="F57" s="45"/>
      <c r="G57" s="45"/>
      <c r="H57" s="45"/>
      <c r="I57" s="45"/>
      <c r="J57" s="45"/>
    </row>
    <row r="58" spans="2:10" x14ac:dyDescent="0.25">
      <c r="B58" s="44"/>
      <c r="C58" s="45"/>
      <c r="D58" s="160"/>
      <c r="E58" s="160"/>
      <c r="F58" s="45"/>
      <c r="G58" s="45"/>
      <c r="H58" s="45"/>
      <c r="I58" s="45"/>
      <c r="J58" s="45"/>
    </row>
    <row r="59" spans="2:10" x14ac:dyDescent="0.25">
      <c r="B59" s="44"/>
      <c r="C59" s="45"/>
      <c r="D59" s="160"/>
      <c r="E59" s="160"/>
      <c r="F59" s="45"/>
      <c r="G59" s="45"/>
      <c r="H59" s="45"/>
      <c r="I59" s="45"/>
      <c r="J59" s="45"/>
    </row>
    <row r="60" spans="2:10" x14ac:dyDescent="0.25">
      <c r="B60" s="44"/>
      <c r="C60" s="45"/>
      <c r="D60" s="160"/>
      <c r="E60" s="160"/>
      <c r="F60" s="45"/>
      <c r="G60" s="45"/>
      <c r="H60" s="45"/>
      <c r="I60" s="45"/>
      <c r="J60" s="45"/>
    </row>
    <row r="61" spans="2:10" x14ac:dyDescent="0.25">
      <c r="B61" s="44"/>
      <c r="C61" s="45"/>
      <c r="D61" s="160"/>
      <c r="E61" s="160"/>
      <c r="F61" s="45"/>
      <c r="G61" s="45"/>
      <c r="H61" s="45"/>
      <c r="I61" s="45"/>
      <c r="J61" s="45"/>
    </row>
    <row r="62" spans="2:10" x14ac:dyDescent="0.25">
      <c r="B62" s="44"/>
      <c r="C62" s="45"/>
      <c r="D62" s="160"/>
      <c r="E62" s="160"/>
      <c r="F62" s="45"/>
      <c r="G62" s="45"/>
      <c r="H62" s="45"/>
      <c r="I62" s="45"/>
      <c r="J62" s="45"/>
    </row>
    <row r="63" spans="2:10" x14ac:dyDescent="0.25">
      <c r="B63" s="44"/>
      <c r="C63" s="45"/>
      <c r="D63" s="160"/>
      <c r="E63" s="160"/>
      <c r="F63" s="45"/>
      <c r="G63" s="45"/>
      <c r="H63" s="45"/>
      <c r="I63" s="45"/>
      <c r="J63" s="45"/>
    </row>
    <row r="64" spans="2:10" x14ac:dyDescent="0.25">
      <c r="B64" s="44"/>
      <c r="C64" s="45"/>
      <c r="D64" s="160"/>
      <c r="E64" s="160"/>
      <c r="F64" s="45"/>
      <c r="G64" s="45"/>
      <c r="H64" s="45"/>
      <c r="I64" s="45"/>
      <c r="J64" s="45"/>
    </row>
    <row r="65" spans="2:10" x14ac:dyDescent="0.25">
      <c r="B65" s="44"/>
      <c r="C65" s="45"/>
      <c r="D65" s="160"/>
      <c r="E65" s="160"/>
      <c r="F65" s="45"/>
      <c r="G65" s="45"/>
      <c r="H65" s="45"/>
      <c r="I65" s="45"/>
      <c r="J65" s="45"/>
    </row>
    <row r="66" spans="2:10" x14ac:dyDescent="0.25">
      <c r="B66" s="44"/>
      <c r="C66" s="45"/>
      <c r="D66" s="160"/>
      <c r="E66" s="160"/>
      <c r="F66" s="45"/>
      <c r="G66" s="45"/>
      <c r="H66" s="45"/>
      <c r="I66" s="45"/>
      <c r="J66" s="45"/>
    </row>
    <row r="67" spans="2:10" x14ac:dyDescent="0.25">
      <c r="B67" s="44"/>
      <c r="C67" s="45"/>
      <c r="D67" s="160"/>
      <c r="E67" s="160"/>
      <c r="F67" s="45"/>
      <c r="G67" s="45"/>
      <c r="H67" s="45"/>
      <c r="I67" s="45"/>
      <c r="J67" s="45"/>
    </row>
    <row r="68" spans="2:10" x14ac:dyDescent="0.25">
      <c r="B68" s="44"/>
      <c r="C68" s="45"/>
      <c r="D68" s="160"/>
      <c r="E68" s="160"/>
      <c r="F68" s="45"/>
      <c r="G68" s="45"/>
      <c r="H68" s="45"/>
      <c r="I68" s="45"/>
      <c r="J68" s="45"/>
    </row>
    <row r="69" spans="2:10" x14ac:dyDescent="0.25">
      <c r="B69" s="44"/>
      <c r="C69" s="45"/>
      <c r="D69" s="160"/>
      <c r="E69" s="160"/>
      <c r="F69" s="45"/>
      <c r="G69" s="45"/>
      <c r="H69" s="45"/>
      <c r="I69" s="45"/>
      <c r="J69" s="45"/>
    </row>
    <row r="70" spans="2:10" x14ac:dyDescent="0.25">
      <c r="B70" s="44"/>
      <c r="C70" s="45"/>
      <c r="D70" s="160"/>
      <c r="E70" s="160"/>
      <c r="F70" s="45"/>
      <c r="G70" s="45"/>
      <c r="H70" s="45"/>
      <c r="I70" s="45"/>
      <c r="J70" s="45"/>
    </row>
    <row r="71" spans="2:10" x14ac:dyDescent="0.25">
      <c r="B71" s="44"/>
      <c r="C71" s="45"/>
      <c r="D71" s="160"/>
      <c r="E71" s="160"/>
      <c r="F71" s="45"/>
      <c r="G71" s="45"/>
      <c r="H71" s="45"/>
      <c r="I71" s="45"/>
      <c r="J71" s="45"/>
    </row>
    <row r="72" spans="2:10" x14ac:dyDescent="0.25">
      <c r="B72" s="44"/>
      <c r="C72" s="45"/>
      <c r="D72" s="160"/>
      <c r="E72" s="160"/>
      <c r="F72" s="45"/>
      <c r="G72" s="45"/>
      <c r="H72" s="45"/>
      <c r="I72" s="45"/>
      <c r="J72" s="45"/>
    </row>
    <row r="73" spans="2:10" x14ac:dyDescent="0.25">
      <c r="B73" s="44"/>
      <c r="C73" s="45"/>
      <c r="D73" s="160"/>
      <c r="E73" s="160"/>
      <c r="F73" s="45"/>
      <c r="G73" s="45"/>
      <c r="H73" s="45"/>
      <c r="I73" s="45"/>
      <c r="J73" s="45"/>
    </row>
    <row r="74" spans="2:10" x14ac:dyDescent="0.25">
      <c r="B74" s="44"/>
      <c r="C74" s="45"/>
      <c r="D74" s="160"/>
      <c r="E74" s="160"/>
      <c r="F74" s="45"/>
      <c r="G74" s="45"/>
      <c r="H74" s="45"/>
      <c r="I74" s="45"/>
      <c r="J74" s="45"/>
    </row>
    <row r="75" spans="2:10" x14ac:dyDescent="0.25">
      <c r="B75" s="44"/>
      <c r="C75" s="45"/>
      <c r="D75" s="160"/>
      <c r="E75" s="160"/>
      <c r="F75" s="45"/>
      <c r="G75" s="45"/>
      <c r="H75" s="45"/>
      <c r="I75" s="45"/>
      <c r="J75" s="45"/>
    </row>
    <row r="76" spans="2:10" x14ac:dyDescent="0.25">
      <c r="B76" s="44"/>
      <c r="C76" s="45"/>
      <c r="D76" s="160"/>
      <c r="E76" s="160"/>
      <c r="F76" s="45"/>
      <c r="G76" s="45"/>
      <c r="H76" s="45"/>
      <c r="I76" s="45"/>
      <c r="J76" s="45"/>
    </row>
    <row r="77" spans="2:10" x14ac:dyDescent="0.25">
      <c r="B77" s="44"/>
      <c r="C77" s="45"/>
      <c r="D77" s="160"/>
      <c r="E77" s="160"/>
      <c r="F77" s="45"/>
      <c r="G77" s="45"/>
      <c r="H77" s="45"/>
      <c r="I77" s="45"/>
      <c r="J77" s="45"/>
    </row>
    <row r="78" spans="2:10" x14ac:dyDescent="0.25">
      <c r="B78" s="44"/>
      <c r="C78" s="45"/>
      <c r="D78" s="160"/>
      <c r="E78" s="160"/>
      <c r="F78" s="45"/>
      <c r="G78" s="45"/>
      <c r="H78" s="45"/>
      <c r="I78" s="45"/>
      <c r="J78" s="45"/>
    </row>
    <row r="79" spans="2:10" x14ac:dyDescent="0.25">
      <c r="B79" s="44"/>
      <c r="C79" s="45"/>
      <c r="D79" s="160"/>
      <c r="E79" s="160"/>
      <c r="F79" s="45"/>
      <c r="G79" s="45"/>
      <c r="H79" s="45"/>
      <c r="I79" s="45"/>
      <c r="J79" s="45"/>
    </row>
    <row r="80" spans="2:10" x14ac:dyDescent="0.25">
      <c r="B80" s="44"/>
      <c r="C80" s="45"/>
      <c r="D80" s="160"/>
      <c r="E80" s="160"/>
      <c r="F80" s="45"/>
      <c r="G80" s="45"/>
      <c r="H80" s="45"/>
      <c r="I80" s="45"/>
      <c r="J80" s="45"/>
    </row>
    <row r="81" spans="2:10" x14ac:dyDescent="0.25">
      <c r="B81" s="44"/>
      <c r="C81" s="45"/>
      <c r="D81" s="160"/>
      <c r="E81" s="160"/>
      <c r="F81" s="45"/>
      <c r="G81" s="45"/>
      <c r="H81" s="45"/>
      <c r="I81" s="45"/>
      <c r="J81" s="45"/>
    </row>
    <row r="82" spans="2:10" x14ac:dyDescent="0.25">
      <c r="B82" s="44"/>
      <c r="C82" s="45"/>
      <c r="D82" s="160"/>
      <c r="E82" s="160"/>
      <c r="F82" s="45"/>
      <c r="G82" s="45"/>
      <c r="H82" s="45"/>
      <c r="I82" s="45"/>
      <c r="J82" s="45"/>
    </row>
    <row r="83" spans="2:10" x14ac:dyDescent="0.25">
      <c r="B83" s="44"/>
      <c r="C83" s="45"/>
      <c r="D83" s="160"/>
      <c r="E83" s="160"/>
      <c r="F83" s="45"/>
      <c r="G83" s="45"/>
      <c r="H83" s="45"/>
      <c r="I83" s="45"/>
      <c r="J83" s="45"/>
    </row>
    <row r="84" spans="2:10" x14ac:dyDescent="0.25">
      <c r="B84" s="44"/>
      <c r="C84" s="45"/>
      <c r="D84" s="160"/>
      <c r="E84" s="160"/>
      <c r="F84" s="45"/>
      <c r="G84" s="45"/>
      <c r="H84" s="45"/>
      <c r="I84" s="45"/>
      <c r="J84" s="45"/>
    </row>
    <row r="85" spans="2:10" x14ac:dyDescent="0.25">
      <c r="B85" s="44"/>
      <c r="C85" s="45"/>
      <c r="D85" s="160"/>
      <c r="E85" s="160"/>
      <c r="F85" s="45"/>
      <c r="G85" s="45"/>
      <c r="H85" s="45"/>
      <c r="I85" s="45"/>
      <c r="J85" s="45"/>
    </row>
    <row r="86" spans="2:10" x14ac:dyDescent="0.25">
      <c r="B86" s="44"/>
      <c r="C86" s="45"/>
      <c r="D86" s="160"/>
      <c r="E86" s="160"/>
      <c r="F86" s="45"/>
      <c r="G86" s="45"/>
      <c r="H86" s="45"/>
      <c r="I86" s="45"/>
      <c r="J86" s="45"/>
    </row>
    <row r="87" spans="2:10" x14ac:dyDescent="0.25">
      <c r="B87" s="44"/>
      <c r="C87" s="45"/>
      <c r="D87" s="160"/>
      <c r="E87" s="160"/>
      <c r="F87" s="45"/>
      <c r="G87" s="45"/>
      <c r="H87" s="45"/>
      <c r="I87" s="45"/>
      <c r="J87" s="45"/>
    </row>
    <row r="88" spans="2:10" x14ac:dyDescent="0.25">
      <c r="B88" s="44"/>
      <c r="C88" s="45"/>
      <c r="D88" s="160"/>
      <c r="E88" s="160"/>
      <c r="F88" s="45"/>
      <c r="G88" s="45"/>
      <c r="H88" s="45"/>
      <c r="I88" s="45"/>
      <c r="J88" s="45"/>
    </row>
    <row r="89" spans="2:10" x14ac:dyDescent="0.25">
      <c r="B89" s="44"/>
      <c r="C89" s="45"/>
      <c r="D89" s="160"/>
      <c r="E89" s="160"/>
      <c r="F89" s="45"/>
      <c r="G89" s="45"/>
      <c r="H89" s="45"/>
      <c r="I89" s="45"/>
      <c r="J89" s="45"/>
    </row>
    <row r="90" spans="2:10" x14ac:dyDescent="0.25">
      <c r="B90" s="44"/>
      <c r="C90" s="45"/>
      <c r="D90" s="160"/>
      <c r="E90" s="160"/>
      <c r="F90" s="45"/>
      <c r="G90" s="45"/>
      <c r="H90" s="45"/>
      <c r="I90" s="45"/>
      <c r="J90" s="45"/>
    </row>
    <row r="91" spans="2:10" x14ac:dyDescent="0.25">
      <c r="B91" s="44"/>
      <c r="C91" s="45"/>
      <c r="D91" s="160"/>
      <c r="E91" s="160"/>
      <c r="F91" s="45"/>
      <c r="G91" s="45"/>
      <c r="H91" s="45"/>
      <c r="I91" s="45"/>
      <c r="J91" s="45"/>
    </row>
    <row r="92" spans="2:10" x14ac:dyDescent="0.25">
      <c r="B92" s="44"/>
      <c r="C92" s="45"/>
      <c r="D92" s="160"/>
      <c r="E92" s="160"/>
      <c r="F92" s="45"/>
      <c r="G92" s="45"/>
      <c r="H92" s="45"/>
      <c r="I92" s="45"/>
      <c r="J92" s="45"/>
    </row>
    <row r="93" spans="2:10" x14ac:dyDescent="0.25">
      <c r="B93" s="44"/>
      <c r="C93" s="45"/>
      <c r="D93" s="160"/>
      <c r="E93" s="160"/>
      <c r="F93" s="45"/>
      <c r="G93" s="45"/>
      <c r="H93" s="45"/>
      <c r="I93" s="45"/>
      <c r="J93" s="45"/>
    </row>
    <row r="94" spans="2:10" x14ac:dyDescent="0.25">
      <c r="B94" s="44"/>
      <c r="C94" s="45"/>
      <c r="D94" s="160"/>
      <c r="E94" s="160"/>
      <c r="F94" s="45"/>
      <c r="G94" s="45"/>
      <c r="H94" s="45"/>
      <c r="I94" s="45"/>
      <c r="J94" s="45"/>
    </row>
    <row r="95" spans="2:10" x14ac:dyDescent="0.25">
      <c r="B95" s="44"/>
      <c r="C95" s="45"/>
      <c r="D95" s="160"/>
      <c r="E95" s="160"/>
      <c r="F95" s="45"/>
      <c r="G95" s="45"/>
      <c r="H95" s="45"/>
      <c r="I95" s="45"/>
      <c r="J95" s="45"/>
    </row>
    <row r="96" spans="2:10" x14ac:dyDescent="0.25">
      <c r="B96" s="44"/>
      <c r="C96" s="45"/>
      <c r="D96" s="160"/>
      <c r="E96" s="160"/>
      <c r="F96" s="45"/>
      <c r="G96" s="45"/>
      <c r="H96" s="45"/>
      <c r="I96" s="45"/>
      <c r="J96" s="45"/>
    </row>
    <row r="97" spans="2:10" x14ac:dyDescent="0.25">
      <c r="B97" s="44"/>
      <c r="C97" s="45"/>
      <c r="D97" s="160"/>
      <c r="E97" s="160"/>
      <c r="F97" s="45"/>
      <c r="G97" s="45"/>
      <c r="H97" s="45"/>
      <c r="I97" s="45"/>
      <c r="J97" s="45"/>
    </row>
    <row r="98" spans="2:10" x14ac:dyDescent="0.25">
      <c r="B98" s="44"/>
      <c r="C98" s="45"/>
      <c r="D98" s="160"/>
      <c r="E98" s="160"/>
      <c r="F98" s="45"/>
      <c r="G98" s="45"/>
      <c r="H98" s="45"/>
      <c r="I98" s="45"/>
      <c r="J98" s="45"/>
    </row>
    <row r="99" spans="2:10" x14ac:dyDescent="0.25">
      <c r="B99" s="44"/>
      <c r="C99" s="45"/>
      <c r="D99" s="160"/>
      <c r="E99" s="160"/>
      <c r="F99" s="45"/>
      <c r="G99" s="45"/>
      <c r="H99" s="45"/>
      <c r="I99" s="45"/>
      <c r="J99" s="45"/>
    </row>
    <row r="100" spans="2:10" x14ac:dyDescent="0.25">
      <c r="B100" s="44"/>
      <c r="C100" s="45"/>
      <c r="D100" s="160"/>
      <c r="E100" s="160"/>
      <c r="F100" s="45"/>
      <c r="G100" s="45"/>
      <c r="H100" s="45"/>
      <c r="I100" s="45"/>
      <c r="J100" s="45"/>
    </row>
    <row r="101" spans="2:10" x14ac:dyDescent="0.25">
      <c r="B101" s="44"/>
      <c r="C101" s="45"/>
      <c r="D101" s="160"/>
      <c r="E101" s="160"/>
      <c r="F101" s="45"/>
      <c r="G101" s="45"/>
      <c r="H101" s="45"/>
      <c r="I101" s="45"/>
      <c r="J101" s="45"/>
    </row>
    <row r="102" spans="2:10" x14ac:dyDescent="0.25">
      <c r="B102" s="44"/>
      <c r="C102" s="45"/>
      <c r="D102" s="160"/>
      <c r="E102" s="160"/>
      <c r="F102" s="45"/>
      <c r="G102" s="45"/>
      <c r="H102" s="45"/>
      <c r="I102" s="45"/>
      <c r="J102" s="45"/>
    </row>
    <row r="103" spans="2:10" x14ac:dyDescent="0.25">
      <c r="B103" s="44"/>
      <c r="C103" s="45"/>
      <c r="D103" s="160"/>
      <c r="E103" s="160"/>
      <c r="F103" s="45"/>
      <c r="G103" s="45"/>
      <c r="H103" s="45"/>
      <c r="I103" s="45"/>
      <c r="J103" s="45"/>
    </row>
    <row r="104" spans="2:10" x14ac:dyDescent="0.25">
      <c r="B104" s="44"/>
      <c r="C104" s="45"/>
      <c r="D104" s="160"/>
      <c r="E104" s="160"/>
      <c r="F104" s="45"/>
      <c r="G104" s="45"/>
      <c r="H104" s="45"/>
      <c r="I104" s="45"/>
      <c r="J104" s="45"/>
    </row>
    <row r="105" spans="2:10" x14ac:dyDescent="0.25">
      <c r="B105" s="44"/>
      <c r="C105" s="45"/>
      <c r="D105" s="160"/>
      <c r="E105" s="160"/>
      <c r="F105" s="45"/>
      <c r="G105" s="45"/>
      <c r="H105" s="45"/>
      <c r="I105" s="45"/>
      <c r="J105" s="45"/>
    </row>
    <row r="106" spans="2:10" x14ac:dyDescent="0.25">
      <c r="B106" s="44"/>
      <c r="C106" s="45"/>
      <c r="D106" s="160"/>
      <c r="E106" s="160"/>
      <c r="F106" s="45"/>
      <c r="G106" s="45"/>
      <c r="H106" s="45"/>
      <c r="I106" s="45"/>
      <c r="J106" s="45"/>
    </row>
    <row r="107" spans="2:10" x14ac:dyDescent="0.25">
      <c r="B107" s="44"/>
      <c r="C107" s="45"/>
      <c r="D107" s="160"/>
      <c r="E107" s="160"/>
      <c r="F107" s="45"/>
      <c r="G107" s="45"/>
      <c r="H107" s="45"/>
      <c r="I107" s="45"/>
      <c r="J107" s="45"/>
    </row>
    <row r="108" spans="2:10" x14ac:dyDescent="0.25">
      <c r="B108" s="44"/>
      <c r="C108" s="45"/>
      <c r="D108" s="160"/>
      <c r="E108" s="160"/>
      <c r="F108" s="45"/>
      <c r="G108" s="45"/>
      <c r="H108" s="45"/>
      <c r="I108" s="45"/>
      <c r="J108" s="45"/>
    </row>
    <row r="109" spans="2:10" x14ac:dyDescent="0.25">
      <c r="B109" s="44"/>
      <c r="C109" s="45"/>
      <c r="D109" s="160"/>
      <c r="E109" s="160"/>
      <c r="F109" s="45"/>
      <c r="G109" s="45"/>
      <c r="H109" s="45"/>
      <c r="I109" s="45"/>
      <c r="J109" s="45"/>
    </row>
    <row r="110" spans="2:10" x14ac:dyDescent="0.25">
      <c r="B110" s="44"/>
      <c r="C110" s="45"/>
      <c r="D110" s="160"/>
      <c r="E110" s="160"/>
      <c r="F110" s="45"/>
      <c r="G110" s="45"/>
      <c r="H110" s="45"/>
      <c r="I110" s="45"/>
      <c r="J110" s="45"/>
    </row>
    <row r="111" spans="2:10" x14ac:dyDescent="0.25">
      <c r="B111" s="44"/>
      <c r="C111" s="45"/>
      <c r="D111" s="160"/>
      <c r="E111" s="160"/>
      <c r="F111" s="45"/>
      <c r="G111" s="45"/>
      <c r="H111" s="45"/>
      <c r="I111" s="45"/>
      <c r="J111" s="45"/>
    </row>
    <row r="112" spans="2:10" x14ac:dyDescent="0.25">
      <c r="B112" s="44"/>
      <c r="C112" s="45"/>
      <c r="D112" s="160"/>
      <c r="E112" s="160"/>
      <c r="F112" s="45"/>
      <c r="G112" s="45"/>
      <c r="H112" s="45"/>
      <c r="I112" s="45"/>
      <c r="J112" s="45"/>
    </row>
    <row r="113" spans="2:10" x14ac:dyDescent="0.25">
      <c r="B113" s="44"/>
      <c r="C113" s="45"/>
      <c r="D113" s="160"/>
      <c r="E113" s="160"/>
      <c r="F113" s="45"/>
      <c r="G113" s="45"/>
      <c r="H113" s="45"/>
      <c r="I113" s="45"/>
      <c r="J113" s="45"/>
    </row>
    <row r="114" spans="2:10" x14ac:dyDescent="0.25">
      <c r="B114" s="44"/>
      <c r="C114" s="45"/>
      <c r="D114" s="160"/>
      <c r="E114" s="160"/>
      <c r="F114" s="45"/>
      <c r="G114" s="45"/>
      <c r="H114" s="45"/>
      <c r="I114" s="45"/>
      <c r="J114" s="45"/>
    </row>
    <row r="115" spans="2:10" x14ac:dyDescent="0.25">
      <c r="B115" s="44"/>
      <c r="C115" s="45"/>
      <c r="D115" s="160"/>
      <c r="E115" s="160"/>
      <c r="F115" s="45"/>
      <c r="G115" s="45"/>
      <c r="H115" s="45"/>
      <c r="I115" s="45"/>
      <c r="J115" s="45"/>
    </row>
    <row r="116" spans="2:10" x14ac:dyDescent="0.25">
      <c r="B116" s="44"/>
      <c r="C116" s="45"/>
      <c r="D116" s="160"/>
      <c r="E116" s="160"/>
      <c r="F116" s="45"/>
      <c r="G116" s="45"/>
      <c r="H116" s="45"/>
      <c r="I116" s="45"/>
      <c r="J116" s="45"/>
    </row>
    <row r="117" spans="2:10" x14ac:dyDescent="0.25">
      <c r="B117" s="44"/>
      <c r="C117" s="45"/>
      <c r="D117" s="160"/>
      <c r="E117" s="160"/>
      <c r="F117" s="45"/>
      <c r="G117" s="45"/>
      <c r="H117" s="45"/>
      <c r="I117" s="45"/>
      <c r="J117" s="45"/>
    </row>
    <row r="118" spans="2:10" x14ac:dyDescent="0.25">
      <c r="B118" s="44"/>
      <c r="C118" s="45"/>
      <c r="D118" s="160"/>
      <c r="E118" s="160"/>
      <c r="F118" s="45"/>
      <c r="G118" s="45"/>
      <c r="H118" s="45"/>
      <c r="I118" s="45"/>
      <c r="J118" s="45"/>
    </row>
    <row r="119" spans="2:10" x14ac:dyDescent="0.25">
      <c r="B119" s="44"/>
      <c r="C119" s="45"/>
      <c r="D119" s="160"/>
      <c r="E119" s="160"/>
      <c r="F119" s="45"/>
      <c r="G119" s="45"/>
      <c r="H119" s="45"/>
      <c r="I119" s="45"/>
      <c r="J119" s="45"/>
    </row>
    <row r="120" spans="2:10" x14ac:dyDescent="0.25">
      <c r="B120" s="44"/>
      <c r="C120" s="45"/>
      <c r="D120" s="160"/>
      <c r="E120" s="160"/>
      <c r="F120" s="45"/>
      <c r="G120" s="45"/>
      <c r="H120" s="45"/>
      <c r="I120" s="45"/>
      <c r="J120" s="45"/>
    </row>
    <row r="121" spans="2:10" x14ac:dyDescent="0.25">
      <c r="B121" s="44"/>
      <c r="C121" s="45"/>
      <c r="D121" s="160"/>
      <c r="E121" s="160"/>
      <c r="F121" s="45"/>
      <c r="G121" s="45"/>
      <c r="H121" s="45"/>
      <c r="I121" s="45"/>
      <c r="J121" s="45"/>
    </row>
    <row r="122" spans="2:10" x14ac:dyDescent="0.25">
      <c r="B122" s="44"/>
      <c r="C122" s="45"/>
      <c r="D122" s="160"/>
      <c r="E122" s="160"/>
      <c r="F122" s="45"/>
      <c r="G122" s="45"/>
      <c r="H122" s="45"/>
      <c r="I122" s="45"/>
      <c r="J122" s="45"/>
    </row>
    <row r="123" spans="2:10" x14ac:dyDescent="0.25">
      <c r="B123" s="44"/>
      <c r="C123" s="45"/>
      <c r="D123" s="160"/>
      <c r="E123" s="160"/>
      <c r="F123" s="45"/>
      <c r="G123" s="45"/>
      <c r="H123" s="45"/>
      <c r="I123" s="45"/>
      <c r="J123" s="45"/>
    </row>
    <row r="124" spans="2:10" x14ac:dyDescent="0.25">
      <c r="B124" s="44"/>
      <c r="C124" s="45"/>
      <c r="D124" s="160"/>
      <c r="E124" s="160"/>
      <c r="F124" s="45"/>
      <c r="G124" s="45"/>
      <c r="H124" s="45"/>
      <c r="I124" s="45"/>
      <c r="J124" s="45"/>
    </row>
    <row r="125" spans="2:10" x14ac:dyDescent="0.25">
      <c r="B125" s="44"/>
      <c r="C125" s="45"/>
      <c r="D125" s="160"/>
      <c r="E125" s="160"/>
      <c r="F125" s="45"/>
      <c r="G125" s="45"/>
      <c r="H125" s="45"/>
      <c r="I125" s="45"/>
      <c r="J125" s="45"/>
    </row>
    <row r="126" spans="2:10" x14ac:dyDescent="0.25">
      <c r="B126" s="44"/>
      <c r="C126" s="45"/>
      <c r="D126" s="160"/>
      <c r="E126" s="160"/>
      <c r="F126" s="45"/>
      <c r="G126" s="45"/>
      <c r="H126" s="45"/>
      <c r="I126" s="45"/>
      <c r="J126" s="45"/>
    </row>
    <row r="127" spans="2:10" x14ac:dyDescent="0.25">
      <c r="B127" s="44"/>
      <c r="C127" s="45"/>
      <c r="D127" s="160"/>
      <c r="E127" s="160"/>
      <c r="F127" s="45"/>
      <c r="G127" s="45"/>
      <c r="H127" s="45"/>
      <c r="I127" s="45"/>
      <c r="J127" s="45"/>
    </row>
    <row r="128" spans="2:10" x14ac:dyDescent="0.25">
      <c r="B128" s="44"/>
      <c r="C128" s="45"/>
      <c r="D128" s="160"/>
      <c r="E128" s="160"/>
      <c r="F128" s="45"/>
      <c r="G128" s="45"/>
      <c r="H128" s="45"/>
      <c r="I128" s="45"/>
      <c r="J128" s="45"/>
    </row>
    <row r="129" spans="2:10" x14ac:dyDescent="0.25">
      <c r="B129" s="44"/>
      <c r="C129" s="45"/>
      <c r="D129" s="160"/>
      <c r="E129" s="160"/>
      <c r="F129" s="45"/>
      <c r="G129" s="45"/>
      <c r="H129" s="45"/>
      <c r="I129" s="45"/>
      <c r="J129" s="45"/>
    </row>
    <row r="130" spans="2:10" x14ac:dyDescent="0.25">
      <c r="B130" s="44"/>
      <c r="C130" s="45"/>
      <c r="D130" s="160"/>
      <c r="E130" s="160"/>
      <c r="F130" s="45"/>
      <c r="G130" s="45"/>
      <c r="H130" s="45"/>
      <c r="I130" s="45"/>
      <c r="J130" s="45"/>
    </row>
    <row r="131" spans="2:10" x14ac:dyDescent="0.25">
      <c r="B131" s="44"/>
      <c r="C131" s="45"/>
      <c r="D131" s="160"/>
      <c r="E131" s="160"/>
      <c r="F131" s="45"/>
      <c r="G131" s="45"/>
      <c r="H131" s="45"/>
      <c r="I131" s="45"/>
      <c r="J131" s="45"/>
    </row>
    <row r="132" spans="2:10" x14ac:dyDescent="0.25">
      <c r="B132" s="44"/>
      <c r="C132" s="45"/>
      <c r="D132" s="160"/>
      <c r="E132" s="160"/>
      <c r="F132" s="45"/>
      <c r="G132" s="45"/>
      <c r="H132" s="45"/>
      <c r="I132" s="45"/>
      <c r="J132" s="45"/>
    </row>
    <row r="133" spans="2:10" x14ac:dyDescent="0.25">
      <c r="B133" s="44"/>
      <c r="C133" s="45"/>
      <c r="D133" s="160"/>
      <c r="E133" s="160"/>
      <c r="F133" s="45"/>
      <c r="G133" s="45"/>
      <c r="H133" s="45"/>
      <c r="I133" s="45"/>
      <c r="J133" s="45"/>
    </row>
    <row r="134" spans="2:10" x14ac:dyDescent="0.25">
      <c r="B134" s="44"/>
      <c r="C134" s="45"/>
      <c r="D134" s="160"/>
      <c r="E134" s="160"/>
      <c r="F134" s="45"/>
      <c r="G134" s="45"/>
      <c r="H134" s="45"/>
      <c r="I134" s="45"/>
      <c r="J134" s="45"/>
    </row>
    <row r="135" spans="2:10" x14ac:dyDescent="0.25">
      <c r="B135" s="44"/>
      <c r="C135" s="45"/>
      <c r="D135" s="160"/>
      <c r="E135" s="160"/>
      <c r="F135" s="45"/>
      <c r="G135" s="45"/>
      <c r="H135" s="45"/>
      <c r="I135" s="45"/>
      <c r="J135" s="45"/>
    </row>
    <row r="136" spans="2:10" x14ac:dyDescent="0.25">
      <c r="B136" s="44"/>
      <c r="C136" s="45"/>
      <c r="D136" s="160"/>
      <c r="E136" s="160"/>
      <c r="F136" s="45"/>
      <c r="G136" s="45"/>
      <c r="H136" s="45"/>
      <c r="I136" s="45"/>
      <c r="J136" s="45"/>
    </row>
    <row r="137" spans="2:10" x14ac:dyDescent="0.25">
      <c r="B137" s="44"/>
      <c r="C137" s="45"/>
      <c r="D137" s="160"/>
      <c r="E137" s="160"/>
      <c r="F137" s="45"/>
      <c r="G137" s="45"/>
      <c r="H137" s="45"/>
      <c r="I137" s="45"/>
      <c r="J137" s="45"/>
    </row>
    <row r="138" spans="2:10" x14ac:dyDescent="0.25">
      <c r="B138" s="44"/>
      <c r="C138" s="45"/>
      <c r="D138" s="160"/>
      <c r="E138" s="160"/>
      <c r="F138" s="45"/>
      <c r="G138" s="45"/>
      <c r="H138" s="45"/>
      <c r="I138" s="45"/>
      <c r="J138" s="45"/>
    </row>
    <row r="139" spans="2:10" x14ac:dyDescent="0.25">
      <c r="B139" s="44"/>
      <c r="C139" s="45"/>
      <c r="D139" s="160"/>
      <c r="E139" s="160"/>
      <c r="F139" s="45"/>
      <c r="G139" s="45"/>
      <c r="H139" s="45"/>
      <c r="I139" s="45"/>
      <c r="J139" s="45"/>
    </row>
    <row r="140" spans="2:10" x14ac:dyDescent="0.25">
      <c r="B140" s="44"/>
      <c r="C140" s="45"/>
      <c r="D140" s="160"/>
      <c r="E140" s="160"/>
      <c r="F140" s="45"/>
      <c r="G140" s="45"/>
      <c r="H140" s="45"/>
      <c r="I140" s="45"/>
      <c r="J140" s="45"/>
    </row>
    <row r="141" spans="2:10" x14ac:dyDescent="0.25">
      <c r="B141" s="44"/>
      <c r="C141" s="45"/>
      <c r="D141" s="160"/>
      <c r="E141" s="160"/>
      <c r="F141" s="45"/>
      <c r="G141" s="45"/>
      <c r="H141" s="45"/>
      <c r="I141" s="45"/>
      <c r="J141" s="45"/>
    </row>
    <row r="142" spans="2:10" x14ac:dyDescent="0.25">
      <c r="B142" s="44"/>
      <c r="C142" s="45"/>
      <c r="D142" s="160"/>
      <c r="E142" s="160"/>
      <c r="F142" s="45"/>
      <c r="G142" s="45"/>
      <c r="H142" s="45"/>
      <c r="I142" s="45"/>
      <c r="J142" s="45"/>
    </row>
    <row r="143" spans="2:10" x14ac:dyDescent="0.25">
      <c r="B143" s="44"/>
      <c r="C143" s="45"/>
      <c r="D143" s="160"/>
      <c r="E143" s="160"/>
      <c r="F143" s="45"/>
      <c r="G143" s="45"/>
      <c r="H143" s="45"/>
      <c r="I143" s="45"/>
      <c r="J143" s="45"/>
    </row>
    <row r="144" spans="2:10" x14ac:dyDescent="0.25">
      <c r="B144" s="44"/>
      <c r="C144" s="45"/>
      <c r="D144" s="160"/>
      <c r="E144" s="160"/>
      <c r="F144" s="45"/>
      <c r="G144" s="45"/>
      <c r="H144" s="45"/>
      <c r="I144" s="45"/>
      <c r="J144" s="45"/>
    </row>
    <row r="145" spans="2:10" x14ac:dyDescent="0.25">
      <c r="B145" s="44"/>
      <c r="C145" s="45"/>
      <c r="D145" s="160"/>
      <c r="E145" s="160"/>
      <c r="F145" s="45"/>
      <c r="G145" s="45"/>
      <c r="H145" s="45"/>
      <c r="I145" s="45"/>
      <c r="J145" s="45"/>
    </row>
    <row r="146" spans="2:10" x14ac:dyDescent="0.25">
      <c r="B146" s="44"/>
      <c r="C146" s="45"/>
      <c r="D146" s="160"/>
      <c r="E146" s="160"/>
      <c r="F146" s="45"/>
      <c r="G146" s="45"/>
      <c r="H146" s="45"/>
      <c r="I146" s="45"/>
      <c r="J146" s="45"/>
    </row>
    <row r="147" spans="2:10" x14ac:dyDescent="0.25">
      <c r="B147" s="44"/>
      <c r="C147" s="45"/>
      <c r="D147" s="160"/>
      <c r="E147" s="160"/>
      <c r="F147" s="45"/>
      <c r="G147" s="45"/>
      <c r="H147" s="45"/>
      <c r="I147" s="45"/>
      <c r="J147" s="45"/>
    </row>
    <row r="148" spans="2:10" x14ac:dyDescent="0.25">
      <c r="B148" s="44"/>
      <c r="C148" s="45"/>
      <c r="D148" s="160"/>
      <c r="E148" s="160"/>
      <c r="F148" s="45"/>
      <c r="G148" s="45"/>
      <c r="H148" s="45"/>
      <c r="I148" s="45"/>
      <c r="J148" s="45"/>
    </row>
    <row r="149" spans="2:10" x14ac:dyDescent="0.25">
      <c r="B149" s="44"/>
      <c r="C149" s="45"/>
      <c r="D149" s="160"/>
      <c r="E149" s="160"/>
      <c r="F149" s="45"/>
      <c r="G149" s="45"/>
      <c r="H149" s="45"/>
      <c r="I149" s="45"/>
      <c r="J149" s="45"/>
    </row>
    <row r="150" spans="2:10" x14ac:dyDescent="0.25">
      <c r="B150" s="44"/>
      <c r="C150" s="45"/>
      <c r="D150" s="160"/>
      <c r="E150" s="160"/>
      <c r="F150" s="45"/>
      <c r="G150" s="45"/>
      <c r="H150" s="45"/>
      <c r="I150" s="45"/>
      <c r="J150" s="45"/>
    </row>
    <row r="151" spans="2:10" x14ac:dyDescent="0.25">
      <c r="B151" s="44"/>
      <c r="C151" s="45"/>
      <c r="D151" s="160"/>
      <c r="E151" s="160"/>
      <c r="F151" s="45"/>
      <c r="G151" s="45"/>
      <c r="H151" s="45"/>
      <c r="I151" s="45"/>
      <c r="J151" s="45"/>
    </row>
    <row r="152" spans="2:10" x14ac:dyDescent="0.25">
      <c r="B152" s="44"/>
      <c r="C152" s="45"/>
      <c r="D152" s="160"/>
      <c r="E152" s="160"/>
      <c r="F152" s="45"/>
      <c r="G152" s="45"/>
      <c r="H152" s="45"/>
      <c r="I152" s="45"/>
      <c r="J152" s="45"/>
    </row>
    <row r="153" spans="2:10" x14ac:dyDescent="0.25">
      <c r="B153" s="44"/>
      <c r="C153" s="45"/>
      <c r="D153" s="160"/>
      <c r="E153" s="160"/>
      <c r="F153" s="45"/>
      <c r="G153" s="45"/>
      <c r="H153" s="45"/>
      <c r="I153" s="45"/>
      <c r="J153" s="45"/>
    </row>
    <row r="154" spans="2:10" x14ac:dyDescent="0.25">
      <c r="B154" s="44"/>
      <c r="C154" s="45"/>
      <c r="D154" s="160"/>
      <c r="E154" s="160"/>
      <c r="F154" s="45"/>
      <c r="G154" s="45"/>
      <c r="H154" s="45"/>
      <c r="I154" s="45"/>
      <c r="J154" s="45"/>
    </row>
    <row r="155" spans="2:10" x14ac:dyDescent="0.25">
      <c r="B155" s="44"/>
      <c r="C155" s="45"/>
      <c r="D155" s="160"/>
      <c r="E155" s="160"/>
      <c r="F155" s="45"/>
      <c r="G155" s="45"/>
      <c r="H155" s="45"/>
      <c r="I155" s="45"/>
      <c r="J155" s="45"/>
    </row>
    <row r="156" spans="2:10" x14ac:dyDescent="0.25">
      <c r="B156" s="44"/>
      <c r="C156" s="45"/>
      <c r="D156" s="160"/>
      <c r="E156" s="160"/>
      <c r="F156" s="45"/>
      <c r="G156" s="45"/>
      <c r="H156" s="45"/>
      <c r="I156" s="45"/>
      <c r="J156" s="45"/>
    </row>
    <row r="157" spans="2:10" x14ac:dyDescent="0.25">
      <c r="B157" s="44"/>
      <c r="C157" s="45"/>
      <c r="D157" s="160"/>
      <c r="E157" s="160"/>
      <c r="F157" s="45"/>
      <c r="G157" s="45"/>
      <c r="H157" s="45"/>
      <c r="I157" s="45"/>
      <c r="J157" s="45"/>
    </row>
    <row r="158" spans="2:10" x14ac:dyDescent="0.25">
      <c r="B158" s="44"/>
      <c r="C158" s="45"/>
      <c r="D158" s="160"/>
      <c r="E158" s="160"/>
      <c r="F158" s="45"/>
      <c r="G158" s="45"/>
      <c r="H158" s="45"/>
      <c r="I158" s="45"/>
      <c r="J158" s="45"/>
    </row>
    <row r="159" spans="2:10" x14ac:dyDescent="0.25">
      <c r="B159" s="44"/>
      <c r="C159" s="45"/>
      <c r="D159" s="160"/>
      <c r="E159" s="160"/>
      <c r="F159" s="45"/>
      <c r="G159" s="45"/>
      <c r="H159" s="45"/>
      <c r="I159" s="45"/>
      <c r="J159" s="45"/>
    </row>
    <row r="160" spans="2:10" x14ac:dyDescent="0.25">
      <c r="B160" s="44"/>
      <c r="C160" s="45"/>
      <c r="D160" s="160"/>
      <c r="E160" s="160"/>
      <c r="F160" s="45"/>
      <c r="G160" s="45"/>
      <c r="H160" s="45"/>
      <c r="I160" s="45"/>
      <c r="J160" s="45"/>
    </row>
    <row r="161" spans="2:18" x14ac:dyDescent="0.25">
      <c r="B161" s="44"/>
      <c r="C161" s="45"/>
      <c r="D161" s="160"/>
      <c r="E161" s="160"/>
      <c r="F161" s="45"/>
      <c r="G161" s="45"/>
      <c r="H161" s="45"/>
      <c r="I161" s="45"/>
      <c r="J161" s="45"/>
    </row>
    <row r="162" spans="2:18" x14ac:dyDescent="0.25">
      <c r="B162" s="44"/>
      <c r="C162" s="45"/>
      <c r="D162" s="160"/>
      <c r="E162" s="160"/>
      <c r="F162" s="45"/>
      <c r="G162" s="45"/>
      <c r="H162" s="45"/>
      <c r="I162" s="45"/>
      <c r="J162" s="45"/>
    </row>
    <row r="163" spans="2:18" x14ac:dyDescent="0.25">
      <c r="B163" s="44"/>
      <c r="C163" s="45"/>
      <c r="D163" s="160"/>
      <c r="E163" s="160"/>
      <c r="F163" s="45"/>
      <c r="G163" s="45"/>
      <c r="H163" s="45"/>
      <c r="I163" s="45"/>
      <c r="J163" s="45"/>
    </row>
    <row r="164" spans="2:18" x14ac:dyDescent="0.25">
      <c r="B164" s="44"/>
      <c r="C164" s="45"/>
      <c r="D164" s="160"/>
      <c r="E164" s="160"/>
      <c r="F164" s="45"/>
      <c r="G164" s="45"/>
      <c r="H164" s="45"/>
      <c r="I164" s="45"/>
      <c r="J164" s="45"/>
    </row>
    <row r="165" spans="2:18" x14ac:dyDescent="0.25">
      <c r="B165" s="44"/>
      <c r="C165" s="45"/>
      <c r="D165" s="160"/>
      <c r="E165" s="160"/>
      <c r="F165" s="45"/>
      <c r="G165" s="45"/>
      <c r="H165" s="45"/>
      <c r="I165" s="45"/>
      <c r="J165" s="45"/>
    </row>
    <row r="166" spans="2:18" x14ac:dyDescent="0.25">
      <c r="B166" s="44"/>
      <c r="C166" s="45"/>
      <c r="D166" s="160"/>
      <c r="E166" s="160"/>
      <c r="F166" s="45"/>
      <c r="G166" s="45"/>
      <c r="H166" s="45"/>
      <c r="I166" s="45"/>
      <c r="J166" s="45"/>
    </row>
    <row r="167" spans="2:18" x14ac:dyDescent="0.25">
      <c r="B167" s="44"/>
      <c r="C167" s="45"/>
      <c r="D167" s="160"/>
      <c r="E167" s="160"/>
      <c r="F167" s="45"/>
      <c r="G167" s="45"/>
      <c r="H167" s="45"/>
      <c r="I167" s="45"/>
      <c r="J167" s="45"/>
    </row>
    <row r="168" spans="2:18" x14ac:dyDescent="0.25">
      <c r="B168" s="44"/>
      <c r="C168" s="45"/>
      <c r="D168" s="160"/>
      <c r="E168" s="160"/>
      <c r="F168" s="45"/>
      <c r="G168" s="45"/>
      <c r="H168" s="45"/>
      <c r="I168" s="45"/>
      <c r="J168" s="45"/>
    </row>
    <row r="169" spans="2:18" x14ac:dyDescent="0.25">
      <c r="B169" s="44"/>
      <c r="C169" s="45"/>
      <c r="D169" s="160"/>
      <c r="E169" s="160"/>
      <c r="F169" s="45"/>
      <c r="G169" s="45"/>
      <c r="H169" s="45"/>
      <c r="I169" s="45"/>
      <c r="J169" s="45"/>
    </row>
    <row r="170" spans="2:18" x14ac:dyDescent="0.25">
      <c r="B170" s="44"/>
      <c r="C170" s="45"/>
      <c r="D170" s="160"/>
      <c r="E170" s="160"/>
      <c r="F170" s="45"/>
      <c r="G170" s="45"/>
      <c r="H170" s="45"/>
      <c r="I170" s="45"/>
      <c r="J170" s="45"/>
    </row>
    <row r="171" spans="2:18" x14ac:dyDescent="0.25">
      <c r="B171" s="44"/>
      <c r="C171" s="45"/>
      <c r="D171" s="160"/>
      <c r="E171" s="160"/>
      <c r="F171" s="45"/>
      <c r="G171" s="45"/>
      <c r="H171" s="45"/>
      <c r="I171" s="45"/>
      <c r="J171" s="45"/>
    </row>
    <row r="172" spans="2:18" x14ac:dyDescent="0.25">
      <c r="B172" s="44"/>
      <c r="C172" s="45"/>
      <c r="D172" s="160"/>
      <c r="E172" s="160"/>
      <c r="F172" s="45"/>
      <c r="G172" s="45"/>
      <c r="H172" s="45"/>
      <c r="I172" s="45"/>
      <c r="J172" s="45"/>
    </row>
    <row r="173" spans="2:18" x14ac:dyDescent="0.25">
      <c r="I173" s="6"/>
      <c r="J173" s="6"/>
    </row>
    <row r="174" spans="2:18" x14ac:dyDescent="0.25">
      <c r="B174" s="29"/>
      <c r="C174" s="29"/>
      <c r="D174" s="55"/>
      <c r="E174" s="55"/>
      <c r="F174" s="29"/>
      <c r="G174" s="29"/>
      <c r="H174" s="124"/>
      <c r="I174" s="29"/>
      <c r="J174" s="29"/>
      <c r="R174" s="3"/>
    </row>
    <row r="175" spans="2:18" x14ac:dyDescent="0.25">
      <c r="B175" s="219"/>
      <c r="C175" s="219"/>
      <c r="D175" s="219"/>
      <c r="E175" s="219"/>
      <c r="F175" s="219"/>
      <c r="G175" s="219"/>
      <c r="H175" s="219"/>
      <c r="I175" s="219"/>
    </row>
    <row r="176" spans="2:18" x14ac:dyDescent="0.25">
      <c r="B176" s="29"/>
      <c r="C176" s="29"/>
      <c r="D176" s="55"/>
      <c r="E176" s="55"/>
      <c r="F176" s="29"/>
      <c r="G176" s="29"/>
      <c r="H176" s="124"/>
      <c r="I176" s="29"/>
      <c r="J176" s="29"/>
    </row>
    <row r="177" spans="2:10" x14ac:dyDescent="0.25">
      <c r="B177" s="48"/>
      <c r="C177" s="49"/>
      <c r="F177" s="49"/>
      <c r="G177" s="49"/>
      <c r="H177" s="49"/>
    </row>
    <row r="178" spans="2:10" ht="12.75" customHeight="1" x14ac:dyDescent="0.25"/>
    <row r="179" spans="2:10" x14ac:dyDescent="0.25">
      <c r="I179" s="6"/>
      <c r="J179" s="6"/>
    </row>
    <row r="180" spans="2:10" x14ac:dyDescent="0.25">
      <c r="I180" s="6"/>
      <c r="J180" s="6"/>
    </row>
    <row r="181" spans="2:10" x14ac:dyDescent="0.25">
      <c r="B181" s="50"/>
      <c r="C181" s="51"/>
      <c r="D181" s="162"/>
      <c r="E181" s="162"/>
      <c r="F181" s="51"/>
      <c r="G181" s="51"/>
      <c r="H181" s="51"/>
      <c r="I181" s="6"/>
      <c r="J181" s="6"/>
    </row>
    <row r="182" spans="2:10" x14ac:dyDescent="0.25">
      <c r="I182" s="6"/>
      <c r="J182" s="6"/>
    </row>
    <row r="183" spans="2:10" x14ac:dyDescent="0.25">
      <c r="I183" s="6"/>
      <c r="J183" s="6"/>
    </row>
    <row r="184" spans="2:10" x14ac:dyDescent="0.25">
      <c r="I184" s="6"/>
      <c r="J184" s="6"/>
    </row>
    <row r="185" spans="2:10" x14ac:dyDescent="0.25">
      <c r="I185" s="6"/>
      <c r="J185" s="6"/>
    </row>
  </sheetData>
  <mergeCells count="3">
    <mergeCell ref="B175:I175"/>
    <mergeCell ref="B28:E28"/>
    <mergeCell ref="B29:E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4CB62-0526-4DC1-A708-D9D787933E76}">
  <sheetPr codeName="Feuil8"/>
  <dimension ref="B1:K177"/>
  <sheetViews>
    <sheetView topLeftCell="A2" zoomScale="59" zoomScaleNormal="59" workbookViewId="0">
      <selection activeCell="C183" sqref="C183"/>
    </sheetView>
  </sheetViews>
  <sheetFormatPr baseColWidth="10" defaultRowHeight="12.75" x14ac:dyDescent="0.25"/>
  <cols>
    <col min="1" max="1" width="3.28515625" style="2" customWidth="1"/>
    <col min="2" max="2" width="27.42578125" style="2" customWidth="1"/>
    <col min="3" max="4" width="20.5703125" style="2" customWidth="1"/>
    <col min="5" max="6" width="22.5703125" style="2" customWidth="1"/>
    <col min="7" max="8" width="19.85546875" style="2" customWidth="1"/>
    <col min="9" max="9" width="18" style="2" customWidth="1"/>
    <col min="10" max="10" width="14.42578125" style="2" customWidth="1"/>
    <col min="11" max="11" width="23" style="2" customWidth="1"/>
    <col min="12" max="16384" width="11.42578125" style="2"/>
  </cols>
  <sheetData>
    <row r="1" spans="2:11" hidden="1" x14ac:dyDescent="0.25"/>
    <row r="3" spans="2:11" x14ac:dyDescent="0.25">
      <c r="B3" s="100" t="s">
        <v>186</v>
      </c>
      <c r="C3" s="4"/>
      <c r="D3" s="4"/>
      <c r="I3" s="190" t="s">
        <v>142</v>
      </c>
      <c r="K3" s="107"/>
    </row>
    <row r="4" spans="2:11" s="18" customFormat="1" ht="60.75" customHeight="1" x14ac:dyDescent="0.25">
      <c r="B4" s="10" t="s">
        <v>140</v>
      </c>
      <c r="C4" s="10" t="s">
        <v>32</v>
      </c>
      <c r="D4" s="10" t="s">
        <v>1</v>
      </c>
      <c r="E4" s="16" t="s">
        <v>2</v>
      </c>
      <c r="F4" s="16" t="s">
        <v>33</v>
      </c>
      <c r="G4" s="16" t="s">
        <v>3</v>
      </c>
      <c r="H4" s="16" t="s">
        <v>4</v>
      </c>
      <c r="I4" s="16" t="s">
        <v>34</v>
      </c>
      <c r="J4" s="16" t="s">
        <v>218</v>
      </c>
    </row>
    <row r="5" spans="2:11" x14ac:dyDescent="0.25">
      <c r="B5" s="34">
        <f>+[2]Celib!$C23*100</f>
        <v>0</v>
      </c>
      <c r="C5" s="32">
        <f>+[2]Celib!$K23</f>
        <v>0</v>
      </c>
      <c r="D5" s="32">
        <f>+[2]Celib!$AN23+[2]Celib!$AP23</f>
        <v>572.12896666666666</v>
      </c>
      <c r="E5" s="32">
        <f>+[2]Celib!$AS23</f>
        <v>0</v>
      </c>
      <c r="F5" s="33">
        <f>+[2]Celib!$BQ23</f>
        <v>0</v>
      </c>
      <c r="G5" s="32">
        <f>+[2]Celib!$W23</f>
        <v>291</v>
      </c>
      <c r="H5" s="32">
        <v>0</v>
      </c>
      <c r="I5" s="33">
        <f>+[2]Celib!$BI23</f>
        <v>863.12896666666666</v>
      </c>
      <c r="J5" s="34">
        <f>+($I$17-$I$5)/($C$17-$C$5)</f>
        <v>0.6069500000000001</v>
      </c>
      <c r="K5" s="173"/>
    </row>
    <row r="6" spans="2:11" x14ac:dyDescent="0.25">
      <c r="B6" s="34">
        <f>+[2]Celib!$C24*100</f>
        <v>2.5</v>
      </c>
      <c r="C6" s="32">
        <f>+[2]Celib!$K24</f>
        <v>34.9672363675</v>
      </c>
      <c r="D6" s="32">
        <f>+[2]Celib!$AN24+[2]Celib!$AP24</f>
        <v>537.16173029916672</v>
      </c>
      <c r="E6" s="32">
        <f>+[2]Celib!$AS24</f>
        <v>21.223364113254082</v>
      </c>
      <c r="F6" s="33">
        <f>+[2]Celib!$BQ24</f>
        <v>0</v>
      </c>
      <c r="G6" s="32">
        <f>+[2]Celib!$W24</f>
        <v>291</v>
      </c>
      <c r="H6" s="32">
        <v>0</v>
      </c>
      <c r="I6" s="33">
        <f>+[2]Celib!$BI24</f>
        <v>884.35233077992086</v>
      </c>
      <c r="J6" s="34">
        <f t="shared" ref="J6:J16" si="0">+($I$17-$I$5)/($C$17-$C$5)</f>
        <v>0.6069500000000001</v>
      </c>
      <c r="K6" s="173"/>
    </row>
    <row r="7" spans="2:11" x14ac:dyDescent="0.25">
      <c r="B7" s="34">
        <f>+[2]Celib!$C25*100</f>
        <v>5</v>
      </c>
      <c r="C7" s="32">
        <f>+[2]Celib!$K25</f>
        <v>69.934472735</v>
      </c>
      <c r="D7" s="32">
        <f>+[2]Celib!$AN25+[2]Celib!$AP25</f>
        <v>502.19449393166667</v>
      </c>
      <c r="E7" s="32">
        <f>+[2]Celib!$AS25</f>
        <v>42.446728226508277</v>
      </c>
      <c r="F7" s="33">
        <f>+[2]Celib!$BQ25</f>
        <v>0</v>
      </c>
      <c r="G7" s="32">
        <f>+[2]Celib!$W25</f>
        <v>291</v>
      </c>
      <c r="H7" s="32">
        <v>0</v>
      </c>
      <c r="I7" s="33">
        <f>+[2]Celib!$BI25</f>
        <v>905.57569489317495</v>
      </c>
      <c r="J7" s="34">
        <f t="shared" si="0"/>
        <v>0.6069500000000001</v>
      </c>
      <c r="K7" s="173"/>
    </row>
    <row r="8" spans="2:11" ht="31.5" customHeight="1" x14ac:dyDescent="0.25">
      <c r="B8" s="34">
        <f>+[2]Celib!$C26*100</f>
        <v>7.5</v>
      </c>
      <c r="C8" s="32">
        <f>+[2]Celib!$K26</f>
        <v>104.90170910250001</v>
      </c>
      <c r="D8" s="32">
        <f>+[2]Celib!$AN26+[2]Celib!$AP26</f>
        <v>467.22725756416668</v>
      </c>
      <c r="E8" s="32">
        <f>+[2]Celib!$AS26</f>
        <v>63.670092339762355</v>
      </c>
      <c r="F8" s="33">
        <f>+[2]Celib!$BQ26</f>
        <v>0</v>
      </c>
      <c r="G8" s="32">
        <f>+[2]Celib!$W26</f>
        <v>291</v>
      </c>
      <c r="H8" s="32">
        <v>0</v>
      </c>
      <c r="I8" s="33">
        <f>+[2]Celib!$BI26</f>
        <v>926.79905900642905</v>
      </c>
      <c r="J8" s="34">
        <f t="shared" si="0"/>
        <v>0.6069500000000001</v>
      </c>
      <c r="K8" s="173"/>
    </row>
    <row r="9" spans="2:11" x14ac:dyDescent="0.25">
      <c r="B9" s="34">
        <f>+[2]Celib!$C27*100</f>
        <v>10</v>
      </c>
      <c r="C9" s="32">
        <f>+[2]Celib!$K27</f>
        <v>139.86894547</v>
      </c>
      <c r="D9" s="32">
        <f>+[2]Celib!$AN27+[2]Celib!$AP27</f>
        <v>432.26002119666668</v>
      </c>
      <c r="E9" s="32">
        <f>+[2]Celib!$AS27</f>
        <v>84.893456453016441</v>
      </c>
      <c r="F9" s="33">
        <f>+[2]Celib!$BQ27</f>
        <v>0</v>
      </c>
      <c r="G9" s="32">
        <f>+[2]Celib!$W27</f>
        <v>291</v>
      </c>
      <c r="H9" s="32">
        <v>0</v>
      </c>
      <c r="I9" s="33">
        <f>+[2]Celib!$BI27</f>
        <v>948.02242311968303</v>
      </c>
      <c r="J9" s="34">
        <f t="shared" si="0"/>
        <v>0.6069500000000001</v>
      </c>
      <c r="K9" s="173"/>
    </row>
    <row r="10" spans="2:11" x14ac:dyDescent="0.25">
      <c r="B10" s="34">
        <f>+[2]Celib!$C28*100</f>
        <v>12.5</v>
      </c>
      <c r="C10" s="32">
        <f>+[2]Celib!$K28</f>
        <v>174.83618183750002</v>
      </c>
      <c r="D10" s="32">
        <f>+[2]Celib!$AN28+[2]Celib!$AP28</f>
        <v>397.29278482916664</v>
      </c>
      <c r="E10" s="32">
        <f>+[2]Celib!$AS28</f>
        <v>106.11682056627063</v>
      </c>
      <c r="F10" s="33">
        <f>+[2]Celib!$BQ28</f>
        <v>0</v>
      </c>
      <c r="G10" s="32">
        <f>+[2]Celib!$W28</f>
        <v>291</v>
      </c>
      <c r="H10" s="32">
        <v>0</v>
      </c>
      <c r="I10" s="33">
        <f>+[2]Celib!$BI28</f>
        <v>969.24578723293723</v>
      </c>
      <c r="J10" s="34">
        <f t="shared" si="0"/>
        <v>0.6069500000000001</v>
      </c>
      <c r="K10" s="173"/>
    </row>
    <row r="11" spans="2:11" x14ac:dyDescent="0.25">
      <c r="B11" s="34">
        <f>+[2]Celib!$C29*100</f>
        <v>15</v>
      </c>
      <c r="C11" s="32">
        <f>+[2]Celib!$K29</f>
        <v>209.80341820500001</v>
      </c>
      <c r="D11" s="32">
        <f>+[2]Celib!$AN29+[2]Celib!$AP29</f>
        <v>362.3255484616667</v>
      </c>
      <c r="E11" s="32">
        <f>+[2]Celib!$AS29</f>
        <v>127.34018467952471</v>
      </c>
      <c r="F11" s="33">
        <f>+[2]Celib!$BQ29</f>
        <v>0</v>
      </c>
      <c r="G11" s="32">
        <f>+[2]Celib!$W29</f>
        <v>291</v>
      </c>
      <c r="H11" s="32">
        <v>0</v>
      </c>
      <c r="I11" s="33">
        <f>+[2]Celib!$BI29</f>
        <v>990.46915134619144</v>
      </c>
      <c r="J11" s="34">
        <f t="shared" si="0"/>
        <v>0.6069500000000001</v>
      </c>
      <c r="K11" s="173"/>
    </row>
    <row r="12" spans="2:11" x14ac:dyDescent="0.25">
      <c r="B12" s="34">
        <f>+[2]Celib!$C30*100</f>
        <v>17.5</v>
      </c>
      <c r="C12" s="32">
        <f>+[2]Celib!$K30</f>
        <v>244.77065457250006</v>
      </c>
      <c r="D12" s="32">
        <f>+[2]Celib!$AN30+[2]Celib!$AP30</f>
        <v>327.35831209416665</v>
      </c>
      <c r="E12" s="32">
        <f>+[2]Celib!$AS30</f>
        <v>148.5635487927789</v>
      </c>
      <c r="F12" s="33">
        <f>+[2]Celib!$BQ30</f>
        <v>0</v>
      </c>
      <c r="G12" s="32">
        <f>+[2]Celib!$W30</f>
        <v>291</v>
      </c>
      <c r="H12" s="32">
        <v>0</v>
      </c>
      <c r="I12" s="33">
        <f>+[2]Celib!$BI30</f>
        <v>1011.6925154594455</v>
      </c>
      <c r="J12" s="34">
        <f t="shared" si="0"/>
        <v>0.6069500000000001</v>
      </c>
      <c r="K12" s="173"/>
    </row>
    <row r="13" spans="2:11" x14ac:dyDescent="0.25">
      <c r="B13" s="34">
        <f>+[2]Celib!$C31*100</f>
        <v>20</v>
      </c>
      <c r="C13" s="32">
        <f>+[2]Celib!$K31</f>
        <v>279.73789094</v>
      </c>
      <c r="D13" s="32">
        <f>+[2]Celib!$AN31+[2]Celib!$AP31</f>
        <v>292.39107572666671</v>
      </c>
      <c r="E13" s="32">
        <f>+[2]Celib!$AS31</f>
        <v>169.786912906033</v>
      </c>
      <c r="F13" s="33">
        <f>+[2]Celib!$BQ31</f>
        <v>0</v>
      </c>
      <c r="G13" s="32">
        <f>+[2]Celib!$W31</f>
        <v>291</v>
      </c>
      <c r="H13" s="32">
        <v>0</v>
      </c>
      <c r="I13" s="33">
        <f>+[2]Celib!$BI31</f>
        <v>1032.9158795726996</v>
      </c>
      <c r="J13" s="34">
        <f t="shared" si="0"/>
        <v>0.6069500000000001</v>
      </c>
      <c r="K13" s="173"/>
    </row>
    <row r="14" spans="2:11" x14ac:dyDescent="0.25">
      <c r="B14" s="34">
        <f>+[2]Celib!$C32*100</f>
        <v>22.5</v>
      </c>
      <c r="C14" s="32">
        <f>+[2]Celib!$K32</f>
        <v>314.70512730750005</v>
      </c>
      <c r="D14" s="32">
        <f>+[2]Celib!$AN32+[2]Celib!$AP32</f>
        <v>257.42383935916666</v>
      </c>
      <c r="E14" s="32">
        <f>+[2]Celib!$AS32</f>
        <v>191.01027701928717</v>
      </c>
      <c r="F14" s="33">
        <f>+[2]Celib!$BQ32</f>
        <v>0</v>
      </c>
      <c r="G14" s="32">
        <f>+[2]Celib!$W32</f>
        <v>291</v>
      </c>
      <c r="H14" s="32">
        <v>0</v>
      </c>
      <c r="I14" s="33">
        <f>+[2]Celib!$BI32</f>
        <v>1054.1392436859539</v>
      </c>
      <c r="J14" s="34">
        <f t="shared" si="0"/>
        <v>0.6069500000000001</v>
      </c>
      <c r="K14" s="173"/>
    </row>
    <row r="15" spans="2:11" x14ac:dyDescent="0.25">
      <c r="B15" s="34">
        <f>+[2]Celib!$C33*100</f>
        <v>25</v>
      </c>
      <c r="C15" s="32">
        <f>+[2]Celib!$K33</f>
        <v>349.67236367500004</v>
      </c>
      <c r="D15" s="32">
        <f>+[2]Celib!$AN33+[2]Celib!$AP33</f>
        <v>222.45660299166661</v>
      </c>
      <c r="E15" s="32">
        <f>+[2]Celib!$AS33</f>
        <v>212.23364113254127</v>
      </c>
      <c r="F15" s="33">
        <f>+[2]Celib!$BQ33</f>
        <v>0</v>
      </c>
      <c r="G15" s="32">
        <f>+[2]Celib!$W33</f>
        <v>291</v>
      </c>
      <c r="H15" s="32">
        <v>0</v>
      </c>
      <c r="I15" s="33">
        <f>+[2]Celib!$BI33</f>
        <v>1075.362607799208</v>
      </c>
      <c r="J15" s="34">
        <f t="shared" si="0"/>
        <v>0.6069500000000001</v>
      </c>
      <c r="K15" s="173"/>
    </row>
    <row r="16" spans="2:11" x14ac:dyDescent="0.25">
      <c r="B16" s="34">
        <f>+[2]Celib!$C34*100</f>
        <v>27.500000000000004</v>
      </c>
      <c r="C16" s="32">
        <f>+[2]Celib!$K34</f>
        <v>384.63960004249998</v>
      </c>
      <c r="D16" s="32">
        <f>+[2]Celib!$AN34+[2]Celib!$AP34</f>
        <v>187.48936662416668</v>
      </c>
      <c r="E16" s="32">
        <f>+[2]Celib!$AS34</f>
        <v>233.45700524579536</v>
      </c>
      <c r="F16" s="33">
        <f>+[2]Celib!$BQ34</f>
        <v>0</v>
      </c>
      <c r="G16" s="32">
        <f>+[2]Celib!$W34</f>
        <v>291</v>
      </c>
      <c r="H16" s="32">
        <v>0</v>
      </c>
      <c r="I16" s="33">
        <f>+[2]Celib!$BI34</f>
        <v>1096.5859719124619</v>
      </c>
      <c r="J16" s="34">
        <f t="shared" si="0"/>
        <v>0.6069500000000001</v>
      </c>
      <c r="K16" s="173"/>
    </row>
    <row r="17" spans="2:11" x14ac:dyDescent="0.25">
      <c r="B17" s="34">
        <f>+[2]Celib!$C35*100</f>
        <v>30</v>
      </c>
      <c r="C17" s="32">
        <f>+[2]Celib!$K35</f>
        <v>419.60683641000003</v>
      </c>
      <c r="D17" s="32">
        <f>+[2]Celib!$AN35+[2]Celib!$AP35</f>
        <v>152.52213025666663</v>
      </c>
      <c r="E17" s="32">
        <f>+[2]Celib!$AS35</f>
        <v>254.68036935904954</v>
      </c>
      <c r="F17" s="33">
        <f>+[2]Celib!$BQ35</f>
        <v>0</v>
      </c>
      <c r="G17" s="32">
        <f>+[2]Celib!$W35</f>
        <v>291</v>
      </c>
      <c r="H17" s="32">
        <v>0</v>
      </c>
      <c r="I17" s="33">
        <f>+[2]Celib!$BI35</f>
        <v>1117.8093360257162</v>
      </c>
      <c r="J17" s="34">
        <f>+($I$17-$I$5)/($C$17-$C$5)</f>
        <v>0.6069500000000001</v>
      </c>
      <c r="K17" s="173"/>
    </row>
    <row r="18" spans="2:11" x14ac:dyDescent="0.25">
      <c r="B18" s="34">
        <f>+[2]Celib!$C36*100</f>
        <v>32.5</v>
      </c>
      <c r="C18" s="32">
        <f>+[2]Celib!$K36</f>
        <v>454.57407277750002</v>
      </c>
      <c r="D18" s="32">
        <f>+[2]Celib!$AN36+[2]Celib!$AP36</f>
        <v>117.55489388916671</v>
      </c>
      <c r="E18" s="32">
        <f>+[2]Celib!$AS36</f>
        <v>275.9037334723036</v>
      </c>
      <c r="F18" s="33">
        <f>+[2]Celib!$BQ36</f>
        <v>0</v>
      </c>
      <c r="G18" s="32">
        <f>+[2]Celib!$W36</f>
        <v>291</v>
      </c>
      <c r="H18" s="32">
        <v>0</v>
      </c>
      <c r="I18" s="33">
        <f>+[2]Celib!$BI36</f>
        <v>1139.0327001389703</v>
      </c>
      <c r="J18" s="34">
        <f>+($I$25-$I$17)/($C$25-$C$17)</f>
        <v>0.22281392651768167</v>
      </c>
      <c r="K18" s="173"/>
    </row>
    <row r="19" spans="2:11" x14ac:dyDescent="0.25">
      <c r="B19" s="34">
        <f>+[2]Celib!$C37*100</f>
        <v>35</v>
      </c>
      <c r="C19" s="32">
        <f>+[2]Celib!$K37</f>
        <v>489.54130914500013</v>
      </c>
      <c r="D19" s="32">
        <f>+[2]Celib!$AN37+[2]Celib!$AP37</f>
        <v>82.587657521666543</v>
      </c>
      <c r="E19" s="32">
        <f>+[2]Celib!$AS37</f>
        <v>297.12709758555781</v>
      </c>
      <c r="F19" s="33">
        <f>+[2]Celib!$BQ37</f>
        <v>0</v>
      </c>
      <c r="G19" s="32">
        <f>+[2]Celib!$W37</f>
        <v>282</v>
      </c>
      <c r="H19" s="32">
        <v>0</v>
      </c>
      <c r="I19" s="33">
        <f>+[2]Celib!$BI37</f>
        <v>1151.2560642522244</v>
      </c>
      <c r="J19" s="34">
        <f t="shared" ref="J19:J24" si="1">+($I$25-$I$17)/($C$25-$C$17)</f>
        <v>0.22281392651768167</v>
      </c>
      <c r="K19" s="173"/>
    </row>
    <row r="20" spans="2:11" x14ac:dyDescent="0.25">
      <c r="B20" s="34">
        <f>+[2]Celib!$C38*100</f>
        <v>37.5</v>
      </c>
      <c r="C20" s="32">
        <f>+[2]Celib!$K38</f>
        <v>524.50854551249995</v>
      </c>
      <c r="D20" s="32">
        <f>+[2]Celib!$AN38+[2]Celib!$AP38</f>
        <v>47.620421154166721</v>
      </c>
      <c r="E20" s="32">
        <f>+[2]Celib!$AS38</f>
        <v>318.3504616988119</v>
      </c>
      <c r="F20" s="33">
        <f>+[2]Celib!$BQ38</f>
        <v>0</v>
      </c>
      <c r="G20" s="32">
        <f>+[2]Celib!$W38</f>
        <v>269</v>
      </c>
      <c r="H20" s="32">
        <v>0</v>
      </c>
      <c r="I20" s="33">
        <f>+[2]Celib!$BI38</f>
        <v>1159.4794283654785</v>
      </c>
      <c r="J20" s="34">
        <f t="shared" si="1"/>
        <v>0.22281392651768167</v>
      </c>
      <c r="K20" s="173"/>
    </row>
    <row r="21" spans="2:11" x14ac:dyDescent="0.25">
      <c r="B21" s="34">
        <f>+[2]Celib!$C39*100</f>
        <v>40</v>
      </c>
      <c r="C21" s="32">
        <f>+[2]Celib!$K39</f>
        <v>559.47578188</v>
      </c>
      <c r="D21" s="32">
        <f>+[2]Celib!$AN39+[2]Celib!$AP39</f>
        <v>0</v>
      </c>
      <c r="E21" s="32">
        <f>+[2]Celib!$AS39</f>
        <v>328.07025084146596</v>
      </c>
      <c r="F21" s="33">
        <f>+[2]Celib!$BQ39</f>
        <v>0</v>
      </c>
      <c r="G21" s="32">
        <f>+[2]Celib!$W39</f>
        <v>257</v>
      </c>
      <c r="H21" s="32">
        <v>0</v>
      </c>
      <c r="I21" s="33">
        <f>+[2]Celib!$BI39</f>
        <v>1144.546032721466</v>
      </c>
      <c r="J21" s="34">
        <f t="shared" si="1"/>
        <v>0.22281392651768167</v>
      </c>
      <c r="K21" s="173"/>
    </row>
    <row r="22" spans="2:11" x14ac:dyDescent="0.25">
      <c r="B22" s="34">
        <f>+[2]Celib!$C40*100</f>
        <v>42.5</v>
      </c>
      <c r="C22" s="32">
        <f>+[2]Celib!$K40</f>
        <v>594.44301824749994</v>
      </c>
      <c r="D22" s="32">
        <f>+[2]Celib!$AN40+[2]Celib!$AP40</f>
        <v>0</v>
      </c>
      <c r="E22" s="32">
        <f>+[2]Celib!$AS40</f>
        <v>314.50121476905764</v>
      </c>
      <c r="F22" s="33">
        <f>+[2]Celib!$BQ40</f>
        <v>0</v>
      </c>
      <c r="G22" s="32">
        <f>+[2]Celib!$W40</f>
        <v>244</v>
      </c>
      <c r="H22" s="32">
        <v>0</v>
      </c>
      <c r="I22" s="33">
        <f>+[2]Celib!$BI40</f>
        <v>1152.9442330165575</v>
      </c>
      <c r="J22" s="34">
        <f t="shared" si="1"/>
        <v>0.22281392651768167</v>
      </c>
      <c r="K22" s="173"/>
    </row>
    <row r="23" spans="2:11" x14ac:dyDescent="0.25">
      <c r="B23" s="34">
        <f>+[2]Celib!$C41*100</f>
        <v>45</v>
      </c>
      <c r="C23" s="32">
        <f>+[2]Celib!$K41</f>
        <v>629.4102546150001</v>
      </c>
      <c r="D23" s="32">
        <f>+[2]Celib!$AN41+[2]Celib!$AP41</f>
        <v>0</v>
      </c>
      <c r="E23" s="32">
        <f>+[2]Celib!$AS41</f>
        <v>300.93217869664915</v>
      </c>
      <c r="F23" s="33">
        <f>+[2]Celib!$BQ41</f>
        <v>0</v>
      </c>
      <c r="G23" s="32">
        <f>+[2]Celib!$W41</f>
        <v>232</v>
      </c>
      <c r="H23" s="32">
        <v>0</v>
      </c>
      <c r="I23" s="33">
        <f>+[2]Celib!$BI41</f>
        <v>1162.3424333116491</v>
      </c>
      <c r="J23" s="34">
        <f t="shared" si="1"/>
        <v>0.22281392651768167</v>
      </c>
      <c r="K23" s="173"/>
    </row>
    <row r="24" spans="2:11" x14ac:dyDescent="0.25">
      <c r="B24" s="34">
        <f>+[2]Celib!$C42*100</f>
        <v>47.5</v>
      </c>
      <c r="C24" s="32">
        <f>+[2]Celib!$K42</f>
        <v>664.37749098250003</v>
      </c>
      <c r="D24" s="32">
        <f>+[2]Celib!$AN42+[2]Celib!$AP42</f>
        <v>0</v>
      </c>
      <c r="E24" s="32">
        <f>+[2]Celib!$AS42</f>
        <v>287.36314262424094</v>
      </c>
      <c r="F24" s="33">
        <f>+[2]Celib!$BQ42</f>
        <v>0</v>
      </c>
      <c r="G24" s="32">
        <f>+[2]Celib!$W42</f>
        <v>219</v>
      </c>
      <c r="H24" s="32">
        <v>0</v>
      </c>
      <c r="I24" s="33">
        <f>+[2]Celib!$BI42</f>
        <v>1170.7406336067411</v>
      </c>
      <c r="J24" s="34">
        <f t="shared" si="1"/>
        <v>0.22281392651768167</v>
      </c>
      <c r="K24" s="173"/>
    </row>
    <row r="25" spans="2:11" x14ac:dyDescent="0.25">
      <c r="B25" s="34">
        <f>+[2]Celib!$C43*100</f>
        <v>50</v>
      </c>
      <c r="C25" s="32">
        <f>+[2]Celib!$K43</f>
        <v>699.34472735000008</v>
      </c>
      <c r="D25" s="32">
        <f>+[2]Celib!$AN43+[2]Celib!$AP43</f>
        <v>0</v>
      </c>
      <c r="E25" s="32">
        <f>+[2]Celib!$AS43</f>
        <v>273.79410655183256</v>
      </c>
      <c r="F25" s="33">
        <f>+[2]Celib!$BQ43</f>
        <v>0</v>
      </c>
      <c r="G25" s="32">
        <f>+[2]Celib!$W43</f>
        <v>207</v>
      </c>
      <c r="H25" s="32">
        <v>0</v>
      </c>
      <c r="I25" s="33">
        <f>+[2]Celib!$BI43</f>
        <v>1180.1388339018326</v>
      </c>
      <c r="J25" s="34">
        <f>+($I$25-$I$17)/($C$25-$C$17)</f>
        <v>0.22281392651768167</v>
      </c>
      <c r="K25" s="173"/>
    </row>
    <row r="26" spans="2:11" x14ac:dyDescent="0.25">
      <c r="B26" s="34">
        <f>+[2]Celib!$C44*100</f>
        <v>52.5</v>
      </c>
      <c r="C26" s="32">
        <f>+[2]Celib!$K44</f>
        <v>734.31196371750002</v>
      </c>
      <c r="D26" s="32">
        <f>+[2]Celib!$AN44+[2]Celib!$AP44</f>
        <v>0</v>
      </c>
      <c r="E26" s="32">
        <f>+[2]Celib!$AS44</f>
        <v>269.23792320580077</v>
      </c>
      <c r="F26" s="33">
        <f>+[2]Celib!$BQ44</f>
        <v>0</v>
      </c>
      <c r="G26" s="32">
        <f>+[2]Celib!$W44</f>
        <v>194</v>
      </c>
      <c r="H26" s="32">
        <v>0</v>
      </c>
      <c r="I26" s="33">
        <f>+[2]Celib!$BI44</f>
        <v>1197.5498869233008</v>
      </c>
      <c r="J26" s="34">
        <f>+($I$37-$I$25)/($C$37-$C$25)</f>
        <v>0.55430367117439183</v>
      </c>
      <c r="K26" s="173"/>
    </row>
    <row r="27" spans="2:11" x14ac:dyDescent="0.25">
      <c r="B27" s="34">
        <f>+[2]Celib!$C45*100</f>
        <v>55.000000000000007</v>
      </c>
      <c r="C27" s="32">
        <f>+[2]Celib!$K45</f>
        <v>769.27920008499996</v>
      </c>
      <c r="D27" s="32">
        <f>+[2]Celib!$AN45+[2]Celib!$AP45</f>
        <v>0</v>
      </c>
      <c r="E27" s="32">
        <f>+[2]Celib!$AS45</f>
        <v>264.68309909743408</v>
      </c>
      <c r="F27" s="33">
        <f>+[2]Celib!$BQ45</f>
        <v>0</v>
      </c>
      <c r="G27" s="32">
        <f>+[2]Celib!$W45</f>
        <v>182</v>
      </c>
      <c r="H27" s="32">
        <v>0</v>
      </c>
      <c r="I27" s="33">
        <f>+[2]Celib!$BI45</f>
        <v>1215.962299182434</v>
      </c>
      <c r="J27" s="34">
        <f t="shared" ref="J27:J36" si="2">+($I$37-$I$25)/($C$37-$C$25)</f>
        <v>0.55430367117439183</v>
      </c>
      <c r="K27" s="173"/>
    </row>
    <row r="28" spans="2:11" x14ac:dyDescent="0.25">
      <c r="B28" s="34">
        <f>+[2]Celib!$C46*100</f>
        <v>57.499999999999993</v>
      </c>
      <c r="C28" s="32">
        <f>+[2]Celib!$K46</f>
        <v>804.24643645250001</v>
      </c>
      <c r="D28" s="32">
        <f>+[2]Celib!$AN46+[2]Celib!$AP46</f>
        <v>0</v>
      </c>
      <c r="E28" s="32">
        <f>+[2]Celib!$AS46</f>
        <v>260.12827498906756</v>
      </c>
      <c r="F28" s="33">
        <f>+[2]Celib!$BQ46</f>
        <v>0</v>
      </c>
      <c r="G28" s="32">
        <f>+[2]Celib!$W46</f>
        <v>173</v>
      </c>
      <c r="H28" s="32">
        <v>0</v>
      </c>
      <c r="I28" s="33">
        <f>+[2]Celib!$BI46</f>
        <v>1237.3747114415676</v>
      </c>
      <c r="J28" s="34">
        <f t="shared" si="2"/>
        <v>0.55430367117439183</v>
      </c>
      <c r="K28" s="173"/>
    </row>
    <row r="29" spans="2:11" x14ac:dyDescent="0.25">
      <c r="B29" s="34">
        <f>+[2]Celib!$C47*100</f>
        <v>60</v>
      </c>
      <c r="C29" s="32">
        <f>+[2]Celib!$K47</f>
        <v>839.21367282000006</v>
      </c>
      <c r="D29" s="32">
        <f>+[2]Celib!$AN47+[2]Celib!$AP47</f>
        <v>0</v>
      </c>
      <c r="E29" s="32">
        <f>+[2]Celib!$AS47</f>
        <v>255.57345088070099</v>
      </c>
      <c r="F29" s="33">
        <f>+[2]Celib!$BQ47</f>
        <v>0</v>
      </c>
      <c r="G29" s="32">
        <f>+[2]Celib!$W47</f>
        <v>160</v>
      </c>
      <c r="H29" s="32">
        <v>0</v>
      </c>
      <c r="I29" s="33">
        <f>+[2]Celib!$BI47</f>
        <v>1254.7871237007012</v>
      </c>
      <c r="J29" s="34">
        <f t="shared" si="2"/>
        <v>0.55430367117439183</v>
      </c>
      <c r="K29" s="173"/>
    </row>
    <row r="30" spans="2:11" x14ac:dyDescent="0.25">
      <c r="B30" s="34">
        <f>+[2]Celib!$C48*100</f>
        <v>62.5</v>
      </c>
      <c r="C30" s="32">
        <f>+[2]Celib!$K48</f>
        <v>874.18090918749999</v>
      </c>
      <c r="D30" s="32">
        <f>+[2]Celib!$AN48+[2]Celib!$AP48</f>
        <v>0</v>
      </c>
      <c r="E30" s="32">
        <f>+[2]Celib!$AS48</f>
        <v>251.01862677233433</v>
      </c>
      <c r="F30" s="33">
        <f>+[2]Celib!$BQ48</f>
        <v>0</v>
      </c>
      <c r="G30" s="32">
        <f>+[2]Celib!$W48</f>
        <v>148</v>
      </c>
      <c r="H30" s="32">
        <v>0</v>
      </c>
      <c r="I30" s="33">
        <f>+[2]Celib!$BI48</f>
        <v>1273.1995359598343</v>
      </c>
      <c r="J30" s="34">
        <f t="shared" si="2"/>
        <v>0.55430367117439183</v>
      </c>
      <c r="K30" s="173"/>
    </row>
    <row r="31" spans="2:11" x14ac:dyDescent="0.25">
      <c r="B31" s="34">
        <f>+[2]Celib!$C49*100</f>
        <v>65</v>
      </c>
      <c r="C31" s="32">
        <f>+[2]Celib!$K49</f>
        <v>909.14814555500004</v>
      </c>
      <c r="D31" s="32">
        <f>+[2]Celib!$AN49+[2]Celib!$AP49</f>
        <v>0</v>
      </c>
      <c r="E31" s="32">
        <f>+[2]Celib!$AS49</f>
        <v>246.46380266396778</v>
      </c>
      <c r="F31" s="33">
        <f>+[2]Celib!$BQ49</f>
        <v>0</v>
      </c>
      <c r="G31" s="32">
        <f>+[2]Celib!$W49</f>
        <v>135</v>
      </c>
      <c r="H31" s="32">
        <v>0</v>
      </c>
      <c r="I31" s="33">
        <f>+[2]Celib!$BI49</f>
        <v>1290.6119482189679</v>
      </c>
      <c r="J31" s="34">
        <f t="shared" si="2"/>
        <v>0.55430367117439183</v>
      </c>
      <c r="K31" s="173"/>
    </row>
    <row r="32" spans="2:11" x14ac:dyDescent="0.25">
      <c r="B32" s="34">
        <f>+[2]Celib!$C50*100</f>
        <v>67.5</v>
      </c>
      <c r="C32" s="32">
        <f>+[2]Celib!$K50</f>
        <v>944.11538192250009</v>
      </c>
      <c r="D32" s="32">
        <f>+[2]Celib!$AN50+[2]Celib!$AP50</f>
        <v>0</v>
      </c>
      <c r="E32" s="32">
        <f>+[2]Celib!$AS50</f>
        <v>241.90897855560121</v>
      </c>
      <c r="F32" s="33">
        <f>+[2]Celib!$BQ50</f>
        <v>0</v>
      </c>
      <c r="G32" s="32">
        <f>+[2]Celib!$W50</f>
        <v>123</v>
      </c>
      <c r="H32" s="32">
        <v>0</v>
      </c>
      <c r="I32" s="33">
        <f>+[2]Celib!$BI50</f>
        <v>1309.0243604781012</v>
      </c>
      <c r="J32" s="34">
        <f t="shared" si="2"/>
        <v>0.55430367117439183</v>
      </c>
      <c r="K32" s="173"/>
    </row>
    <row r="33" spans="2:11" x14ac:dyDescent="0.25">
      <c r="B33" s="34">
        <f>+[2]Celib!$C51*100</f>
        <v>70</v>
      </c>
      <c r="C33" s="32">
        <f>+[2]Celib!$K51</f>
        <v>979.08261829000026</v>
      </c>
      <c r="D33" s="32">
        <f>+[2]Celib!$AN51+[2]Celib!$AP51</f>
        <v>0</v>
      </c>
      <c r="E33" s="32">
        <f>+[2]Celib!$AS51</f>
        <v>237.35415444723455</v>
      </c>
      <c r="F33" s="33">
        <f>+[2]Celib!$BQ51</f>
        <v>0</v>
      </c>
      <c r="G33" s="32">
        <f>+[2]Celib!$W51</f>
        <v>110</v>
      </c>
      <c r="H33" s="32">
        <v>0</v>
      </c>
      <c r="I33" s="33">
        <f>+[2]Celib!$BI51</f>
        <v>1326.4367727372348</v>
      </c>
      <c r="J33" s="34">
        <f t="shared" si="2"/>
        <v>0.55430367117439183</v>
      </c>
      <c r="K33" s="173"/>
    </row>
    <row r="34" spans="2:11" x14ac:dyDescent="0.25">
      <c r="B34" s="34">
        <f>+[2]Celib!$C52*100</f>
        <v>72.5</v>
      </c>
      <c r="C34" s="32">
        <f>+[2]Celib!$K52</f>
        <v>1014.0498546575001</v>
      </c>
      <c r="D34" s="32">
        <f>+[2]Celib!$AN52+[2]Celib!$AP52</f>
        <v>0</v>
      </c>
      <c r="E34" s="32">
        <f>+[2]Celib!$AS52</f>
        <v>232.79933033886789</v>
      </c>
      <c r="F34" s="33">
        <f>+[2]Celib!$BQ52</f>
        <v>0</v>
      </c>
      <c r="G34" s="32">
        <f>+[2]Celib!$W52</f>
        <v>98</v>
      </c>
      <c r="H34" s="32">
        <v>0</v>
      </c>
      <c r="I34" s="33">
        <f>+[2]Celib!$BI52</f>
        <v>1344.849184996368</v>
      </c>
      <c r="J34" s="34">
        <f t="shared" si="2"/>
        <v>0.55430367117439183</v>
      </c>
      <c r="K34" s="173"/>
    </row>
    <row r="35" spans="2:11" x14ac:dyDescent="0.25">
      <c r="B35" s="34">
        <f>+[2]Celib!$C53*100</f>
        <v>75</v>
      </c>
      <c r="C35" s="32">
        <f>+[2]Celib!$K53</f>
        <v>1049.0170910249999</v>
      </c>
      <c r="D35" s="32">
        <f>+[2]Celib!$AN53+[2]Celib!$AP53</f>
        <v>0</v>
      </c>
      <c r="E35" s="32">
        <f>+[2]Celib!$AS53</f>
        <v>228.2445062305012</v>
      </c>
      <c r="F35" s="33">
        <f>+[2]Celib!$BQ53</f>
        <v>0</v>
      </c>
      <c r="G35" s="32">
        <f>+[2]Celib!$W53</f>
        <v>85</v>
      </c>
      <c r="H35" s="32">
        <v>0</v>
      </c>
      <c r="I35" s="33">
        <f>+[2]Celib!$BI53</f>
        <v>1362.2615972555011</v>
      </c>
      <c r="J35" s="34">
        <f t="shared" si="2"/>
        <v>0.55430367117439183</v>
      </c>
      <c r="K35" s="173"/>
    </row>
    <row r="36" spans="2:11" x14ac:dyDescent="0.25">
      <c r="B36" s="34">
        <f>+[2]Celib!$C54*100</f>
        <v>77.5</v>
      </c>
      <c r="C36" s="32">
        <f>+[2]Celib!$K54</f>
        <v>1083.9843273925001</v>
      </c>
      <c r="D36" s="32">
        <f>+[2]Celib!$AN54+[2]Celib!$AP54</f>
        <v>0</v>
      </c>
      <c r="E36" s="32">
        <f>+[2]Celib!$AS54</f>
        <v>225.39670412213454</v>
      </c>
      <c r="F36" s="33">
        <f>+[2]Celib!$BQ54</f>
        <v>0</v>
      </c>
      <c r="G36" s="32">
        <f>+[2]Celib!$W54</f>
        <v>73</v>
      </c>
      <c r="H36" s="32">
        <v>0</v>
      </c>
      <c r="I36" s="33">
        <f>+[2]Celib!$BI54</f>
        <v>1382.3810315146347</v>
      </c>
      <c r="J36" s="34">
        <f t="shared" si="2"/>
        <v>0.55430367117439183</v>
      </c>
      <c r="K36" s="173"/>
    </row>
    <row r="37" spans="2:11" x14ac:dyDescent="0.25">
      <c r="B37" s="34">
        <f>+[2]Celib!$C55*100</f>
        <v>80</v>
      </c>
      <c r="C37" s="32">
        <f>+[2]Celib!$K55</f>
        <v>1118.95156376</v>
      </c>
      <c r="D37" s="32">
        <f>+[2]Celib!$AN55+[2]Celib!$AP55</f>
        <v>0</v>
      </c>
      <c r="E37" s="32">
        <f>+[2]Celib!$AS55</f>
        <v>233.77688001376811</v>
      </c>
      <c r="F37" s="33">
        <f>+[2]Celib!$BQ55</f>
        <v>0</v>
      </c>
      <c r="G37" s="32">
        <f>+[2]Celib!$W55</f>
        <v>60</v>
      </c>
      <c r="H37" s="32">
        <v>0</v>
      </c>
      <c r="I37" s="33">
        <f>+[2]Celib!$BI55</f>
        <v>1412.728443773768</v>
      </c>
      <c r="J37" s="34">
        <f>+($I$37-$I$25)/($C$37-$C$25)</f>
        <v>0.55430367117439183</v>
      </c>
      <c r="K37" s="173"/>
    </row>
    <row r="38" spans="2:11" x14ac:dyDescent="0.25">
      <c r="B38" s="34">
        <f>+[2]Celib!$C56*100</f>
        <v>82.5</v>
      </c>
      <c r="C38" s="32">
        <f>+[2]Celib!$K56</f>
        <v>1153.9188001275002</v>
      </c>
      <c r="D38" s="32">
        <f>+[2]Celib!$AN56+[2]Celib!$AP56</f>
        <v>0</v>
      </c>
      <c r="E38" s="32">
        <f>+[2]Celib!$AS56</f>
        <v>241.16205590540144</v>
      </c>
      <c r="F38" s="33">
        <f>+[2]Celib!$BQ56</f>
        <v>0</v>
      </c>
      <c r="G38" s="32">
        <f>+[2]Celib!$W56</f>
        <v>48</v>
      </c>
      <c r="H38" s="32">
        <v>0</v>
      </c>
      <c r="I38" s="33">
        <f>+[2]Celib!$BI56</f>
        <v>1443.0808560329015</v>
      </c>
      <c r="J38" s="34">
        <f>+($I$45-$I$37)/($C$45-$C$37)</f>
        <v>0.86866779919058978</v>
      </c>
      <c r="K38" s="173"/>
    </row>
    <row r="39" spans="2:11" x14ac:dyDescent="0.25">
      <c r="B39" s="34">
        <f>+[2]Celib!$C57*100</f>
        <v>85</v>
      </c>
      <c r="C39" s="32">
        <f>+[2]Celib!$K57</f>
        <v>1188.8860364949999</v>
      </c>
      <c r="D39" s="32">
        <f>+[2]Celib!$AN57+[2]Celib!$AP57</f>
        <v>0</v>
      </c>
      <c r="E39" s="32">
        <f>+[2]Celib!$AS57</f>
        <v>249.54223179703453</v>
      </c>
      <c r="F39" s="33">
        <f>+[2]Celib!$BQ57</f>
        <v>0</v>
      </c>
      <c r="G39" s="32">
        <f>+[2]Celib!$W57</f>
        <v>35</v>
      </c>
      <c r="H39" s="32">
        <v>0</v>
      </c>
      <c r="I39" s="33">
        <f>+[2]Celib!$BI57</f>
        <v>1473.4282682920343</v>
      </c>
      <c r="J39" s="34">
        <f t="shared" ref="J39:J44" si="3">+($I$45-$I$37)/($C$45-$C$37)</f>
        <v>0.86866779919058978</v>
      </c>
      <c r="K39" s="173"/>
    </row>
    <row r="40" spans="2:11" x14ac:dyDescent="0.25">
      <c r="B40" s="34">
        <f>+[2]Celib!$C58*100</f>
        <v>87.5</v>
      </c>
      <c r="C40" s="32">
        <f>+[2]Celib!$K58</f>
        <v>1223.8532728625</v>
      </c>
      <c r="D40" s="32">
        <f>+[2]Celib!$AN58+[2]Celib!$AP58</f>
        <v>0</v>
      </c>
      <c r="E40" s="32">
        <f>+[2]Celib!$AS58</f>
        <v>253.94240768866788</v>
      </c>
      <c r="F40" s="33">
        <f>+[2]Celib!$BQ58</f>
        <v>0</v>
      </c>
      <c r="G40" s="32">
        <f>+[2]Celib!$W58</f>
        <v>26</v>
      </c>
      <c r="H40" s="32">
        <v>0</v>
      </c>
      <c r="I40" s="33">
        <f>+[2]Celib!$BI58</f>
        <v>1503.7956805511681</v>
      </c>
      <c r="J40" s="34">
        <f t="shared" si="3"/>
        <v>0.86866779919058978</v>
      </c>
      <c r="K40" s="173"/>
    </row>
    <row r="41" spans="2:11" x14ac:dyDescent="0.25">
      <c r="B41" s="34">
        <f>+[2]Celib!$C59*100</f>
        <v>90</v>
      </c>
      <c r="C41" s="32">
        <f>+[2]Celib!$K59</f>
        <v>1258.8205092300002</v>
      </c>
      <c r="D41" s="32">
        <f>+[2]Celib!$AN59+[2]Celib!$AP59</f>
        <v>0</v>
      </c>
      <c r="E41" s="32">
        <f>+[2]Celib!$AS59</f>
        <v>262.32258358030145</v>
      </c>
      <c r="F41" s="33">
        <f>+[2]Celib!$BQ59</f>
        <v>0</v>
      </c>
      <c r="G41" s="32">
        <f>+[2]Celib!$W59</f>
        <v>13</v>
      </c>
      <c r="H41" s="32">
        <v>0</v>
      </c>
      <c r="I41" s="33">
        <f>+[2]Celib!$BI59</f>
        <v>1534.1430928103016</v>
      </c>
      <c r="J41" s="34">
        <f t="shared" si="3"/>
        <v>0.86866779919058978</v>
      </c>
      <c r="K41" s="173"/>
    </row>
    <row r="42" spans="2:11" x14ac:dyDescent="0.25">
      <c r="B42" s="34">
        <f>+[2]Celib!$C60*100</f>
        <v>92.5</v>
      </c>
      <c r="C42" s="32">
        <f>+[2]Celib!$K60</f>
        <v>1293.7877455974999</v>
      </c>
      <c r="D42" s="32">
        <f>+[2]Celib!$AN60+[2]Celib!$AP60</f>
        <v>0</v>
      </c>
      <c r="E42" s="32">
        <f>+[2]Celib!$AS60</f>
        <v>270.702759471935</v>
      </c>
      <c r="F42" s="33">
        <f>+[2]Celib!$BQ60</f>
        <v>0</v>
      </c>
      <c r="G42" s="32">
        <f>+[2]Celib!$W60</f>
        <v>0</v>
      </c>
      <c r="H42" s="32">
        <v>0</v>
      </c>
      <c r="I42" s="33">
        <f>+[2]Celib!$BI60</f>
        <v>1564.4905050694349</v>
      </c>
      <c r="J42" s="34">
        <f t="shared" si="3"/>
        <v>0.86866779919058978</v>
      </c>
      <c r="K42" s="173"/>
    </row>
    <row r="43" spans="2:11" x14ac:dyDescent="0.25">
      <c r="B43" s="34">
        <f>+[2]Celib!$C61*100</f>
        <v>95</v>
      </c>
      <c r="C43" s="32">
        <f>+[2]Celib!$K61</f>
        <v>1328.7549819650001</v>
      </c>
      <c r="D43" s="32">
        <f>+[2]Celib!$AN61+[2]Celib!$AP61</f>
        <v>0</v>
      </c>
      <c r="E43" s="32">
        <f>+[2]Celib!$AS61</f>
        <v>266.14793536356808</v>
      </c>
      <c r="F43" s="33">
        <f>+[2]Celib!$BQ61</f>
        <v>0</v>
      </c>
      <c r="G43" s="32">
        <f>+[2]Celib!$W61</f>
        <v>0</v>
      </c>
      <c r="H43" s="32">
        <v>0</v>
      </c>
      <c r="I43" s="33">
        <f>+[2]Celib!$BI61</f>
        <v>1594.902917328568</v>
      </c>
      <c r="J43" s="34">
        <f t="shared" si="3"/>
        <v>0.86866779919058978</v>
      </c>
      <c r="K43" s="173"/>
    </row>
    <row r="44" spans="2:11" x14ac:dyDescent="0.25">
      <c r="B44" s="34">
        <f>+[2]Celib!$C62*100</f>
        <v>97.5</v>
      </c>
      <c r="C44" s="32">
        <f>+[2]Celib!$K62</f>
        <v>1363.7222183325</v>
      </c>
      <c r="D44" s="32">
        <f>+[2]Celib!$AN62+[2]Celib!$AP62</f>
        <v>0</v>
      </c>
      <c r="E44" s="32">
        <f>+[2]Celib!$AS62</f>
        <v>261.59311125520168</v>
      </c>
      <c r="F44" s="33">
        <f>+[2]Celib!$BQ62</f>
        <v>0</v>
      </c>
      <c r="G44" s="32">
        <f>+[2]Celib!$W62</f>
        <v>0</v>
      </c>
      <c r="H44" s="32">
        <v>0</v>
      </c>
      <c r="I44" s="33">
        <f>+[2]Celib!$BI62</f>
        <v>1625.3153295877016</v>
      </c>
      <c r="J44" s="34">
        <f t="shared" si="3"/>
        <v>0.86866779919058978</v>
      </c>
      <c r="K44" s="173"/>
    </row>
    <row r="45" spans="2:11" x14ac:dyDescent="0.25">
      <c r="B45" s="34">
        <f>+[2]Celib!$C63*100</f>
        <v>100</v>
      </c>
      <c r="C45" s="32">
        <f>+[2]Celib!$K63</f>
        <v>1398.6894547000002</v>
      </c>
      <c r="D45" s="32">
        <f>+[2]Celib!$AN63+[2]Celib!$AP63</f>
        <v>0</v>
      </c>
      <c r="E45" s="32">
        <f>+[2]Celib!$AS63</f>
        <v>257.03828714683499</v>
      </c>
      <c r="F45" s="33">
        <f>+[2]Celib!$BQ63</f>
        <v>0</v>
      </c>
      <c r="G45" s="32">
        <f>+[2]Celib!$W63</f>
        <v>0</v>
      </c>
      <c r="H45" s="32">
        <v>0</v>
      </c>
      <c r="I45" s="33">
        <f>+[2]Celib!$BI63</f>
        <v>1655.7277418468352</v>
      </c>
      <c r="J45" s="34">
        <f>+(I45-I44)/(C45-C44)</f>
        <v>0.86974023167012438</v>
      </c>
      <c r="K45" s="173"/>
    </row>
    <row r="46" spans="2:11" x14ac:dyDescent="0.25">
      <c r="B46" s="34">
        <f>+[2]Celib!$C64*100</f>
        <v>102.49999999999999</v>
      </c>
      <c r="C46" s="32">
        <f>+[2]Celib!$K64</f>
        <v>1433.6566910675001</v>
      </c>
      <c r="D46" s="32">
        <f>+[2]Celib!$AN64+[2]Celib!$AP64</f>
        <v>0</v>
      </c>
      <c r="E46" s="32">
        <f>+[2]Celib!$AS64</f>
        <v>243.47196954975655</v>
      </c>
      <c r="F46" s="33">
        <f>+[2]Celib!$BQ64</f>
        <v>0</v>
      </c>
      <c r="G46" s="32">
        <f>+[2]Celib!$W64</f>
        <v>0</v>
      </c>
      <c r="H46" s="32">
        <v>0</v>
      </c>
      <c r="I46" s="33">
        <f>+[2]Celib!$BI64</f>
        <v>1677.1286606172566</v>
      </c>
      <c r="J46" s="34">
        <f>+(I46-I45)/(C46-C45)</f>
        <v>0.61202774349969369</v>
      </c>
      <c r="K46" s="173"/>
    </row>
    <row r="47" spans="2:11" x14ac:dyDescent="0.25">
      <c r="B47" s="34">
        <f>+[2]Celib!$C65*100</f>
        <v>105</v>
      </c>
      <c r="C47" s="32">
        <f>+[2]Celib!$K65</f>
        <v>1468.623927435</v>
      </c>
      <c r="D47" s="32">
        <f>+[2]Celib!$AN65+[2]Celib!$AP65</f>
        <v>0</v>
      </c>
      <c r="E47" s="32">
        <f>+[2]Celib!$AS65</f>
        <v>229.90293347734809</v>
      </c>
      <c r="F47" s="33">
        <f>+[2]Celib!$BQ65</f>
        <v>0</v>
      </c>
      <c r="G47" s="32">
        <f>+[2]Celib!$W65</f>
        <v>0</v>
      </c>
      <c r="H47" s="32">
        <v>0</v>
      </c>
      <c r="I47" s="33">
        <f>+[2]Celib!$BI65</f>
        <v>1698.5268609123482</v>
      </c>
      <c r="J47" s="34">
        <f>+(I47-I46)/(C47-C46)</f>
        <v>0.61194999999999911</v>
      </c>
      <c r="K47" s="173"/>
    </row>
    <row r="48" spans="2:11" x14ac:dyDescent="0.25">
      <c r="B48" s="34">
        <f>+[2]Celib!$C66*100</f>
        <v>107.5</v>
      </c>
      <c r="C48" s="32">
        <f>+[2]Celib!$K66</f>
        <v>1503.5911638025</v>
      </c>
      <c r="D48" s="32">
        <f>+[2]Celib!$AN66+[2]Celib!$AP66</f>
        <v>0</v>
      </c>
      <c r="E48" s="32">
        <f>+[2]Celib!$AS66</f>
        <v>216.33389740493985</v>
      </c>
      <c r="F48" s="33">
        <f>+[2]Celib!$BQ66</f>
        <v>0</v>
      </c>
      <c r="G48" s="32">
        <f>+[2]Celib!$W66</f>
        <v>0</v>
      </c>
      <c r="H48" s="32">
        <v>0</v>
      </c>
      <c r="I48" s="33">
        <f>+[2]Celib!$BI66</f>
        <v>1719.9250612074397</v>
      </c>
      <c r="J48" s="34">
        <f t="shared" ref="J48" si="4">+(I48-I47)/(C48-C47)</f>
        <v>0.61194999999999911</v>
      </c>
      <c r="K48" s="173"/>
    </row>
    <row r="49" spans="2:11" x14ac:dyDescent="0.25">
      <c r="B49" s="34">
        <f>+[2]Celib!$C67*100</f>
        <v>110.00000000000001</v>
      </c>
      <c r="C49" s="32">
        <f>+[2]Celib!$K67</f>
        <v>1538.5584001699999</v>
      </c>
      <c r="D49" s="32">
        <f>+[2]Celib!$AN67+[2]Celib!$AP67</f>
        <v>0</v>
      </c>
      <c r="E49" s="32">
        <f>+[2]Celib!$AS67</f>
        <v>202.76486133253161</v>
      </c>
      <c r="F49" s="33">
        <f>+[2]Celib!$BQ67</f>
        <v>0</v>
      </c>
      <c r="G49" s="32">
        <f>+[2]Celib!$W67</f>
        <v>0</v>
      </c>
      <c r="H49" s="32">
        <v>-6.0898428099246829</v>
      </c>
      <c r="I49" s="33">
        <f>+[2]Celib!$BI67</f>
        <v>1735.2334186926068</v>
      </c>
      <c r="J49" s="34">
        <f>+($I$61-$I$48)/($C$61-$C$48)</f>
        <v>0.46103937398190065</v>
      </c>
      <c r="K49" s="173"/>
    </row>
    <row r="50" spans="2:11" x14ac:dyDescent="0.25">
      <c r="B50" s="34">
        <f>+[2]Celib!$C68*100</f>
        <v>112.5</v>
      </c>
      <c r="C50" s="32">
        <f>+[2]Celib!$K68</f>
        <v>1573.5256365375001</v>
      </c>
      <c r="D50" s="32">
        <f>+[2]Celib!$AN68+[2]Celib!$AP68</f>
        <v>0</v>
      </c>
      <c r="E50" s="32">
        <f>+[2]Celib!$AS68</f>
        <v>189.19582526012314</v>
      </c>
      <c r="F50" s="33">
        <f>+[2]Celib!$BQ68</f>
        <v>0</v>
      </c>
      <c r="G50" s="32">
        <f>+[2]Celib!$W68</f>
        <v>0</v>
      </c>
      <c r="H50" s="32">
        <v>-11.299027400301753</v>
      </c>
      <c r="I50" s="33">
        <f>+[2]Celib!$BI68</f>
        <v>1751.4224343973215</v>
      </c>
      <c r="J50" s="34">
        <f t="shared" ref="J50:J63" si="5">+($I$61-$I$48)/($C$61-$C$48)</f>
        <v>0.46103937398190065</v>
      </c>
      <c r="K50" s="173"/>
    </row>
    <row r="51" spans="2:11" x14ac:dyDescent="0.25">
      <c r="B51" s="34">
        <f>+[2]Celib!$C69*100</f>
        <v>114.99999999999999</v>
      </c>
      <c r="C51" s="32">
        <f>+[2]Celib!$K69</f>
        <v>1608.492872905</v>
      </c>
      <c r="D51" s="32">
        <f>+[2]Celib!$AN69+[2]Celib!$AP69</f>
        <v>0</v>
      </c>
      <c r="E51" s="32">
        <f>+[2]Celib!$AS69</f>
        <v>175.62678918771488</v>
      </c>
      <c r="F51" s="33">
        <f>+[2]Celib!$BQ69</f>
        <v>0</v>
      </c>
      <c r="G51" s="32">
        <f>+[2]Celib!$W69</f>
        <v>0</v>
      </c>
      <c r="H51" s="32">
        <v>-16.508211990678781</v>
      </c>
      <c r="I51" s="33">
        <f>+[2]Celib!$BI69</f>
        <v>1767.6114501020361</v>
      </c>
      <c r="J51" s="34">
        <f t="shared" si="5"/>
        <v>0.46103937398190065</v>
      </c>
      <c r="K51" s="173"/>
    </row>
    <row r="52" spans="2:11" x14ac:dyDescent="0.25">
      <c r="B52" s="34">
        <f>+[2]Celib!$C70*100</f>
        <v>117.5</v>
      </c>
      <c r="C52" s="32">
        <f>+[2]Celib!$K70</f>
        <v>1643.4601092725002</v>
      </c>
      <c r="D52" s="32">
        <f>+[2]Celib!$AN70+[2]Celib!$AP70</f>
        <v>0</v>
      </c>
      <c r="E52" s="32">
        <f>+[2]Celib!$AS70</f>
        <v>162.05775311530641</v>
      </c>
      <c r="F52" s="33">
        <f>+[2]Celib!$BQ70</f>
        <v>0</v>
      </c>
      <c r="G52" s="32">
        <f>+[2]Celib!$W70</f>
        <v>0</v>
      </c>
      <c r="H52" s="32">
        <v>-21.717396581055894</v>
      </c>
      <c r="I52" s="33">
        <f>+[2]Celib!$BI70</f>
        <v>1783.8004658067507</v>
      </c>
      <c r="J52" s="34">
        <f t="shared" si="5"/>
        <v>0.46103937398190065</v>
      </c>
      <c r="K52" s="173"/>
    </row>
    <row r="53" spans="2:11" x14ac:dyDescent="0.25">
      <c r="B53" s="34">
        <f>+[2]Celib!$C71*100</f>
        <v>120</v>
      </c>
      <c r="C53" s="32">
        <f>+[2]Celib!$K71</f>
        <v>1678.4273456400001</v>
      </c>
      <c r="D53" s="32">
        <f>+[2]Celib!$AN71+[2]Celib!$AP71</f>
        <v>0</v>
      </c>
      <c r="E53" s="32">
        <f>+[2]Celib!$AS71</f>
        <v>148.48871704289795</v>
      </c>
      <c r="F53" s="33">
        <f>+[2]Celib!$BQ71</f>
        <v>0</v>
      </c>
      <c r="G53" s="32">
        <f>+[2]Celib!$W71</f>
        <v>0</v>
      </c>
      <c r="H53" s="32">
        <v>-26.926581171432915</v>
      </c>
      <c r="I53" s="33">
        <f>+[2]Celib!$BI71</f>
        <v>1799.9894815114651</v>
      </c>
      <c r="J53" s="34">
        <f t="shared" si="5"/>
        <v>0.46103937398190065</v>
      </c>
      <c r="K53" s="173"/>
    </row>
    <row r="54" spans="2:11" x14ac:dyDescent="0.25">
      <c r="B54" s="34">
        <f>+[2]Celib!$C72*100</f>
        <v>122.49999999999999</v>
      </c>
      <c r="C54" s="32">
        <f>+[2]Celib!$K72</f>
        <v>1713.3945820074998</v>
      </c>
      <c r="D54" s="32">
        <f>+[2]Celib!$AN72+[2]Celib!$AP72</f>
        <v>0</v>
      </c>
      <c r="E54" s="32">
        <f>+[2]Celib!$AS72</f>
        <v>134.91968097048971</v>
      </c>
      <c r="F54" s="33">
        <f>+[2]Celib!$BQ72</f>
        <v>0</v>
      </c>
      <c r="G54" s="32">
        <f>+[2]Celib!$W72</f>
        <v>0</v>
      </c>
      <c r="H54" s="32">
        <v>-32.135765761809999</v>
      </c>
      <c r="I54" s="33">
        <f>+[2]Celib!$BI72</f>
        <v>1816.1784972161795</v>
      </c>
      <c r="J54" s="34">
        <f t="shared" si="5"/>
        <v>0.46103937398190065</v>
      </c>
      <c r="K54" s="173"/>
    </row>
    <row r="55" spans="2:11" x14ac:dyDescent="0.25">
      <c r="B55" s="34">
        <f>+[2]Celib!$C73*100</f>
        <v>124.99999999999997</v>
      </c>
      <c r="C55" s="32">
        <f>+[2]Celib!$K73</f>
        <v>1748.3618183749998</v>
      </c>
      <c r="D55" s="32">
        <f>+[2]Celib!$AN73+[2]Celib!$AP73</f>
        <v>0</v>
      </c>
      <c r="E55" s="32">
        <f>+[2]Celib!$AS73</f>
        <v>121.35064489808147</v>
      </c>
      <c r="F55" s="33">
        <f>+[2]Celib!$BQ73</f>
        <v>0</v>
      </c>
      <c r="G55" s="32">
        <f>+[2]Celib!$W73</f>
        <v>0</v>
      </c>
      <c r="H55" s="32">
        <v>-37.344950352187041</v>
      </c>
      <c r="I55" s="33">
        <f>+[2]Celib!$BI73</f>
        <v>1832.3675129208943</v>
      </c>
      <c r="J55" s="34">
        <f t="shared" si="5"/>
        <v>0.46103937398190065</v>
      </c>
      <c r="K55" s="173"/>
    </row>
    <row r="56" spans="2:11" x14ac:dyDescent="0.25">
      <c r="B56" s="34">
        <f>+[2]Celib!$C74*100</f>
        <v>127.49999999999997</v>
      </c>
      <c r="C56" s="32">
        <f>+[2]Celib!$K74</f>
        <v>1783.3290547424997</v>
      </c>
      <c r="D56" s="32">
        <f>+[2]Celib!$AN74+[2]Celib!$AP74</f>
        <v>0</v>
      </c>
      <c r="E56" s="32">
        <f>+[2]Celib!$AS74</f>
        <v>107.78160882567278</v>
      </c>
      <c r="F56" s="33">
        <f>+[2]Celib!$BQ74</f>
        <v>0</v>
      </c>
      <c r="G56" s="32">
        <f>+[2]Celib!$W74</f>
        <v>0</v>
      </c>
      <c r="H56" s="32">
        <v>-42.554134942564104</v>
      </c>
      <c r="I56" s="33">
        <f>+[2]Celib!$BI74</f>
        <v>1848.5565286256083</v>
      </c>
      <c r="J56" s="34">
        <f t="shared" si="5"/>
        <v>0.46103937398190065</v>
      </c>
      <c r="K56" s="173"/>
    </row>
    <row r="57" spans="2:11" x14ac:dyDescent="0.25">
      <c r="B57" s="34">
        <f>+[2]Celib!$C75*100</f>
        <v>129.99999999999994</v>
      </c>
      <c r="C57" s="32">
        <f>+[2]Celib!$K75</f>
        <v>1818.2962911099992</v>
      </c>
      <c r="D57" s="32">
        <f>+[2]Celib!$AN75+[2]Celib!$AP75</f>
        <v>0</v>
      </c>
      <c r="E57" s="32">
        <f>+[2]Celib!$AS75</f>
        <v>94.212572753264993</v>
      </c>
      <c r="F57" s="33">
        <f>+[2]Celib!$BQ75</f>
        <v>0</v>
      </c>
      <c r="G57" s="32">
        <f>+[2]Celib!$W75</f>
        <v>0</v>
      </c>
      <c r="H57" s="32">
        <v>-47.763319532941168</v>
      </c>
      <c r="I57" s="33">
        <f>+[2]Celib!$BI75</f>
        <v>1864.7455443303231</v>
      </c>
      <c r="J57" s="34">
        <f t="shared" si="5"/>
        <v>0.46103937398190065</v>
      </c>
      <c r="K57" s="173"/>
    </row>
    <row r="58" spans="2:11" x14ac:dyDescent="0.25">
      <c r="B58" s="34">
        <f>+[2]Celib!$C76*100</f>
        <v>132.49999999999994</v>
      </c>
      <c r="C58" s="32">
        <f>+[2]Celib!$K76</f>
        <v>1853.2635274774991</v>
      </c>
      <c r="D58" s="32">
        <f>+[2]Celib!$AN76+[2]Celib!$AP76</f>
        <v>0</v>
      </c>
      <c r="E58" s="32">
        <f>+[2]Celib!$AS76</f>
        <v>80.643536680856286</v>
      </c>
      <c r="F58" s="33">
        <f>+[2]Celib!$BQ76</f>
        <v>0</v>
      </c>
      <c r="G58" s="32">
        <f>+[2]Celib!$W76</f>
        <v>0</v>
      </c>
      <c r="H58" s="32">
        <v>-52.97250412331821</v>
      </c>
      <c r="I58" s="33">
        <f>+[2]Celib!$BI76</f>
        <v>1880.9345600350371</v>
      </c>
      <c r="J58" s="34">
        <f t="shared" si="5"/>
        <v>0.46103937398190065</v>
      </c>
      <c r="K58" s="173"/>
    </row>
    <row r="59" spans="2:11" x14ac:dyDescent="0.25">
      <c r="B59" s="34">
        <f>+[2]Celib!$C77*100</f>
        <v>134.99999999999991</v>
      </c>
      <c r="C59" s="32">
        <f>+[2]Celib!$K77</f>
        <v>1888.2307638449988</v>
      </c>
      <c r="D59" s="32">
        <f>+[2]Celib!$AN77+[2]Celib!$AP77</f>
        <v>0</v>
      </c>
      <c r="E59" s="32">
        <f>+[2]Celib!$AS77</f>
        <v>67.074500608448275</v>
      </c>
      <c r="F59" s="33">
        <f>+[2]Celib!$BQ77</f>
        <v>0</v>
      </c>
      <c r="G59" s="32">
        <f>+[2]Celib!$W77</f>
        <v>0</v>
      </c>
      <c r="H59" s="32">
        <v>-58.181688713695287</v>
      </c>
      <c r="I59" s="33">
        <f>+[2]Celib!$BI77</f>
        <v>1897.1235757397517</v>
      </c>
      <c r="J59" s="34">
        <f t="shared" si="5"/>
        <v>0.46103937398190065</v>
      </c>
      <c r="K59" s="173"/>
    </row>
    <row r="60" spans="2:11" x14ac:dyDescent="0.25">
      <c r="B60" s="34">
        <f>+[2]Celib!$C78*100</f>
        <v>137.49999999999991</v>
      </c>
      <c r="C60" s="32">
        <f>+[2]Celib!$K78</f>
        <v>1923.1980002124988</v>
      </c>
      <c r="D60" s="32">
        <f>+[2]Celib!$AN78+[2]Celib!$AP78</f>
        <v>0</v>
      </c>
      <c r="E60" s="32">
        <f>+[2]Celib!$AS78</f>
        <v>53.505464536040037</v>
      </c>
      <c r="F60" s="33">
        <f>+[2]Celib!$BQ78</f>
        <v>0</v>
      </c>
      <c r="G60" s="32">
        <f>+[2]Celib!$W78</f>
        <v>0</v>
      </c>
      <c r="H60" s="32">
        <v>-63.390873304072265</v>
      </c>
      <c r="I60" s="33">
        <f>+[2]Celib!$BI78</f>
        <v>1913.3125914444665</v>
      </c>
      <c r="J60" s="34">
        <f t="shared" si="5"/>
        <v>0.46103937398190065</v>
      </c>
      <c r="K60" s="173"/>
    </row>
    <row r="61" spans="2:11" x14ac:dyDescent="0.25">
      <c r="B61" s="34">
        <f>+[2]Celib!$C79*100</f>
        <v>139.99999999999991</v>
      </c>
      <c r="C61" s="32">
        <f>+[2]Celib!$K79</f>
        <v>1958.1652365799987</v>
      </c>
      <c r="D61" s="32">
        <f>+[2]Celib!$AN79+[2]Celib!$AP79</f>
        <v>0</v>
      </c>
      <c r="E61" s="32">
        <f>+[2]Celib!$AS79</f>
        <v>39.936428463631344</v>
      </c>
      <c r="F61" s="33">
        <f>+[2]Celib!$BQ79</f>
        <v>0</v>
      </c>
      <c r="G61" s="32">
        <f>+[2]Celib!$W79</f>
        <v>0</v>
      </c>
      <c r="H61" s="32">
        <v>-68.60005789444935</v>
      </c>
      <c r="I61" s="33">
        <f>+[2]Celib!$BI79</f>
        <v>1929.5016071491807</v>
      </c>
      <c r="J61" s="34">
        <f t="shared" si="5"/>
        <v>0.46103937398190065</v>
      </c>
      <c r="K61" s="173"/>
    </row>
    <row r="62" spans="2:11" x14ac:dyDescent="0.25">
      <c r="B62" s="34">
        <f>+[2]Celib!$C80*100</f>
        <v>142.49999999999989</v>
      </c>
      <c r="C62" s="32">
        <f>+[2]Celib!$K80</f>
        <v>1993.1324729474982</v>
      </c>
      <c r="D62" s="32">
        <f>+[2]Celib!$AN80+[2]Celib!$AP80</f>
        <v>0</v>
      </c>
      <c r="E62" s="32">
        <f>+[2]Celib!$AS80</f>
        <v>26.367392391223103</v>
      </c>
      <c r="F62" s="33">
        <f>+[2]Celib!$BQ80</f>
        <v>0</v>
      </c>
      <c r="G62" s="32">
        <f>+[2]Celib!$W80</f>
        <v>0</v>
      </c>
      <c r="H62" s="32">
        <v>-73.809242484826399</v>
      </c>
      <c r="I62" s="33">
        <f>+[2]Celib!$BI80</f>
        <v>1945.6906228538949</v>
      </c>
      <c r="J62" s="34">
        <f t="shared" si="5"/>
        <v>0.46103937398190065</v>
      </c>
      <c r="K62" s="173"/>
    </row>
    <row r="63" spans="2:11" x14ac:dyDescent="0.25">
      <c r="B63" s="34">
        <f>+[2]Celib!$C81*100</f>
        <v>144.99999999999986</v>
      </c>
      <c r="C63" s="32">
        <f>+[2]Celib!$K81</f>
        <v>2028.0997093149983</v>
      </c>
      <c r="D63" s="32">
        <f>+[2]Celib!$AN81+[2]Celib!$AP81</f>
        <v>0</v>
      </c>
      <c r="E63" s="32">
        <f>+[2]Celib!$AS81</f>
        <v>0</v>
      </c>
      <c r="F63" s="33">
        <f>+[2]Celib!$BQ81</f>
        <v>0</v>
      </c>
      <c r="G63" s="32">
        <f>+[2]Celib!$W81</f>
        <v>0</v>
      </c>
      <c r="H63" s="32">
        <v>-79.018427075203448</v>
      </c>
      <c r="I63" s="33">
        <f>+[2]Celib!$BI81</f>
        <v>1949.081282239795</v>
      </c>
      <c r="J63" s="34">
        <f t="shared" si="5"/>
        <v>0.46103937398190065</v>
      </c>
      <c r="K63" s="173"/>
    </row>
    <row r="64" spans="2:11" x14ac:dyDescent="0.25">
      <c r="B64" s="34">
        <f>+[2]Celib!$C82*100</f>
        <v>147.49999999999986</v>
      </c>
      <c r="C64" s="32">
        <f>+[2]Celib!$K82</f>
        <v>2063.066945682498</v>
      </c>
      <c r="D64" s="32">
        <f>+[2]Celib!$AN82+[2]Celib!$AP82</f>
        <v>0</v>
      </c>
      <c r="E64" s="32">
        <f>+[2]Celib!$AS82</f>
        <v>0</v>
      </c>
      <c r="F64" s="33">
        <f>+[2]Celib!$BQ82</f>
        <v>0</v>
      </c>
      <c r="G64" s="32">
        <f>+[2]Celib!$W82</f>
        <v>0</v>
      </c>
      <c r="H64" s="32">
        <v>-84.227611665580497</v>
      </c>
      <c r="I64" s="33">
        <f>+[2]Celib!$BI82</f>
        <v>1978.8393340169175</v>
      </c>
      <c r="J64" s="34">
        <f>+($I$79-$I$63)/($C$79-$C$63)</f>
        <v>0.84757677864058123</v>
      </c>
      <c r="K64" s="173"/>
    </row>
    <row r="65" spans="2:11" x14ac:dyDescent="0.25">
      <c r="B65" s="34">
        <f>+[2]Celib!$C83*100</f>
        <v>149.99999999999986</v>
      </c>
      <c r="C65" s="32">
        <f>+[2]Celib!$K83</f>
        <v>2098.034182049998</v>
      </c>
      <c r="D65" s="32">
        <f>+[2]Celib!$AN83+[2]Celib!$AP83</f>
        <v>0</v>
      </c>
      <c r="E65" s="32">
        <f>+[2]Celib!$AS83</f>
        <v>0</v>
      </c>
      <c r="F65" s="33">
        <f>+[2]Celib!$BQ83</f>
        <v>0</v>
      </c>
      <c r="G65" s="32">
        <f>+[2]Celib!$W83</f>
        <v>0</v>
      </c>
      <c r="H65" s="32">
        <v>-89.436796255957518</v>
      </c>
      <c r="I65" s="33">
        <f>+[2]Celib!$BI83</f>
        <v>2008.5973857940405</v>
      </c>
      <c r="J65" s="34">
        <f t="shared" ref="J65:J79" si="6">+($I$79-$I$63)/($C$79-$C$63)</f>
        <v>0.84757677864058123</v>
      </c>
      <c r="K65" s="173"/>
    </row>
    <row r="66" spans="2:11" x14ac:dyDescent="0.25">
      <c r="B66" s="34">
        <f>+[2]Celib!$C84*100</f>
        <v>152.49999999999983</v>
      </c>
      <c r="C66" s="32">
        <f>+[2]Celib!$K84</f>
        <v>2133.0014184174975</v>
      </c>
      <c r="D66" s="32">
        <f>+[2]Celib!$AN84+[2]Celib!$AP84</f>
        <v>0</v>
      </c>
      <c r="E66" s="32">
        <f>+[2]Celib!$AS84</f>
        <v>0</v>
      </c>
      <c r="F66" s="33">
        <f>+[2]Celib!$BQ84</f>
        <v>0</v>
      </c>
      <c r="G66" s="32">
        <f>+[2]Celib!$W84</f>
        <v>0</v>
      </c>
      <c r="H66" s="32">
        <v>-94.645980846334567</v>
      </c>
      <c r="I66" s="33">
        <f>+[2]Celib!$BI84</f>
        <v>2038.3554375711628</v>
      </c>
      <c r="J66" s="34">
        <f t="shared" si="6"/>
        <v>0.84757677864058123</v>
      </c>
      <c r="K66" s="173"/>
    </row>
    <row r="67" spans="2:11" x14ac:dyDescent="0.25">
      <c r="B67" s="34">
        <f>+[2]Celib!$C85*100</f>
        <v>154.99999999999983</v>
      </c>
      <c r="C67" s="32">
        <f>+[2]Celib!$K85</f>
        <v>2167.9686547849979</v>
      </c>
      <c r="D67" s="32">
        <f>+[2]Celib!$AN85+[2]Celib!$AP85</f>
        <v>0</v>
      </c>
      <c r="E67" s="32">
        <f>+[2]Celib!$AS85</f>
        <v>0</v>
      </c>
      <c r="F67" s="33">
        <f>+[2]Celib!$BQ85</f>
        <v>0</v>
      </c>
      <c r="G67" s="32">
        <f>+[2]Celib!$W85</f>
        <v>0</v>
      </c>
      <c r="H67" s="32">
        <v>-99.855165436711673</v>
      </c>
      <c r="I67" s="33">
        <f>+[2]Celib!$BI85</f>
        <v>2068.1134893482863</v>
      </c>
      <c r="J67" s="34">
        <f t="shared" si="6"/>
        <v>0.84757677864058123</v>
      </c>
      <c r="K67" s="173"/>
    </row>
    <row r="68" spans="2:11" x14ac:dyDescent="0.25">
      <c r="B68" s="34">
        <f>+[2]Celib!$C86*100</f>
        <v>157.49999999999983</v>
      </c>
      <c r="C68" s="32">
        <f>+[2]Celib!$K86</f>
        <v>2202.9358911524973</v>
      </c>
      <c r="D68" s="32">
        <f>+[2]Celib!$AN86+[2]Celib!$AP86</f>
        <v>0</v>
      </c>
      <c r="E68" s="32">
        <f>+[2]Celib!$AS86</f>
        <v>0</v>
      </c>
      <c r="F68" s="33">
        <f>+[2]Celib!$BQ86</f>
        <v>0</v>
      </c>
      <c r="G68" s="32">
        <f>+[2]Celib!$W86</f>
        <v>0</v>
      </c>
      <c r="H68" s="32">
        <v>-105.06435002708872</v>
      </c>
      <c r="I68" s="33">
        <f>+[2]Celib!$BI86</f>
        <v>2097.8715411254088</v>
      </c>
      <c r="J68" s="34">
        <f t="shared" si="6"/>
        <v>0.84757677864058123</v>
      </c>
      <c r="K68" s="173"/>
    </row>
    <row r="69" spans="2:11" x14ac:dyDescent="0.25">
      <c r="B69" s="34">
        <f>+[2]Celib!$C87*100</f>
        <v>159.99999999999977</v>
      </c>
      <c r="C69" s="32">
        <f>+[2]Celib!$K87</f>
        <v>2237.9031275199973</v>
      </c>
      <c r="D69" s="32">
        <f>+[2]Celib!$AN87+[2]Celib!$AP87</f>
        <v>0</v>
      </c>
      <c r="E69" s="32">
        <f>+[2]Celib!$AS87</f>
        <v>0</v>
      </c>
      <c r="F69" s="33">
        <f>+[2]Celib!$BQ87</f>
        <v>0</v>
      </c>
      <c r="G69" s="32">
        <f>+[2]Celib!$W87</f>
        <v>0</v>
      </c>
      <c r="H69" s="32">
        <v>-110.27353461746577</v>
      </c>
      <c r="I69" s="33">
        <f>+[2]Celib!$BI87</f>
        <v>2127.6295929025314</v>
      </c>
      <c r="J69" s="34">
        <f t="shared" si="6"/>
        <v>0.84757677864058123</v>
      </c>
      <c r="K69" s="173"/>
    </row>
    <row r="70" spans="2:11" x14ac:dyDescent="0.25">
      <c r="B70" s="34">
        <f>+[2]Celib!$C88*100</f>
        <v>162.49999999999977</v>
      </c>
      <c r="C70" s="32">
        <f>+[2]Celib!$K88</f>
        <v>2272.8703638874972</v>
      </c>
      <c r="D70" s="32">
        <f>+[2]Celib!$AN88+[2]Celib!$AP88</f>
        <v>0</v>
      </c>
      <c r="E70" s="32">
        <f>+[2]Celib!$AS88</f>
        <v>0</v>
      </c>
      <c r="F70" s="33">
        <f>+[2]Celib!$BQ88</f>
        <v>0</v>
      </c>
      <c r="G70" s="32">
        <f>+[2]Celib!$W88</f>
        <v>0</v>
      </c>
      <c r="H70" s="32">
        <v>-115.48271920784286</v>
      </c>
      <c r="I70" s="33">
        <f>+[2]Celib!$BI88</f>
        <v>2157.3876446796544</v>
      </c>
      <c r="J70" s="34">
        <f t="shared" si="6"/>
        <v>0.84757677864058123</v>
      </c>
      <c r="K70" s="173"/>
    </row>
    <row r="71" spans="2:11" x14ac:dyDescent="0.25">
      <c r="B71" s="34">
        <f>+[2]Celib!$C89*100</f>
        <v>164.99999999999977</v>
      </c>
      <c r="C71" s="32">
        <f>+[2]Celib!$K89</f>
        <v>2307.8376002549971</v>
      </c>
      <c r="D71" s="32">
        <f>+[2]Celib!$AN89+[2]Celib!$AP89</f>
        <v>0</v>
      </c>
      <c r="E71" s="32">
        <f>+[2]Celib!$AS89</f>
        <v>0</v>
      </c>
      <c r="F71" s="33">
        <f>+[2]Celib!$BQ89</f>
        <v>0</v>
      </c>
      <c r="G71" s="32">
        <f>+[2]Celib!$W89</f>
        <v>0</v>
      </c>
      <c r="H71" s="32">
        <v>-120.6919037982199</v>
      </c>
      <c r="I71" s="33">
        <f>+[2]Celib!$BI89</f>
        <v>2187.1456964567774</v>
      </c>
      <c r="J71" s="34">
        <f t="shared" si="6"/>
        <v>0.84757677864058123</v>
      </c>
      <c r="K71" s="173"/>
    </row>
    <row r="72" spans="2:11" x14ac:dyDescent="0.25">
      <c r="B72" s="34">
        <f>+[2]Celib!$C90*100</f>
        <v>167.49999999999977</v>
      </c>
      <c r="C72" s="32">
        <f>+[2]Celib!$K90</f>
        <v>2342.8048366224966</v>
      </c>
      <c r="D72" s="32">
        <f>+[2]Celib!$AN90+[2]Celib!$AP90</f>
        <v>0</v>
      </c>
      <c r="E72" s="32">
        <f>+[2]Celib!$AS90</f>
        <v>0</v>
      </c>
      <c r="F72" s="33">
        <f>+[2]Celib!$BQ90</f>
        <v>0</v>
      </c>
      <c r="G72" s="32">
        <f>+[2]Celib!$W90</f>
        <v>0</v>
      </c>
      <c r="H72" s="32">
        <v>-125.90108838859695</v>
      </c>
      <c r="I72" s="33">
        <f>+[2]Celib!$BI90</f>
        <v>2216.9037482338995</v>
      </c>
      <c r="J72" s="34">
        <f t="shared" si="6"/>
        <v>0.84757677864058123</v>
      </c>
      <c r="K72" s="173"/>
    </row>
    <row r="73" spans="2:11" x14ac:dyDescent="0.25">
      <c r="B73" s="34">
        <f>+[2]Celib!$C91*100</f>
        <v>169.99999999999974</v>
      </c>
      <c r="C73" s="32">
        <f>+[2]Celib!$K91</f>
        <v>2377.772072989997</v>
      </c>
      <c r="D73" s="32">
        <f>+[2]Celib!$AN91+[2]Celib!$AP91</f>
        <v>0</v>
      </c>
      <c r="E73" s="32">
        <f>+[2]Celib!$AS91</f>
        <v>0</v>
      </c>
      <c r="F73" s="33">
        <f>+[2]Celib!$BQ91</f>
        <v>0</v>
      </c>
      <c r="G73" s="32">
        <f>+[2]Celib!$W91</f>
        <v>0</v>
      </c>
      <c r="H73" s="32">
        <v>-131.11027297897402</v>
      </c>
      <c r="I73" s="33">
        <f>+[2]Celib!$BI91</f>
        <v>2246.6618000110229</v>
      </c>
      <c r="J73" s="34">
        <f t="shared" si="6"/>
        <v>0.84757677864058123</v>
      </c>
      <c r="K73" s="173"/>
    </row>
    <row r="74" spans="2:11" x14ac:dyDescent="0.25">
      <c r="B74" s="34">
        <f>+[2]Celib!$C92*100</f>
        <v>172.49999999999972</v>
      </c>
      <c r="C74" s="32">
        <f>+[2]Celib!$K92</f>
        <v>2412.7393093574965</v>
      </c>
      <c r="D74" s="32">
        <f>+[2]Celib!$AN92+[2]Celib!$AP92</f>
        <v>0</v>
      </c>
      <c r="E74" s="32">
        <f>+[2]Celib!$AS92</f>
        <v>0</v>
      </c>
      <c r="F74" s="33">
        <f>+[2]Celib!$BQ92</f>
        <v>0</v>
      </c>
      <c r="G74" s="32">
        <f>+[2]Celib!$W92</f>
        <v>0</v>
      </c>
      <c r="H74" s="32">
        <v>-136.31945756935107</v>
      </c>
      <c r="I74" s="33">
        <f>+[2]Celib!$BI92</f>
        <v>2276.4198517881455</v>
      </c>
      <c r="J74" s="34">
        <f t="shared" si="6"/>
        <v>0.84757677864058123</v>
      </c>
      <c r="K74" s="173"/>
    </row>
    <row r="75" spans="2:11" x14ac:dyDescent="0.25">
      <c r="B75" s="34">
        <f>+[2]Celib!$C93*100</f>
        <v>174.99999999999972</v>
      </c>
      <c r="C75" s="32">
        <f>+[2]Celib!$K93</f>
        <v>2447.706545724996</v>
      </c>
      <c r="D75" s="32">
        <f>+[2]Celib!$AN93+[2]Celib!$AP93</f>
        <v>0</v>
      </c>
      <c r="E75" s="32">
        <f>+[2]Celib!$AS93</f>
        <v>0</v>
      </c>
      <c r="F75" s="33">
        <f>+[2]Celib!$BQ93</f>
        <v>0</v>
      </c>
      <c r="G75" s="32">
        <f>+[2]Celib!$W93</f>
        <v>0</v>
      </c>
      <c r="H75" s="32">
        <v>-141.52864215972804</v>
      </c>
      <c r="I75" s="33">
        <f>+[2]Celib!$BI93</f>
        <v>2306.177903565268</v>
      </c>
      <c r="J75" s="34">
        <f t="shared" si="6"/>
        <v>0.84757677864058123</v>
      </c>
      <c r="K75" s="173"/>
    </row>
    <row r="76" spans="2:11" x14ac:dyDescent="0.25">
      <c r="B76" s="34">
        <f>+[2]Celib!$C94*100</f>
        <v>177.49999999999972</v>
      </c>
      <c r="C76" s="32">
        <f>+[2]Celib!$K94</f>
        <v>2482.6737820924964</v>
      </c>
      <c r="D76" s="32">
        <f>+[2]Celib!$AN94+[2]Celib!$AP94</f>
        <v>0</v>
      </c>
      <c r="E76" s="32">
        <f>+[2]Celib!$AS94</f>
        <v>0</v>
      </c>
      <c r="F76" s="33">
        <f>+[2]Celib!$BQ94</f>
        <v>0</v>
      </c>
      <c r="G76" s="32">
        <f>+[2]Celib!$W94</f>
        <v>0</v>
      </c>
      <c r="H76" s="32">
        <v>-146.73782675010506</v>
      </c>
      <c r="I76" s="33">
        <f>+[2]Celib!$BI94</f>
        <v>2335.9359553423915</v>
      </c>
      <c r="J76" s="34">
        <f t="shared" si="6"/>
        <v>0.84757677864058123</v>
      </c>
      <c r="K76" s="173"/>
    </row>
    <row r="77" spans="2:11" x14ac:dyDescent="0.25">
      <c r="B77" s="34">
        <f>+[2]Celib!$C95*100</f>
        <v>179.99999999999969</v>
      </c>
      <c r="C77" s="32">
        <f>+[2]Celib!$K95</f>
        <v>2517.6410184599958</v>
      </c>
      <c r="D77" s="32">
        <f>+[2]Celib!$AN95+[2]Celib!$AP95</f>
        <v>0</v>
      </c>
      <c r="E77" s="32">
        <f>+[2]Celib!$AS95</f>
        <v>0</v>
      </c>
      <c r="F77" s="33">
        <f>+[2]Celib!$BQ95</f>
        <v>0</v>
      </c>
      <c r="G77" s="32">
        <f>+[2]Celib!$W95</f>
        <v>0</v>
      </c>
      <c r="H77" s="32">
        <v>-151.94701134048219</v>
      </c>
      <c r="I77" s="33">
        <f>+[2]Celib!$BI95</f>
        <v>2365.6940071195136</v>
      </c>
      <c r="J77" s="34">
        <f t="shared" si="6"/>
        <v>0.84757677864058123</v>
      </c>
      <c r="K77" s="173"/>
    </row>
    <row r="78" spans="2:11" x14ac:dyDescent="0.25">
      <c r="B78" s="34">
        <f>+[2]Celib!$C96*100</f>
        <v>182.49999999999969</v>
      </c>
      <c r="C78" s="32">
        <f>+[2]Celib!$K96</f>
        <v>2552.6082548274958</v>
      </c>
      <c r="D78" s="32">
        <f>+[2]Celib!$AN96+[2]Celib!$AP96</f>
        <v>0</v>
      </c>
      <c r="E78" s="32">
        <f>+[2]Celib!$AS96</f>
        <v>0</v>
      </c>
      <c r="F78" s="33">
        <f>+[2]Celib!$BQ96</f>
        <v>0</v>
      </c>
      <c r="G78" s="32">
        <f>+[2]Celib!$W96</f>
        <v>0</v>
      </c>
      <c r="H78" s="32">
        <v>-157.15619593085921</v>
      </c>
      <c r="I78" s="33">
        <f>+[2]Celib!$BI96</f>
        <v>2395.4520588966366</v>
      </c>
      <c r="J78" s="34">
        <f t="shared" si="6"/>
        <v>0.84757677864058123</v>
      </c>
      <c r="K78" s="173"/>
    </row>
    <row r="79" spans="2:11" x14ac:dyDescent="0.25">
      <c r="B79" s="34">
        <f>+[2]Celib!$C97*100</f>
        <v>184.99999999999969</v>
      </c>
      <c r="C79" s="32">
        <f>+[2]Celib!$K97</f>
        <v>2587.5754911949957</v>
      </c>
      <c r="D79" s="32">
        <f>+[2]Celib!$AN97+[2]Celib!$AP97</f>
        <v>0</v>
      </c>
      <c r="E79" s="32">
        <f>+[2]Celib!$AS97</f>
        <v>0</v>
      </c>
      <c r="F79" s="33">
        <f>+[2]Celib!$BQ97</f>
        <v>0</v>
      </c>
      <c r="G79" s="32">
        <f>+[2]Celib!$W97</f>
        <v>0</v>
      </c>
      <c r="H79" s="32">
        <v>-164.29552802193206</v>
      </c>
      <c r="I79" s="33">
        <f>+[2]Celib!$BI97</f>
        <v>2423.2799631730636</v>
      </c>
      <c r="J79" s="34">
        <f t="shared" si="6"/>
        <v>0.84757677864058123</v>
      </c>
      <c r="K79" s="173"/>
    </row>
    <row r="80" spans="2:11" x14ac:dyDescent="0.25">
      <c r="B80" s="34">
        <f>+[2]Celib!$C98*100</f>
        <v>187.49999999999966</v>
      </c>
      <c r="C80" s="32">
        <f>+[2]Celib!$K98</f>
        <v>2622.5427275624957</v>
      </c>
      <c r="D80" s="32">
        <f>+[2]Celib!$AN98+[2]Celib!$AP98</f>
        <v>0</v>
      </c>
      <c r="E80" s="32">
        <f>+[2]Celib!$AS98</f>
        <v>0</v>
      </c>
      <c r="F80" s="33">
        <f>+[2]Celib!$BQ98</f>
        <v>0</v>
      </c>
      <c r="G80" s="32">
        <f>+[2]Celib!$W98</f>
        <v>0</v>
      </c>
      <c r="H80" s="32">
        <v>-174.07650362583212</v>
      </c>
      <c r="I80" s="33">
        <f>+[2]Celib!$BI98</f>
        <v>2448.4662239366635</v>
      </c>
      <c r="J80" s="34">
        <f>+($I$165-$I$79)/($C$165-$C$79)</f>
        <v>0.72037208801615948</v>
      </c>
      <c r="K80" s="173"/>
    </row>
    <row r="81" spans="2:11" x14ac:dyDescent="0.25">
      <c r="B81" s="34">
        <f>+[2]Celib!$C99*100</f>
        <v>189.99999999999963</v>
      </c>
      <c r="C81" s="32">
        <f>+[2]Celib!$K99</f>
        <v>2657.5099639299947</v>
      </c>
      <c r="D81" s="32">
        <f>+[2]Celib!$AN99+[2]Celib!$AP99</f>
        <v>0</v>
      </c>
      <c r="E81" s="32">
        <f>+[2]Celib!$AS99</f>
        <v>0</v>
      </c>
      <c r="F81" s="33">
        <f>+[2]Celib!$BQ99</f>
        <v>0</v>
      </c>
      <c r="G81" s="32">
        <f>+[2]Celib!$W99</f>
        <v>0</v>
      </c>
      <c r="H81" s="32">
        <v>-183.85747922973192</v>
      </c>
      <c r="I81" s="33">
        <f>+[2]Celib!$BI99</f>
        <v>2473.6524847002629</v>
      </c>
      <c r="J81" s="34">
        <f t="shared" ref="J81:J144" si="7">+($I$165-$I$79)/($C$165-$C$79)</f>
        <v>0.72037208801615948</v>
      </c>
      <c r="K81" s="173"/>
    </row>
    <row r="82" spans="2:11" x14ac:dyDescent="0.25">
      <c r="B82" s="34">
        <f>+[2]Celib!$C100*100</f>
        <v>192.49999999999963</v>
      </c>
      <c r="C82" s="32">
        <f>+[2]Celib!$K100</f>
        <v>2692.4772002974946</v>
      </c>
      <c r="D82" s="32">
        <f>+[2]Celib!$AN100+[2]Celib!$AP100</f>
        <v>0</v>
      </c>
      <c r="E82" s="32">
        <f>+[2]Celib!$AS100</f>
        <v>0</v>
      </c>
      <c r="F82" s="33">
        <f>+[2]Celib!$BQ100</f>
        <v>0</v>
      </c>
      <c r="G82" s="32">
        <f>+[2]Celib!$W100</f>
        <v>0</v>
      </c>
      <c r="H82" s="32">
        <v>-193.63845483363184</v>
      </c>
      <c r="I82" s="33">
        <f>+[2]Celib!$BI100</f>
        <v>2498.8387454638628</v>
      </c>
      <c r="J82" s="34">
        <f t="shared" si="7"/>
        <v>0.72037208801615948</v>
      </c>
      <c r="K82" s="173"/>
    </row>
    <row r="83" spans="2:11" x14ac:dyDescent="0.25">
      <c r="B83" s="34">
        <f>+[2]Celib!$C101*100</f>
        <v>194.99999999999963</v>
      </c>
      <c r="C83" s="32">
        <f>+[2]Celib!$K101</f>
        <v>2727.4444366649946</v>
      </c>
      <c r="D83" s="32">
        <f>+[2]Celib!$AN101+[2]Celib!$AP101</f>
        <v>0</v>
      </c>
      <c r="E83" s="32">
        <f>+[2]Celib!$AS101</f>
        <v>0</v>
      </c>
      <c r="F83" s="33">
        <f>+[2]Celib!$BQ101</f>
        <v>0</v>
      </c>
      <c r="G83" s="32">
        <f>+[2]Celib!$W101</f>
        <v>0</v>
      </c>
      <c r="H83" s="32">
        <v>-203.41943043753176</v>
      </c>
      <c r="I83" s="33">
        <f>+[2]Celib!$BI101</f>
        <v>2524.0250062274627</v>
      </c>
      <c r="J83" s="34">
        <f t="shared" si="7"/>
        <v>0.72037208801615948</v>
      </c>
      <c r="K83" s="173"/>
    </row>
    <row r="84" spans="2:11" x14ac:dyDescent="0.25">
      <c r="B84" s="34">
        <f>+[2]Celib!$C102*100</f>
        <v>197.4999999999996</v>
      </c>
      <c r="C84" s="32">
        <f>+[2]Celib!$K102</f>
        <v>2762.4116730324945</v>
      </c>
      <c r="D84" s="32">
        <f>+[2]Celib!$AN102+[2]Celib!$AP102</f>
        <v>0</v>
      </c>
      <c r="E84" s="32">
        <f>+[2]Celib!$AS102</f>
        <v>0</v>
      </c>
      <c r="F84" s="33">
        <f>+[2]Celib!$BQ102</f>
        <v>0</v>
      </c>
      <c r="G84" s="32">
        <f>+[2]Celib!$W102</f>
        <v>0</v>
      </c>
      <c r="H84" s="32">
        <v>-213.20040604143182</v>
      </c>
      <c r="I84" s="33">
        <f>+[2]Celib!$BI102</f>
        <v>2549.2112669910625</v>
      </c>
      <c r="J84" s="34">
        <f t="shared" si="7"/>
        <v>0.72037208801615948</v>
      </c>
      <c r="K84" s="173"/>
    </row>
    <row r="85" spans="2:11" x14ac:dyDescent="0.25">
      <c r="B85" s="34">
        <f>+[2]Celib!$C103*100</f>
        <v>199.99999999999957</v>
      </c>
      <c r="C85" s="32">
        <f>+[2]Celib!$K103</f>
        <v>2797.378909399994</v>
      </c>
      <c r="D85" s="32">
        <f>+[2]Celib!$AN103+[2]Celib!$AP103</f>
        <v>0</v>
      </c>
      <c r="E85" s="32">
        <f>+[2]Celib!$AS103</f>
        <v>0</v>
      </c>
      <c r="F85" s="33">
        <f>+[2]Celib!$BQ103</f>
        <v>0</v>
      </c>
      <c r="G85" s="32">
        <f>+[2]Celib!$W103</f>
        <v>0</v>
      </c>
      <c r="H85" s="32">
        <v>-222.98138164533162</v>
      </c>
      <c r="I85" s="33">
        <f>+[2]Celib!$BI103</f>
        <v>2574.3975277546624</v>
      </c>
      <c r="J85" s="34">
        <f t="shared" si="7"/>
        <v>0.72037208801615948</v>
      </c>
      <c r="K85" s="173"/>
    </row>
    <row r="86" spans="2:11" x14ac:dyDescent="0.25">
      <c r="B86" s="34">
        <f>+[2]Celib!$C104*100</f>
        <v>202.4999999999996</v>
      </c>
      <c r="C86" s="32">
        <f>+[2]Celib!$K104</f>
        <v>2832.3461457674939</v>
      </c>
      <c r="D86" s="32">
        <f>+[2]Celib!$AN104+[2]Celib!$AP104</f>
        <v>0</v>
      </c>
      <c r="E86" s="32">
        <f>+[2]Celib!$AS104</f>
        <v>0</v>
      </c>
      <c r="F86" s="33">
        <f>+[2]Celib!$BQ104</f>
        <v>0</v>
      </c>
      <c r="G86" s="32">
        <f>+[2]Celib!$W104</f>
        <v>0</v>
      </c>
      <c r="H86" s="32">
        <v>-232.76235724923151</v>
      </c>
      <c r="I86" s="33">
        <f>+[2]Celib!$BI104</f>
        <v>2599.5837885182623</v>
      </c>
      <c r="J86" s="34">
        <f t="shared" si="7"/>
        <v>0.72037208801615948</v>
      </c>
      <c r="K86" s="173"/>
    </row>
    <row r="87" spans="2:11" x14ac:dyDescent="0.25">
      <c r="B87" s="34">
        <f>+[2]Celib!$C105*100</f>
        <v>204.99999999999957</v>
      </c>
      <c r="C87" s="32">
        <f>+[2]Celib!$K105</f>
        <v>2867.3133821349938</v>
      </c>
      <c r="D87" s="32">
        <f>+[2]Celib!$AN105+[2]Celib!$AP105</f>
        <v>0</v>
      </c>
      <c r="E87" s="32">
        <f>+[2]Celib!$AS105</f>
        <v>0</v>
      </c>
      <c r="F87" s="33">
        <f>+[2]Celib!$BQ105</f>
        <v>0</v>
      </c>
      <c r="G87" s="32">
        <f>+[2]Celib!$W105</f>
        <v>0</v>
      </c>
      <c r="H87" s="32">
        <v>-242.54333285313157</v>
      </c>
      <c r="I87" s="33">
        <f>+[2]Celib!$BI105</f>
        <v>2624.7700492818622</v>
      </c>
      <c r="J87" s="34">
        <f t="shared" si="7"/>
        <v>0.72037208801615948</v>
      </c>
      <c r="K87" s="173"/>
    </row>
    <row r="88" spans="2:11" x14ac:dyDescent="0.25">
      <c r="B88" s="34">
        <f>+[2]Celib!$C106*100</f>
        <v>207.49999999999952</v>
      </c>
      <c r="C88" s="32">
        <f>+[2]Celib!$K106</f>
        <v>2902.2806185024933</v>
      </c>
      <c r="D88" s="32">
        <f>+[2]Celib!$AN106+[2]Celib!$AP106</f>
        <v>0</v>
      </c>
      <c r="E88" s="32">
        <f>+[2]Celib!$AS106</f>
        <v>0</v>
      </c>
      <c r="F88" s="33">
        <f>+[2]Celib!$BQ106</f>
        <v>0</v>
      </c>
      <c r="G88" s="32">
        <f>+[2]Celib!$W106</f>
        <v>0</v>
      </c>
      <c r="H88" s="32">
        <v>-252.32430845703152</v>
      </c>
      <c r="I88" s="33">
        <f>+[2]Celib!$BI106</f>
        <v>2649.9563100454616</v>
      </c>
      <c r="J88" s="34">
        <f t="shared" si="7"/>
        <v>0.72037208801615948</v>
      </c>
      <c r="K88" s="173"/>
    </row>
    <row r="89" spans="2:11" x14ac:dyDescent="0.25">
      <c r="B89" s="34">
        <f>+[2]Celib!$C107*100</f>
        <v>209.99999999999952</v>
      </c>
      <c r="C89" s="32">
        <f>+[2]Celib!$K107</f>
        <v>2937.2478548699937</v>
      </c>
      <c r="D89" s="32">
        <f>+[2]Celib!$AN107+[2]Celib!$AP107</f>
        <v>0</v>
      </c>
      <c r="E89" s="32">
        <f>+[2]Celib!$AS107</f>
        <v>0</v>
      </c>
      <c r="F89" s="33">
        <f>+[2]Celib!$BQ107</f>
        <v>0</v>
      </c>
      <c r="G89" s="32">
        <f>+[2]Celib!$W107</f>
        <v>0</v>
      </c>
      <c r="H89" s="32">
        <v>-262.10528406093147</v>
      </c>
      <c r="I89" s="33">
        <f>+[2]Celib!$BI107</f>
        <v>2675.1425708090624</v>
      </c>
      <c r="J89" s="34">
        <f t="shared" si="7"/>
        <v>0.72037208801615948</v>
      </c>
      <c r="K89" s="173"/>
    </row>
    <row r="90" spans="2:11" x14ac:dyDescent="0.25">
      <c r="B90" s="34">
        <f>+[2]Celib!$C108*100</f>
        <v>212.49999999999952</v>
      </c>
      <c r="C90" s="32">
        <f>+[2]Celib!$K108</f>
        <v>2972.2150912374932</v>
      </c>
      <c r="D90" s="32">
        <f>+[2]Celib!$AN108+[2]Celib!$AP108</f>
        <v>0</v>
      </c>
      <c r="E90" s="32">
        <f>+[2]Celib!$AS108</f>
        <v>0</v>
      </c>
      <c r="F90" s="33">
        <f>+[2]Celib!$BQ108</f>
        <v>0</v>
      </c>
      <c r="G90" s="32">
        <f>+[2]Celib!$W108</f>
        <v>0</v>
      </c>
      <c r="H90" s="32">
        <v>-271.88625966483153</v>
      </c>
      <c r="I90" s="33">
        <f>+[2]Celib!$BI108</f>
        <v>2700.3288315726618</v>
      </c>
      <c r="J90" s="34">
        <f t="shared" si="7"/>
        <v>0.72037208801615948</v>
      </c>
      <c r="K90" s="173"/>
    </row>
    <row r="91" spans="2:11" x14ac:dyDescent="0.25">
      <c r="B91" s="34">
        <f>+[2]Celib!$C109*100</f>
        <v>214.99999999999949</v>
      </c>
      <c r="C91" s="32">
        <f>+[2]Celib!$K109</f>
        <v>3007.1823276049931</v>
      </c>
      <c r="D91" s="32">
        <f>+[2]Celib!$AN109+[2]Celib!$AP109</f>
        <v>0</v>
      </c>
      <c r="E91" s="32">
        <f>+[2]Celib!$AS109</f>
        <v>0</v>
      </c>
      <c r="F91" s="33">
        <f>+[2]Celib!$BQ109</f>
        <v>0</v>
      </c>
      <c r="G91" s="32">
        <f>+[2]Celib!$W109</f>
        <v>0</v>
      </c>
      <c r="H91" s="32">
        <v>-281.66723526873142</v>
      </c>
      <c r="I91" s="33">
        <f>+[2]Celib!$BI109</f>
        <v>2725.5150923362617</v>
      </c>
      <c r="J91" s="34">
        <f t="shared" si="7"/>
        <v>0.72037208801615948</v>
      </c>
      <c r="K91" s="173"/>
    </row>
    <row r="92" spans="2:11" x14ac:dyDescent="0.25">
      <c r="B92" s="34">
        <f>+[2]Celib!$C110*100</f>
        <v>217.49999999999949</v>
      </c>
      <c r="C92" s="32">
        <f>+[2]Celib!$K110</f>
        <v>3042.1495639724931</v>
      </c>
      <c r="D92" s="32">
        <f>+[2]Celib!$AN110+[2]Celib!$AP110</f>
        <v>0</v>
      </c>
      <c r="E92" s="32">
        <f>+[2]Celib!$AS110</f>
        <v>0</v>
      </c>
      <c r="F92" s="33">
        <f>+[2]Celib!$BQ110</f>
        <v>0</v>
      </c>
      <c r="G92" s="32">
        <f>+[2]Celib!$W110</f>
        <v>0</v>
      </c>
      <c r="H92" s="32">
        <v>-291.44821087263131</v>
      </c>
      <c r="I92" s="33">
        <f>+[2]Celib!$BI110</f>
        <v>2750.701353099862</v>
      </c>
      <c r="J92" s="34">
        <f t="shared" si="7"/>
        <v>0.72037208801615948</v>
      </c>
      <c r="K92" s="173"/>
    </row>
    <row r="93" spans="2:11" x14ac:dyDescent="0.25">
      <c r="B93" s="34">
        <f>+[2]Celib!$C111*100</f>
        <v>219.99999999999949</v>
      </c>
      <c r="C93" s="32">
        <f>+[2]Celib!$K111</f>
        <v>3071.9510523399931</v>
      </c>
      <c r="D93" s="32">
        <f>+[2]Celib!$AN111+[2]Celib!$AP111</f>
        <v>0</v>
      </c>
      <c r="E93" s="32">
        <f>+[2]Celib!$AS111</f>
        <v>0</v>
      </c>
      <c r="F93" s="33">
        <f>+[2]Celib!$BQ111</f>
        <v>0</v>
      </c>
      <c r="G93" s="32">
        <f>+[2]Celib!$W111</f>
        <v>0</v>
      </c>
      <c r="H93" s="32">
        <v>-299.83443451653125</v>
      </c>
      <c r="I93" s="33">
        <f>+[2]Celib!$BI111</f>
        <v>2772.1166178234616</v>
      </c>
      <c r="J93" s="34">
        <f t="shared" si="7"/>
        <v>0.72037208801615948</v>
      </c>
      <c r="K93" s="173"/>
    </row>
    <row r="94" spans="2:11" x14ac:dyDescent="0.25">
      <c r="B94" s="34">
        <f>+[2]Celib!$C112*100</f>
        <v>222.49999999999949</v>
      </c>
      <c r="C94" s="32">
        <f>+[2]Celib!$K112</f>
        <v>3107.3821052074923</v>
      </c>
      <c r="D94" s="32">
        <f>+[2]Celib!$AN112+[2]Celib!$AP112</f>
        <v>0</v>
      </c>
      <c r="E94" s="32">
        <f>+[2]Celib!$AS112</f>
        <v>0</v>
      </c>
      <c r="F94" s="33">
        <f>+[2]Celib!$BQ112</f>
        <v>0</v>
      </c>
      <c r="G94" s="32">
        <f>+[2]Celib!$W112</f>
        <v>0</v>
      </c>
      <c r="H94" s="32">
        <v>-309.74064057543109</v>
      </c>
      <c r="I94" s="33">
        <f>+[2]Celib!$BI112</f>
        <v>2797.6414646320613</v>
      </c>
      <c r="J94" s="34">
        <f t="shared" si="7"/>
        <v>0.72037208801615948</v>
      </c>
      <c r="K94" s="173"/>
    </row>
    <row r="95" spans="2:11" x14ac:dyDescent="0.25">
      <c r="B95" s="34">
        <f>+[2]Celib!$C113*100</f>
        <v>224.99999999999946</v>
      </c>
      <c r="C95" s="32">
        <f>+[2]Celib!$K113</f>
        <v>3142.8131580749928</v>
      </c>
      <c r="D95" s="32">
        <f>+[2]Celib!$AN113+[2]Celib!$AP113</f>
        <v>0</v>
      </c>
      <c r="E95" s="32">
        <f>+[2]Celib!$AS113</f>
        <v>0</v>
      </c>
      <c r="F95" s="33">
        <f>+[2]Celib!$BQ113</f>
        <v>0</v>
      </c>
      <c r="G95" s="32">
        <f>+[2]Celib!$W113</f>
        <v>0</v>
      </c>
      <c r="H95" s="32">
        <v>-319.64684663433127</v>
      </c>
      <c r="I95" s="33">
        <f>+[2]Celib!$BI113</f>
        <v>2823.1663114406615</v>
      </c>
      <c r="J95" s="34">
        <f t="shared" si="7"/>
        <v>0.72037208801615948</v>
      </c>
      <c r="K95" s="173"/>
    </row>
    <row r="96" spans="2:11" x14ac:dyDescent="0.25">
      <c r="B96" s="34">
        <f>+[2]Celib!$C114*100</f>
        <v>227.49999999999946</v>
      </c>
      <c r="C96" s="32">
        <f>+[2]Celib!$K114</f>
        <v>3178.2442109424924</v>
      </c>
      <c r="D96" s="32">
        <f>+[2]Celib!$AN114+[2]Celib!$AP114</f>
        <v>0</v>
      </c>
      <c r="E96" s="32">
        <f>+[2]Celib!$AS114</f>
        <v>0</v>
      </c>
      <c r="F96" s="33">
        <f>+[2]Celib!$BQ114</f>
        <v>0</v>
      </c>
      <c r="G96" s="32">
        <f>+[2]Celib!$W114</f>
        <v>0</v>
      </c>
      <c r="H96" s="32">
        <v>-329.55305269323111</v>
      </c>
      <c r="I96" s="33">
        <f>+[2]Celib!$BI114</f>
        <v>2848.6911582492612</v>
      </c>
      <c r="J96" s="34">
        <f t="shared" si="7"/>
        <v>0.72037208801615948</v>
      </c>
      <c r="K96" s="173"/>
    </row>
    <row r="97" spans="2:11" x14ac:dyDescent="0.25">
      <c r="B97" s="34">
        <f>+[2]Celib!$C115*100</f>
        <v>229.99999999999946</v>
      </c>
      <c r="C97" s="32">
        <f>+[2]Celib!$K115</f>
        <v>3213.6752638099915</v>
      </c>
      <c r="D97" s="32">
        <f>+[2]Celib!$AN115+[2]Celib!$AP115</f>
        <v>0</v>
      </c>
      <c r="E97" s="32">
        <f>+[2]Celib!$AS115</f>
        <v>0</v>
      </c>
      <c r="F97" s="33">
        <f>+[2]Celib!$BQ115</f>
        <v>0</v>
      </c>
      <c r="G97" s="32">
        <f>+[2]Celib!$W115</f>
        <v>0</v>
      </c>
      <c r="H97" s="32">
        <v>-339.45925875213095</v>
      </c>
      <c r="I97" s="33">
        <f>+[2]Celib!$BI115</f>
        <v>2874.2160050578605</v>
      </c>
      <c r="J97" s="34">
        <f t="shared" si="7"/>
        <v>0.72037208801615948</v>
      </c>
      <c r="K97" s="173"/>
    </row>
    <row r="98" spans="2:11" x14ac:dyDescent="0.25">
      <c r="B98" s="34">
        <f>+[2]Celib!$C116*100</f>
        <v>232.49999999999943</v>
      </c>
      <c r="C98" s="32">
        <f>+[2]Celib!$K116</f>
        <v>3249.1063166774916</v>
      </c>
      <c r="D98" s="32">
        <f>+[2]Celib!$AN116+[2]Celib!$AP116</f>
        <v>0</v>
      </c>
      <c r="E98" s="32">
        <f>+[2]Celib!$AS116</f>
        <v>0</v>
      </c>
      <c r="F98" s="33">
        <f>+[2]Celib!$BQ116</f>
        <v>0</v>
      </c>
      <c r="G98" s="32">
        <f>+[2]Celib!$W116</f>
        <v>0</v>
      </c>
      <c r="H98" s="32">
        <v>-349.36546481103113</v>
      </c>
      <c r="I98" s="33">
        <f>+[2]Celib!$BI116</f>
        <v>2899.7408518664606</v>
      </c>
      <c r="J98" s="34">
        <f t="shared" si="7"/>
        <v>0.72037208801615948</v>
      </c>
      <c r="K98" s="173"/>
    </row>
    <row r="99" spans="2:11" x14ac:dyDescent="0.25">
      <c r="B99" s="34">
        <f>+[2]Celib!$C117*100</f>
        <v>234.99999999999937</v>
      </c>
      <c r="C99" s="32">
        <f>+[2]Celib!$K117</f>
        <v>3284.5373695449916</v>
      </c>
      <c r="D99" s="32">
        <f>+[2]Celib!$AN117+[2]Celib!$AP117</f>
        <v>0</v>
      </c>
      <c r="E99" s="32">
        <f>+[2]Celib!$AS117</f>
        <v>0</v>
      </c>
      <c r="F99" s="33">
        <f>+[2]Celib!$BQ117</f>
        <v>0</v>
      </c>
      <c r="G99" s="32">
        <f>+[2]Celib!$W117</f>
        <v>0</v>
      </c>
      <c r="H99" s="32">
        <v>-359.27167086993097</v>
      </c>
      <c r="I99" s="33">
        <f>+[2]Celib!$BI117</f>
        <v>2925.2656986750608</v>
      </c>
      <c r="J99" s="34">
        <f t="shared" si="7"/>
        <v>0.72037208801615948</v>
      </c>
      <c r="K99" s="173"/>
    </row>
    <row r="100" spans="2:11" x14ac:dyDescent="0.25">
      <c r="B100" s="34">
        <f>+[2]Celib!$C118*100</f>
        <v>237.49999999999937</v>
      </c>
      <c r="C100" s="32">
        <f>+[2]Celib!$K118</f>
        <v>3319.9684224124917</v>
      </c>
      <c r="D100" s="32">
        <f>+[2]Celib!$AN118+[2]Celib!$AP118</f>
        <v>0</v>
      </c>
      <c r="E100" s="32">
        <f>+[2]Celib!$AS118</f>
        <v>0</v>
      </c>
      <c r="F100" s="33">
        <f>+[2]Celib!$BQ118</f>
        <v>0</v>
      </c>
      <c r="G100" s="32">
        <f>+[2]Celib!$W118</f>
        <v>0</v>
      </c>
      <c r="H100" s="32">
        <v>-369.17787692883098</v>
      </c>
      <c r="I100" s="33">
        <f>+[2]Celib!$BI118</f>
        <v>2950.7905454836609</v>
      </c>
      <c r="J100" s="34">
        <f t="shared" si="7"/>
        <v>0.72037208801615948</v>
      </c>
      <c r="K100" s="173"/>
    </row>
    <row r="101" spans="2:11" x14ac:dyDescent="0.25">
      <c r="B101" s="34">
        <f>+[2]Celib!$C119*100</f>
        <v>239.99999999999937</v>
      </c>
      <c r="C101" s="32">
        <f>+[2]Celib!$K119</f>
        <v>3355.3994752799908</v>
      </c>
      <c r="D101" s="32">
        <f>+[2]Celib!$AN119+[2]Celib!$AP119</f>
        <v>0</v>
      </c>
      <c r="E101" s="32">
        <f>+[2]Celib!$AS119</f>
        <v>0</v>
      </c>
      <c r="F101" s="33">
        <f>+[2]Celib!$BQ119</f>
        <v>0</v>
      </c>
      <c r="G101" s="32">
        <f>+[2]Celib!$W119</f>
        <v>0</v>
      </c>
      <c r="H101" s="32">
        <v>-379.08408298773082</v>
      </c>
      <c r="I101" s="33">
        <f>+[2]Celib!$BI119</f>
        <v>2976.3153922922602</v>
      </c>
      <c r="J101" s="34">
        <f t="shared" si="7"/>
        <v>0.72037208801615948</v>
      </c>
      <c r="K101" s="173"/>
    </row>
    <row r="102" spans="2:11" x14ac:dyDescent="0.25">
      <c r="B102" s="34">
        <f>+[2]Celib!$C120*100</f>
        <v>242.49999999999937</v>
      </c>
      <c r="C102" s="32">
        <f>+[2]Celib!$K120</f>
        <v>3390.8305281474913</v>
      </c>
      <c r="D102" s="32">
        <f>+[2]Celib!$AN120+[2]Celib!$AP120</f>
        <v>0</v>
      </c>
      <c r="E102" s="32">
        <f>+[2]Celib!$AS120</f>
        <v>0</v>
      </c>
      <c r="F102" s="33">
        <f>+[2]Celib!$BQ120</f>
        <v>0</v>
      </c>
      <c r="G102" s="32">
        <f>+[2]Celib!$W120</f>
        <v>0</v>
      </c>
      <c r="H102" s="32">
        <v>-388.99028904663089</v>
      </c>
      <c r="I102" s="33">
        <f>+[2]Celib!$BI120</f>
        <v>3001.8402391008603</v>
      </c>
      <c r="J102" s="34">
        <f t="shared" si="7"/>
        <v>0.72037208801615948</v>
      </c>
      <c r="K102" s="173"/>
    </row>
    <row r="103" spans="2:11" x14ac:dyDescent="0.25">
      <c r="B103" s="34">
        <f>+[2]Celib!$C121*100</f>
        <v>244.99999999999935</v>
      </c>
      <c r="C103" s="32">
        <f>+[2]Celib!$K121</f>
        <v>3426.261581014991</v>
      </c>
      <c r="D103" s="32">
        <f>+[2]Celib!$AN121+[2]Celib!$AP121</f>
        <v>0</v>
      </c>
      <c r="E103" s="32">
        <f>+[2]Celib!$AS121</f>
        <v>0</v>
      </c>
      <c r="F103" s="33">
        <f>+[2]Celib!$BQ121</f>
        <v>0</v>
      </c>
      <c r="G103" s="32">
        <f>+[2]Celib!$W121</f>
        <v>0</v>
      </c>
      <c r="H103" s="32">
        <v>-398.89649510553085</v>
      </c>
      <c r="I103" s="33">
        <f>+[2]Celib!$BI121</f>
        <v>3027.36508590946</v>
      </c>
      <c r="J103" s="34">
        <f t="shared" si="7"/>
        <v>0.72037208801615948</v>
      </c>
      <c r="K103" s="173"/>
    </row>
    <row r="104" spans="2:11" x14ac:dyDescent="0.25">
      <c r="B104" s="34">
        <f>+[2]Celib!$C122*100</f>
        <v>247.49999999999935</v>
      </c>
      <c r="C104" s="32">
        <f>+[2]Celib!$K122</f>
        <v>3461.6926338824906</v>
      </c>
      <c r="D104" s="32">
        <f>+[2]Celib!$AN122+[2]Celib!$AP122</f>
        <v>0</v>
      </c>
      <c r="E104" s="32">
        <f>+[2]Celib!$AS122</f>
        <v>0</v>
      </c>
      <c r="F104" s="33">
        <f>+[2]Celib!$BQ122</f>
        <v>0</v>
      </c>
      <c r="G104" s="32">
        <f>+[2]Celib!$W122</f>
        <v>0</v>
      </c>
      <c r="H104" s="32">
        <v>-408.8027011644308</v>
      </c>
      <c r="I104" s="33">
        <f>+[2]Celib!$BI122</f>
        <v>3052.8899327180598</v>
      </c>
      <c r="J104" s="34">
        <f t="shared" si="7"/>
        <v>0.72037208801615948</v>
      </c>
      <c r="K104" s="173"/>
    </row>
    <row r="105" spans="2:11" x14ac:dyDescent="0.25">
      <c r="B105" s="34">
        <f>+[2]Celib!$C123*100</f>
        <v>249.99999999999935</v>
      </c>
      <c r="C105" s="32">
        <f>+[2]Celib!$K123</f>
        <v>3497.1236867499906</v>
      </c>
      <c r="D105" s="32">
        <f>+[2]Celib!$AN123+[2]Celib!$AP123</f>
        <v>0</v>
      </c>
      <c r="E105" s="32">
        <f>+[2]Celib!$AS123</f>
        <v>0</v>
      </c>
      <c r="F105" s="33">
        <f>+[2]Celib!$BQ123</f>
        <v>0</v>
      </c>
      <c r="G105" s="32">
        <f>+[2]Celib!$W123</f>
        <v>0</v>
      </c>
      <c r="H105" s="32">
        <v>-418.70890722333075</v>
      </c>
      <c r="I105" s="33">
        <f>+[2]Celib!$BI123</f>
        <v>3078.4147795266599</v>
      </c>
      <c r="J105" s="34">
        <f t="shared" si="7"/>
        <v>0.72037208801615948</v>
      </c>
      <c r="K105" s="173"/>
    </row>
    <row r="106" spans="2:11" x14ac:dyDescent="0.25">
      <c r="B106" s="34">
        <f>+[2]Celib!$C124*100</f>
        <v>252.49999999999932</v>
      </c>
      <c r="C106" s="32">
        <f>+[2]Celib!$K124</f>
        <v>3532.5547396174907</v>
      </c>
      <c r="D106" s="32">
        <f>+[2]Celib!$AN124+[2]Celib!$AP124</f>
        <v>0</v>
      </c>
      <c r="E106" s="32">
        <f>+[2]Celib!$AS124</f>
        <v>0</v>
      </c>
      <c r="F106" s="33">
        <f>+[2]Celib!$BQ124</f>
        <v>0</v>
      </c>
      <c r="G106" s="32">
        <f>+[2]Celib!$W124</f>
        <v>0</v>
      </c>
      <c r="H106" s="32">
        <v>-428.61511328223082</v>
      </c>
      <c r="I106" s="33">
        <f>+[2]Celib!$BI124</f>
        <v>3103.9396263352601</v>
      </c>
      <c r="J106" s="34">
        <f t="shared" si="7"/>
        <v>0.72037208801615948</v>
      </c>
      <c r="K106" s="173"/>
    </row>
    <row r="107" spans="2:11" x14ac:dyDescent="0.25">
      <c r="B107" s="34">
        <f>+[2]Celib!$C125*100</f>
        <v>254.99999999999932</v>
      </c>
      <c r="C107" s="32">
        <f>+[2]Celib!$K125</f>
        <v>3567.9857924849903</v>
      </c>
      <c r="D107" s="32">
        <f>+[2]Celib!$AN125+[2]Celib!$AP125</f>
        <v>0</v>
      </c>
      <c r="E107" s="32">
        <f>+[2]Celib!$AS125</f>
        <v>0</v>
      </c>
      <c r="F107" s="33">
        <f>+[2]Celib!$BQ125</f>
        <v>0</v>
      </c>
      <c r="G107" s="32">
        <f>+[2]Celib!$W125</f>
        <v>0</v>
      </c>
      <c r="H107" s="32">
        <v>-438.52131934113078</v>
      </c>
      <c r="I107" s="33">
        <f>+[2]Celib!$BI125</f>
        <v>3129.4644731438593</v>
      </c>
      <c r="J107" s="34">
        <f t="shared" si="7"/>
        <v>0.72037208801615948</v>
      </c>
      <c r="K107" s="173"/>
    </row>
    <row r="108" spans="2:11" x14ac:dyDescent="0.25">
      <c r="B108" s="34">
        <f>+[2]Celib!$C126*100</f>
        <v>257.49999999999932</v>
      </c>
      <c r="C108" s="32">
        <f>+[2]Celib!$K126</f>
        <v>3603.4168453524903</v>
      </c>
      <c r="D108" s="32">
        <f>+[2]Celib!$AN126+[2]Celib!$AP126</f>
        <v>0</v>
      </c>
      <c r="E108" s="32">
        <f>+[2]Celib!$AS126</f>
        <v>0</v>
      </c>
      <c r="F108" s="33">
        <f>+[2]Celib!$BQ126</f>
        <v>0</v>
      </c>
      <c r="G108" s="32">
        <f>+[2]Celib!$W126</f>
        <v>0</v>
      </c>
      <c r="H108" s="32">
        <v>-448.42752540003056</v>
      </c>
      <c r="I108" s="33">
        <f>+[2]Celib!$BI126</f>
        <v>3154.9893199524599</v>
      </c>
      <c r="J108" s="34">
        <f t="shared" si="7"/>
        <v>0.72037208801615948</v>
      </c>
      <c r="K108" s="173"/>
    </row>
    <row r="109" spans="2:11" x14ac:dyDescent="0.25">
      <c r="B109" s="34">
        <f>+[2]Celib!$C127*100</f>
        <v>259.99999999999932</v>
      </c>
      <c r="C109" s="32">
        <f>+[2]Celib!$K127</f>
        <v>3638.8478982199899</v>
      </c>
      <c r="D109" s="32">
        <f>+[2]Celib!$AN127+[2]Celib!$AP127</f>
        <v>0</v>
      </c>
      <c r="E109" s="32">
        <f>+[2]Celib!$AS127</f>
        <v>0</v>
      </c>
      <c r="F109" s="33">
        <f>+[2]Celib!$BQ127</f>
        <v>0</v>
      </c>
      <c r="G109" s="32">
        <f>+[2]Celib!$W127</f>
        <v>0</v>
      </c>
      <c r="H109" s="32">
        <v>-458.33373145893063</v>
      </c>
      <c r="I109" s="33">
        <f>+[2]Celib!$BI127</f>
        <v>3180.5141667610592</v>
      </c>
      <c r="J109" s="34">
        <f t="shared" si="7"/>
        <v>0.72037208801615948</v>
      </c>
      <c r="K109" s="173"/>
    </row>
    <row r="110" spans="2:11" x14ac:dyDescent="0.25">
      <c r="B110" s="34">
        <f>+[2]Celib!$C128*100</f>
        <v>262.49999999999926</v>
      </c>
      <c r="C110" s="32">
        <f>+[2]Celib!$K128</f>
        <v>3674.2789510874895</v>
      </c>
      <c r="D110" s="32">
        <f>+[2]Celib!$AN128+[2]Celib!$AP128</f>
        <v>0</v>
      </c>
      <c r="E110" s="32">
        <f>+[2]Celib!$AS128</f>
        <v>0</v>
      </c>
      <c r="F110" s="33">
        <f>+[2]Celib!$BQ128</f>
        <v>0</v>
      </c>
      <c r="G110" s="32">
        <f>+[2]Celib!$W128</f>
        <v>0</v>
      </c>
      <c r="H110" s="32">
        <v>-468.23993751783047</v>
      </c>
      <c r="I110" s="33">
        <f>+[2]Celib!$BI128</f>
        <v>3206.0390135696589</v>
      </c>
      <c r="J110" s="34">
        <f t="shared" si="7"/>
        <v>0.72037208801615948</v>
      </c>
      <c r="K110" s="173"/>
    </row>
    <row r="111" spans="2:11" x14ac:dyDescent="0.25">
      <c r="B111" s="34">
        <f>+[2]Celib!$C129*100</f>
        <v>264.99999999999926</v>
      </c>
      <c r="C111" s="32">
        <f>+[2]Celib!$K129</f>
        <v>3709.7100039549896</v>
      </c>
      <c r="D111" s="32">
        <f>+[2]Celib!$AN129+[2]Celib!$AP129</f>
        <v>0</v>
      </c>
      <c r="E111" s="32">
        <f>+[2]Celib!$AS129</f>
        <v>0</v>
      </c>
      <c r="F111" s="33">
        <f>+[2]Celib!$BQ129</f>
        <v>0</v>
      </c>
      <c r="G111" s="32">
        <f>+[2]Celib!$W129</f>
        <v>0</v>
      </c>
      <c r="H111" s="32">
        <v>-478.14614357673025</v>
      </c>
      <c r="I111" s="33">
        <f>+[2]Celib!$BI129</f>
        <v>3231.5638603782595</v>
      </c>
      <c r="J111" s="34">
        <f t="shared" si="7"/>
        <v>0.72037208801615948</v>
      </c>
      <c r="K111" s="173"/>
    </row>
    <row r="112" spans="2:11" x14ac:dyDescent="0.25">
      <c r="B112" s="34">
        <f>+[2]Celib!$C130*100</f>
        <v>267.4999999999992</v>
      </c>
      <c r="C112" s="32">
        <f>+[2]Celib!$K130</f>
        <v>3745.1410568224896</v>
      </c>
      <c r="D112" s="32">
        <f>+[2]Celib!$AN130+[2]Celib!$AP130</f>
        <v>0</v>
      </c>
      <c r="E112" s="32">
        <f>+[2]Celib!$AS130</f>
        <v>0</v>
      </c>
      <c r="F112" s="33">
        <f>+[2]Celib!$BQ130</f>
        <v>0</v>
      </c>
      <c r="G112" s="32">
        <f>+[2]Celib!$W130</f>
        <v>0</v>
      </c>
      <c r="H112" s="32">
        <v>-488.05234963563032</v>
      </c>
      <c r="I112" s="33">
        <f>+[2]Celib!$BI130</f>
        <v>3257.0887071868592</v>
      </c>
      <c r="J112" s="34">
        <f t="shared" si="7"/>
        <v>0.72037208801615948</v>
      </c>
      <c r="K112" s="173"/>
    </row>
    <row r="113" spans="2:11" x14ac:dyDescent="0.25">
      <c r="B113" s="34">
        <f>+[2]Celib!$C131*100</f>
        <v>269.9999999999992</v>
      </c>
      <c r="C113" s="32">
        <f>+[2]Celib!$K131</f>
        <v>3780.5721096899892</v>
      </c>
      <c r="D113" s="32">
        <f>+[2]Celib!$AN131+[2]Celib!$AP131</f>
        <v>0</v>
      </c>
      <c r="E113" s="32">
        <f>+[2]Celib!$AS131</f>
        <v>0</v>
      </c>
      <c r="F113" s="33">
        <f>+[2]Celib!$BQ131</f>
        <v>0</v>
      </c>
      <c r="G113" s="32">
        <f>+[2]Celib!$W131</f>
        <v>0</v>
      </c>
      <c r="H113" s="32">
        <v>-497.95855569453028</v>
      </c>
      <c r="I113" s="33">
        <f>+[2]Celib!$BI131</f>
        <v>3282.6135539954589</v>
      </c>
      <c r="J113" s="34">
        <f t="shared" si="7"/>
        <v>0.72037208801615948</v>
      </c>
      <c r="K113" s="173"/>
    </row>
    <row r="114" spans="2:11" x14ac:dyDescent="0.25">
      <c r="B114" s="34">
        <f>+[2]Celib!$C132*100</f>
        <v>272.4999999999992</v>
      </c>
      <c r="C114" s="32">
        <f>+[2]Celib!$K132</f>
        <v>3816.0031625574884</v>
      </c>
      <c r="D114" s="32">
        <f>+[2]Celib!$AN132+[2]Celib!$AP132</f>
        <v>0</v>
      </c>
      <c r="E114" s="32">
        <f>+[2]Celib!$AS132</f>
        <v>0</v>
      </c>
      <c r="F114" s="33">
        <f>+[2]Celib!$BQ132</f>
        <v>0</v>
      </c>
      <c r="G114" s="32">
        <f>+[2]Celib!$W132</f>
        <v>0</v>
      </c>
      <c r="H114" s="32">
        <v>-507.86476175343006</v>
      </c>
      <c r="I114" s="33">
        <f>+[2]Celib!$BI132</f>
        <v>3308.1384008040582</v>
      </c>
      <c r="J114" s="34">
        <f t="shared" si="7"/>
        <v>0.72037208801615948</v>
      </c>
      <c r="K114" s="173"/>
    </row>
    <row r="115" spans="2:11" x14ac:dyDescent="0.25">
      <c r="B115" s="34">
        <f>+[2]Celib!$C133*100</f>
        <v>274.9999999999992</v>
      </c>
      <c r="C115" s="32">
        <f>+[2]Celib!$K133</f>
        <v>3851.4342154249894</v>
      </c>
      <c r="D115" s="32">
        <f>+[2]Celib!$AN133+[2]Celib!$AP133</f>
        <v>0</v>
      </c>
      <c r="E115" s="32">
        <f>+[2]Celib!$AS133</f>
        <v>0</v>
      </c>
      <c r="F115" s="33">
        <f>+[2]Celib!$BQ133</f>
        <v>0</v>
      </c>
      <c r="G115" s="32">
        <f>+[2]Celib!$W133</f>
        <v>0</v>
      </c>
      <c r="H115" s="32">
        <v>-517.77096781233035</v>
      </c>
      <c r="I115" s="33">
        <f>+[2]Celib!$BI133</f>
        <v>3333.6632476126588</v>
      </c>
      <c r="J115" s="34">
        <f t="shared" si="7"/>
        <v>0.72037208801615948</v>
      </c>
      <c r="K115" s="173"/>
    </row>
    <row r="116" spans="2:11" x14ac:dyDescent="0.25">
      <c r="B116" s="34">
        <f>+[2]Celib!$C134*100</f>
        <v>277.4999999999992</v>
      </c>
      <c r="C116" s="32">
        <f>+[2]Celib!$K134</f>
        <v>3886.8652682924885</v>
      </c>
      <c r="D116" s="32">
        <f>+[2]Celib!$AN134+[2]Celib!$AP134</f>
        <v>0</v>
      </c>
      <c r="E116" s="32">
        <f>+[2]Celib!$AS134</f>
        <v>0</v>
      </c>
      <c r="F116" s="33">
        <f>+[2]Celib!$BQ134</f>
        <v>0</v>
      </c>
      <c r="G116" s="32">
        <f>+[2]Celib!$W134</f>
        <v>0</v>
      </c>
      <c r="H116" s="32">
        <v>-527.67717387123002</v>
      </c>
      <c r="I116" s="33">
        <f>+[2]Celib!$BI134</f>
        <v>3359.1880944212585</v>
      </c>
      <c r="J116" s="34">
        <f t="shared" si="7"/>
        <v>0.72037208801615948</v>
      </c>
      <c r="K116" s="173"/>
    </row>
    <row r="117" spans="2:11" x14ac:dyDescent="0.25">
      <c r="B117" s="34">
        <f>+[2]Celib!$C135*100</f>
        <v>279.9999999999992</v>
      </c>
      <c r="C117" s="32">
        <f>+[2]Celib!$K135</f>
        <v>3922.2963211599881</v>
      </c>
      <c r="D117" s="32">
        <f>+[2]Celib!$AN135+[2]Celib!$AP135</f>
        <v>0</v>
      </c>
      <c r="E117" s="32">
        <f>+[2]Celib!$AS135</f>
        <v>0</v>
      </c>
      <c r="F117" s="33">
        <f>+[2]Celib!$BQ135</f>
        <v>0</v>
      </c>
      <c r="G117" s="32">
        <f>+[2]Celib!$W135</f>
        <v>0</v>
      </c>
      <c r="H117" s="32">
        <v>-537.58337993013004</v>
      </c>
      <c r="I117" s="33">
        <f>+[2]Celib!$BI135</f>
        <v>3384.7129412298582</v>
      </c>
      <c r="J117" s="34">
        <f t="shared" si="7"/>
        <v>0.72037208801615948</v>
      </c>
      <c r="K117" s="173"/>
    </row>
    <row r="118" spans="2:11" x14ac:dyDescent="0.25">
      <c r="B118" s="34">
        <f>+[2]Celib!$C136*100</f>
        <v>282.49999999999915</v>
      </c>
      <c r="C118" s="32">
        <f>+[2]Celib!$K136</f>
        <v>3957.7273740274886</v>
      </c>
      <c r="D118" s="32">
        <f>+[2]Celib!$AN136+[2]Celib!$AP136</f>
        <v>0</v>
      </c>
      <c r="E118" s="32">
        <f>+[2]Celib!$AS136</f>
        <v>0</v>
      </c>
      <c r="F118" s="33">
        <f>+[2]Celib!$BQ136</f>
        <v>0</v>
      </c>
      <c r="G118" s="32">
        <f>+[2]Celib!$W136</f>
        <v>0</v>
      </c>
      <c r="H118" s="32">
        <v>-547.48958598903005</v>
      </c>
      <c r="I118" s="33">
        <f>+[2]Celib!$BI136</f>
        <v>3410.2377880384583</v>
      </c>
      <c r="J118" s="34">
        <f t="shared" si="7"/>
        <v>0.72037208801615948</v>
      </c>
      <c r="K118" s="173"/>
    </row>
    <row r="119" spans="2:11" x14ac:dyDescent="0.25">
      <c r="B119" s="34">
        <f>+[2]Celib!$C137*100</f>
        <v>284.99999999999915</v>
      </c>
      <c r="C119" s="32">
        <f>+[2]Celib!$K137</f>
        <v>3993.1584268949878</v>
      </c>
      <c r="D119" s="32">
        <f>+[2]Celib!$AN137+[2]Celib!$AP137</f>
        <v>0</v>
      </c>
      <c r="E119" s="32">
        <f>+[2]Celib!$AS137</f>
        <v>0</v>
      </c>
      <c r="F119" s="33">
        <f>+[2]Celib!$BQ137</f>
        <v>0</v>
      </c>
      <c r="G119" s="32">
        <f>+[2]Celib!$W137</f>
        <v>0</v>
      </c>
      <c r="H119" s="32">
        <v>-557.39579204792994</v>
      </c>
      <c r="I119" s="33">
        <f>+[2]Celib!$BI137</f>
        <v>3435.7626348470576</v>
      </c>
      <c r="J119" s="34">
        <f t="shared" si="7"/>
        <v>0.72037208801615948</v>
      </c>
      <c r="K119" s="173"/>
    </row>
    <row r="120" spans="2:11" x14ac:dyDescent="0.25">
      <c r="B120" s="34">
        <f>+[2]Celib!$C138*100</f>
        <v>287.49999999999915</v>
      </c>
      <c r="C120" s="32">
        <f>+[2]Celib!$K138</f>
        <v>4028.5894797624878</v>
      </c>
      <c r="D120" s="32">
        <f>+[2]Celib!$AN138+[2]Celib!$AP138</f>
        <v>0</v>
      </c>
      <c r="E120" s="32">
        <f>+[2]Celib!$AS138</f>
        <v>0</v>
      </c>
      <c r="F120" s="33">
        <f>+[2]Celib!$BQ138</f>
        <v>0</v>
      </c>
      <c r="G120" s="32">
        <f>+[2]Celib!$W138</f>
        <v>0</v>
      </c>
      <c r="H120" s="32">
        <v>-567.30199810683007</v>
      </c>
      <c r="I120" s="33">
        <f>+[2]Celib!$BI138</f>
        <v>3461.2874816556578</v>
      </c>
      <c r="J120" s="34">
        <f t="shared" si="7"/>
        <v>0.72037208801615948</v>
      </c>
      <c r="K120" s="173"/>
    </row>
    <row r="121" spans="2:11" x14ac:dyDescent="0.25">
      <c r="B121" s="34">
        <f>+[2]Celib!$C139*100</f>
        <v>289.99999999999909</v>
      </c>
      <c r="C121" s="32">
        <f>+[2]Celib!$K139</f>
        <v>4064.0205326299883</v>
      </c>
      <c r="D121" s="32">
        <f>+[2]Celib!$AN139+[2]Celib!$AP139</f>
        <v>0</v>
      </c>
      <c r="E121" s="32">
        <f>+[2]Celib!$AS139</f>
        <v>0</v>
      </c>
      <c r="F121" s="33">
        <f>+[2]Celib!$BQ139</f>
        <v>0</v>
      </c>
      <c r="G121" s="32">
        <f>+[2]Celib!$W139</f>
        <v>0</v>
      </c>
      <c r="H121" s="32">
        <v>-577.20820416573019</v>
      </c>
      <c r="I121" s="33">
        <f>+[2]Celib!$BI139</f>
        <v>3486.8123284642579</v>
      </c>
      <c r="J121" s="34">
        <f t="shared" si="7"/>
        <v>0.72037208801615948</v>
      </c>
      <c r="K121" s="173"/>
    </row>
    <row r="122" spans="2:11" x14ac:dyDescent="0.25">
      <c r="B122" s="34">
        <f>+[2]Celib!$C140*100</f>
        <v>292.49999999999909</v>
      </c>
      <c r="C122" s="32">
        <f>+[2]Celib!$K140</f>
        <v>4099.451585497487</v>
      </c>
      <c r="D122" s="32">
        <f>+[2]Celib!$AN140+[2]Celib!$AP140</f>
        <v>0</v>
      </c>
      <c r="E122" s="32">
        <f>+[2]Celib!$AS140</f>
        <v>0</v>
      </c>
      <c r="F122" s="33">
        <f>+[2]Celib!$BQ140</f>
        <v>0</v>
      </c>
      <c r="G122" s="32">
        <f>+[2]Celib!$W140</f>
        <v>0</v>
      </c>
      <c r="H122" s="32">
        <v>-587.11441022462986</v>
      </c>
      <c r="I122" s="33">
        <f>+[2]Celib!$BI140</f>
        <v>3512.3371752728572</v>
      </c>
      <c r="J122" s="34">
        <f t="shared" si="7"/>
        <v>0.72037208801615948</v>
      </c>
      <c r="K122" s="173"/>
    </row>
    <row r="123" spans="2:11" x14ac:dyDescent="0.25">
      <c r="B123" s="34">
        <f>+[2]Celib!$C141*100</f>
        <v>294.99999999999909</v>
      </c>
      <c r="C123" s="32">
        <f>+[2]Celib!$K141</f>
        <v>4134.8826383649866</v>
      </c>
      <c r="D123" s="32">
        <f>+[2]Celib!$AN141+[2]Celib!$AP141</f>
        <v>0</v>
      </c>
      <c r="E123" s="32">
        <f>+[2]Celib!$AS141</f>
        <v>0</v>
      </c>
      <c r="F123" s="33">
        <f>+[2]Celib!$BQ141</f>
        <v>0</v>
      </c>
      <c r="G123" s="32">
        <f>+[2]Celib!$W141</f>
        <v>0</v>
      </c>
      <c r="H123" s="32">
        <v>-597.02061628352976</v>
      </c>
      <c r="I123" s="33">
        <f>+[2]Celib!$BI141</f>
        <v>3537.8620220814569</v>
      </c>
      <c r="J123" s="34">
        <f t="shared" si="7"/>
        <v>0.72037208801615948</v>
      </c>
      <c r="K123" s="173"/>
    </row>
    <row r="124" spans="2:11" x14ac:dyDescent="0.25">
      <c r="B124" s="34">
        <f>+[2]Celib!$C142*100</f>
        <v>297.49999999999909</v>
      </c>
      <c r="C124" s="32">
        <f>+[2]Celib!$K142</f>
        <v>4170.3136912324871</v>
      </c>
      <c r="D124" s="32">
        <f>+[2]Celib!$AN142+[2]Celib!$AP142</f>
        <v>0</v>
      </c>
      <c r="E124" s="32">
        <f>+[2]Celib!$AS142</f>
        <v>0</v>
      </c>
      <c r="F124" s="33">
        <f>+[2]Celib!$BQ142</f>
        <v>0</v>
      </c>
      <c r="G124" s="32">
        <f>+[2]Celib!$W142</f>
        <v>0</v>
      </c>
      <c r="H124" s="32">
        <v>-606.92682234242977</v>
      </c>
      <c r="I124" s="33">
        <f>+[2]Celib!$BI142</f>
        <v>3563.3868688900575</v>
      </c>
      <c r="J124" s="34">
        <f t="shared" si="7"/>
        <v>0.72037208801615948</v>
      </c>
      <c r="K124" s="173"/>
    </row>
    <row r="125" spans="2:11" x14ac:dyDescent="0.25">
      <c r="B125" s="34">
        <f>+[2]Celib!$C143*100</f>
        <v>299.99999999999909</v>
      </c>
      <c r="C125" s="32">
        <f>+[2]Celib!$K143</f>
        <v>4205.7447440999867</v>
      </c>
      <c r="D125" s="32">
        <f>+[2]Celib!$AN143+[2]Celib!$AP143</f>
        <v>0</v>
      </c>
      <c r="E125" s="32">
        <f>+[2]Celib!$AS143</f>
        <v>0</v>
      </c>
      <c r="F125" s="33">
        <f>+[2]Celib!$BQ143</f>
        <v>0</v>
      </c>
      <c r="G125" s="32">
        <f>+[2]Celib!$W143</f>
        <v>0</v>
      </c>
      <c r="H125" s="32">
        <v>-616.83302840132978</v>
      </c>
      <c r="I125" s="33">
        <f>+[2]Celib!$BI143</f>
        <v>3588.9117156986567</v>
      </c>
      <c r="J125" s="34">
        <f t="shared" si="7"/>
        <v>0.72037208801615948</v>
      </c>
      <c r="K125" s="173"/>
    </row>
    <row r="126" spans="2:11" x14ac:dyDescent="0.25">
      <c r="B126" s="34">
        <f>+[2]Celib!$C144*100</f>
        <v>302.49999999999903</v>
      </c>
      <c r="C126" s="32">
        <f>+[2]Celib!$K144</f>
        <v>4241.1757969674863</v>
      </c>
      <c r="D126" s="32">
        <f>+[2]Celib!$AN144+[2]Celib!$AP144</f>
        <v>0</v>
      </c>
      <c r="E126" s="32">
        <f>+[2]Celib!$AS144</f>
        <v>0</v>
      </c>
      <c r="F126" s="33">
        <f>+[2]Celib!$BQ144</f>
        <v>0</v>
      </c>
      <c r="G126" s="32">
        <f>+[2]Celib!$W144</f>
        <v>0</v>
      </c>
      <c r="H126" s="32">
        <v>-626.73923446022945</v>
      </c>
      <c r="I126" s="33">
        <f>+[2]Celib!$BI144</f>
        <v>3614.4365625072569</v>
      </c>
      <c r="J126" s="34">
        <f t="shared" si="7"/>
        <v>0.72037208801615948</v>
      </c>
      <c r="K126" s="173"/>
    </row>
    <row r="127" spans="2:11" x14ac:dyDescent="0.25">
      <c r="B127" s="34">
        <f>+[2]Celib!$C145*100</f>
        <v>304.99999999999903</v>
      </c>
      <c r="C127" s="32">
        <f>+[2]Celib!$K145</f>
        <v>4276.6068498349869</v>
      </c>
      <c r="D127" s="32">
        <f>+[2]Celib!$AN145+[2]Celib!$AP145</f>
        <v>0</v>
      </c>
      <c r="E127" s="32">
        <f>+[2]Celib!$AS145</f>
        <v>0</v>
      </c>
      <c r="F127" s="33">
        <f>+[2]Celib!$BQ145</f>
        <v>0</v>
      </c>
      <c r="G127" s="32">
        <f>+[2]Celib!$W145</f>
        <v>0</v>
      </c>
      <c r="H127" s="32">
        <v>-636.64544051912958</v>
      </c>
      <c r="I127" s="33">
        <f>+[2]Celib!$BI145</f>
        <v>3639.9614093158571</v>
      </c>
      <c r="J127" s="34">
        <f t="shared" si="7"/>
        <v>0.72037208801615948</v>
      </c>
      <c r="K127" s="173"/>
    </row>
    <row r="128" spans="2:11" x14ac:dyDescent="0.25">
      <c r="B128" s="34">
        <f>+[2]Celib!$C146*100</f>
        <v>307.49999999999903</v>
      </c>
      <c r="C128" s="32">
        <f>+[2]Celib!$K146</f>
        <v>4312.0379027024856</v>
      </c>
      <c r="D128" s="32">
        <f>+[2]Celib!$AN146+[2]Celib!$AP146</f>
        <v>0</v>
      </c>
      <c r="E128" s="32">
        <f>+[2]Celib!$AS146</f>
        <v>0</v>
      </c>
      <c r="F128" s="33">
        <f>+[2]Celib!$BQ146</f>
        <v>0</v>
      </c>
      <c r="G128" s="32">
        <f>+[2]Celib!$W146</f>
        <v>0</v>
      </c>
      <c r="H128" s="32">
        <v>-646.55164657802948</v>
      </c>
      <c r="I128" s="33">
        <f>+[2]Celib!$BI146</f>
        <v>3665.4862561244563</v>
      </c>
      <c r="J128" s="34">
        <f t="shared" si="7"/>
        <v>0.72037208801615948</v>
      </c>
      <c r="K128" s="173"/>
    </row>
    <row r="129" spans="2:11" x14ac:dyDescent="0.25">
      <c r="B129" s="34">
        <f>+[2]Celib!$C147*100</f>
        <v>309.99999999999903</v>
      </c>
      <c r="C129" s="32">
        <f>+[2]Celib!$K147</f>
        <v>4347.468955569987</v>
      </c>
      <c r="D129" s="32">
        <f>+[2]Celib!$AN147+[2]Celib!$AP147</f>
        <v>0</v>
      </c>
      <c r="E129" s="32">
        <f>+[2]Celib!$AS147</f>
        <v>0</v>
      </c>
      <c r="F129" s="33">
        <f>+[2]Celib!$BQ147</f>
        <v>0</v>
      </c>
      <c r="G129" s="32">
        <f>+[2]Celib!$W147</f>
        <v>0</v>
      </c>
      <c r="H129" s="32">
        <v>-656.45785263692983</v>
      </c>
      <c r="I129" s="33">
        <f>+[2]Celib!$BI147</f>
        <v>3691.0111029330574</v>
      </c>
      <c r="J129" s="34">
        <f t="shared" si="7"/>
        <v>0.72037208801615948</v>
      </c>
      <c r="K129" s="173"/>
    </row>
    <row r="130" spans="2:11" x14ac:dyDescent="0.25">
      <c r="B130" s="34">
        <f>+[2]Celib!$C148*100</f>
        <v>312.49999999999903</v>
      </c>
      <c r="C130" s="32">
        <f>+[2]Celib!$K148</f>
        <v>4382.9000084374866</v>
      </c>
      <c r="D130" s="32">
        <f>+[2]Celib!$AN148+[2]Celib!$AP148</f>
        <v>0</v>
      </c>
      <c r="E130" s="32">
        <f>+[2]Celib!$AS148</f>
        <v>0</v>
      </c>
      <c r="F130" s="33">
        <f>+[2]Celib!$BQ148</f>
        <v>0</v>
      </c>
      <c r="G130" s="32">
        <f>+[2]Celib!$W148</f>
        <v>0</v>
      </c>
      <c r="H130" s="32">
        <v>-666.3640586958295</v>
      </c>
      <c r="I130" s="33">
        <f>+[2]Celib!$BI148</f>
        <v>3716.5359497416571</v>
      </c>
      <c r="J130" s="34">
        <f t="shared" si="7"/>
        <v>0.72037208801615948</v>
      </c>
      <c r="K130" s="173"/>
    </row>
    <row r="131" spans="2:11" x14ac:dyDescent="0.25">
      <c r="B131" s="34">
        <f>+[2]Celib!$C149*100</f>
        <v>314.99999999999903</v>
      </c>
      <c r="C131" s="32">
        <f>+[2]Celib!$K149</f>
        <v>4418.3310613049853</v>
      </c>
      <c r="D131" s="32">
        <f>+[2]Celib!$AN149+[2]Celib!$AP149</f>
        <v>0</v>
      </c>
      <c r="E131" s="32">
        <f>+[2]Celib!$AS149</f>
        <v>0</v>
      </c>
      <c r="F131" s="33">
        <f>+[2]Celib!$BQ149</f>
        <v>0</v>
      </c>
      <c r="G131" s="32">
        <f>+[2]Celib!$W149</f>
        <v>0</v>
      </c>
      <c r="H131" s="32">
        <v>-676.27026475472928</v>
      </c>
      <c r="I131" s="33">
        <f>+[2]Celib!$BI149</f>
        <v>3742.0607965502559</v>
      </c>
      <c r="J131" s="34">
        <f t="shared" si="7"/>
        <v>0.72037208801615948</v>
      </c>
      <c r="K131" s="173"/>
    </row>
    <row r="132" spans="2:11" x14ac:dyDescent="0.25">
      <c r="B132" s="34">
        <f>+[2]Celib!$C150*100</f>
        <v>317.49999999999898</v>
      </c>
      <c r="C132" s="32">
        <f>+[2]Celib!$K150</f>
        <v>4453.7621141724849</v>
      </c>
      <c r="D132" s="32">
        <f>+[2]Celib!$AN150+[2]Celib!$AP150</f>
        <v>0</v>
      </c>
      <c r="E132" s="32">
        <f>+[2]Celib!$AS150</f>
        <v>0</v>
      </c>
      <c r="F132" s="33">
        <f>+[2]Celib!$BQ150</f>
        <v>0</v>
      </c>
      <c r="G132" s="32">
        <f>+[2]Celib!$W150</f>
        <v>0</v>
      </c>
      <c r="H132" s="32">
        <v>-686.17647081362907</v>
      </c>
      <c r="I132" s="33">
        <f>+[2]Celib!$BI150</f>
        <v>3767.585643358856</v>
      </c>
      <c r="J132" s="34">
        <f t="shared" si="7"/>
        <v>0.72037208801615948</v>
      </c>
      <c r="K132" s="173"/>
    </row>
    <row r="133" spans="2:11" x14ac:dyDescent="0.25">
      <c r="B133" s="34">
        <f>+[2]Celib!$C151*100</f>
        <v>319.99999999999898</v>
      </c>
      <c r="C133" s="32">
        <f>+[2]Celib!$K151</f>
        <v>4489.1931670399863</v>
      </c>
      <c r="D133" s="32">
        <f>+[2]Celib!$AN151+[2]Celib!$AP151</f>
        <v>0</v>
      </c>
      <c r="E133" s="32">
        <f>+[2]Celib!$AS151</f>
        <v>0</v>
      </c>
      <c r="F133" s="33">
        <f>+[2]Celib!$BQ151</f>
        <v>0</v>
      </c>
      <c r="G133" s="32">
        <f>+[2]Celib!$W151</f>
        <v>0</v>
      </c>
      <c r="H133" s="32">
        <v>-696.08267687252942</v>
      </c>
      <c r="I133" s="33">
        <f>+[2]Celib!$BI151</f>
        <v>3793.1104901674571</v>
      </c>
      <c r="J133" s="34">
        <f t="shared" si="7"/>
        <v>0.72037208801615948</v>
      </c>
      <c r="K133" s="173"/>
    </row>
    <row r="134" spans="2:11" x14ac:dyDescent="0.25">
      <c r="B134" s="34">
        <f>+[2]Celib!$C152*100</f>
        <v>322.49999999999892</v>
      </c>
      <c r="C134" s="32">
        <f>+[2]Celib!$K152</f>
        <v>4524.624219907485</v>
      </c>
      <c r="D134" s="32">
        <f>+[2]Celib!$AN152+[2]Celib!$AP152</f>
        <v>0</v>
      </c>
      <c r="E134" s="32">
        <f>+[2]Celib!$AS152</f>
        <v>0</v>
      </c>
      <c r="F134" s="33">
        <f>+[2]Celib!$BQ152</f>
        <v>0</v>
      </c>
      <c r="G134" s="32">
        <f>+[2]Celib!$W152</f>
        <v>0</v>
      </c>
      <c r="H134" s="32">
        <v>-705.9888829314292</v>
      </c>
      <c r="I134" s="33">
        <f>+[2]Celib!$BI152</f>
        <v>3818.6353369760559</v>
      </c>
      <c r="J134" s="34">
        <f t="shared" si="7"/>
        <v>0.72037208801615948</v>
      </c>
      <c r="K134" s="173"/>
    </row>
    <row r="135" spans="2:11" x14ac:dyDescent="0.25">
      <c r="B135" s="34">
        <f>+[2]Celib!$C153*100</f>
        <v>324.99999999999892</v>
      </c>
      <c r="C135" s="32">
        <f>+[2]Celib!$K153</f>
        <v>4560.0552727749855</v>
      </c>
      <c r="D135" s="32">
        <f>+[2]Celib!$AN153+[2]Celib!$AP153</f>
        <v>0</v>
      </c>
      <c r="E135" s="32">
        <f>+[2]Celib!$AS153</f>
        <v>0</v>
      </c>
      <c r="F135" s="33">
        <f>+[2]Celib!$BQ153</f>
        <v>0</v>
      </c>
      <c r="G135" s="32">
        <f>+[2]Celib!$W153</f>
        <v>0</v>
      </c>
      <c r="H135" s="32">
        <v>-715.89508899032933</v>
      </c>
      <c r="I135" s="33">
        <f>+[2]Celib!$BI153</f>
        <v>3844.1601837846561</v>
      </c>
      <c r="J135" s="34">
        <f t="shared" si="7"/>
        <v>0.72037208801615948</v>
      </c>
      <c r="K135" s="173"/>
    </row>
    <row r="136" spans="2:11" x14ac:dyDescent="0.25">
      <c r="B136" s="34">
        <f>+[2]Celib!$C154*100</f>
        <v>327.49999999999892</v>
      </c>
      <c r="C136" s="32">
        <f>+[2]Celib!$K154</f>
        <v>4595.4863256424851</v>
      </c>
      <c r="D136" s="32">
        <f>+[2]Celib!$AN154+[2]Celib!$AP154</f>
        <v>0</v>
      </c>
      <c r="E136" s="32">
        <f>+[2]Celib!$AS154</f>
        <v>0</v>
      </c>
      <c r="F136" s="33">
        <f>+[2]Celib!$BQ154</f>
        <v>0</v>
      </c>
      <c r="G136" s="32">
        <f>+[2]Celib!$W154</f>
        <v>0</v>
      </c>
      <c r="H136" s="32">
        <v>-725.80129504922911</v>
      </c>
      <c r="I136" s="33">
        <f>+[2]Celib!$BI154</f>
        <v>3869.6850305932558</v>
      </c>
      <c r="J136" s="34">
        <f t="shared" si="7"/>
        <v>0.72037208801615948</v>
      </c>
      <c r="K136" s="173"/>
    </row>
    <row r="137" spans="2:11" x14ac:dyDescent="0.25">
      <c r="B137" s="34">
        <f>+[2]Celib!$C155*100</f>
        <v>329.99999999999892</v>
      </c>
      <c r="C137" s="32">
        <f>+[2]Celib!$K155</f>
        <v>4630.9173785099838</v>
      </c>
      <c r="D137" s="32">
        <f>+[2]Celib!$AN155+[2]Celib!$AP155</f>
        <v>0</v>
      </c>
      <c r="E137" s="32">
        <f>+[2]Celib!$AS155</f>
        <v>0</v>
      </c>
      <c r="F137" s="33">
        <f>+[2]Celib!$BQ155</f>
        <v>0</v>
      </c>
      <c r="G137" s="32">
        <f>+[2]Celib!$W155</f>
        <v>0</v>
      </c>
      <c r="H137" s="32">
        <v>-735.70750110812889</v>
      </c>
      <c r="I137" s="33">
        <f>+[2]Celib!$BI155</f>
        <v>3895.209877401855</v>
      </c>
      <c r="J137" s="34">
        <f t="shared" si="7"/>
        <v>0.72037208801615948</v>
      </c>
      <c r="K137" s="173"/>
    </row>
    <row r="138" spans="2:11" x14ac:dyDescent="0.25">
      <c r="B138" s="34">
        <f>+[2]Celib!$C156*100</f>
        <v>332.49999999999892</v>
      </c>
      <c r="C138" s="32">
        <f>+[2]Celib!$K156</f>
        <v>4666.3484313774852</v>
      </c>
      <c r="D138" s="32">
        <f>+[2]Celib!$AN156+[2]Celib!$AP156</f>
        <v>0</v>
      </c>
      <c r="E138" s="32">
        <f>+[2]Celib!$AS156</f>
        <v>0</v>
      </c>
      <c r="F138" s="33">
        <f>+[2]Celib!$BQ156</f>
        <v>0</v>
      </c>
      <c r="G138" s="32">
        <f>+[2]Celib!$W156</f>
        <v>0</v>
      </c>
      <c r="H138" s="32">
        <v>-745.61370716702925</v>
      </c>
      <c r="I138" s="33">
        <f>+[2]Celib!$BI156</f>
        <v>3920.7347242104561</v>
      </c>
      <c r="J138" s="34">
        <f t="shared" si="7"/>
        <v>0.72037208801615948</v>
      </c>
      <c r="K138" s="173"/>
    </row>
    <row r="139" spans="2:11" x14ac:dyDescent="0.25">
      <c r="B139" s="34">
        <f>+[2]Celib!$C157*100</f>
        <v>334.99999999999892</v>
      </c>
      <c r="C139" s="32">
        <f>+[2]Celib!$K157</f>
        <v>4701.7794842449848</v>
      </c>
      <c r="D139" s="32">
        <f>+[2]Celib!$AN157+[2]Celib!$AP157</f>
        <v>0</v>
      </c>
      <c r="E139" s="32">
        <f>+[2]Celib!$AS157</f>
        <v>0</v>
      </c>
      <c r="F139" s="33">
        <f>+[2]Celib!$BQ157</f>
        <v>0</v>
      </c>
      <c r="G139" s="32">
        <f>+[2]Celib!$W157</f>
        <v>0</v>
      </c>
      <c r="H139" s="32">
        <v>-755.5199132259288</v>
      </c>
      <c r="I139" s="33">
        <f>+[2]Celib!$BI157</f>
        <v>3946.2595710190562</v>
      </c>
      <c r="J139" s="34">
        <f t="shared" si="7"/>
        <v>0.72037208801615948</v>
      </c>
      <c r="K139" s="173"/>
    </row>
    <row r="140" spans="2:11" x14ac:dyDescent="0.25">
      <c r="B140" s="34">
        <f>+[2]Celib!$C158*100</f>
        <v>337.49999999999886</v>
      </c>
      <c r="C140" s="32">
        <f>+[2]Celib!$K158</f>
        <v>4737.2105371124835</v>
      </c>
      <c r="D140" s="32">
        <f>+[2]Celib!$AN158+[2]Celib!$AP158</f>
        <v>0</v>
      </c>
      <c r="E140" s="32">
        <f>+[2]Celib!$AS158</f>
        <v>0</v>
      </c>
      <c r="F140" s="33">
        <f>+[2]Celib!$BQ158</f>
        <v>0</v>
      </c>
      <c r="G140" s="32">
        <f>+[2]Celib!$W158</f>
        <v>0</v>
      </c>
      <c r="H140" s="32">
        <v>-765.42611928482881</v>
      </c>
      <c r="I140" s="33">
        <f>+[2]Celib!$BI158</f>
        <v>3971.7844178276546</v>
      </c>
      <c r="J140" s="34">
        <f t="shared" si="7"/>
        <v>0.72037208801615948</v>
      </c>
      <c r="K140" s="173"/>
    </row>
    <row r="141" spans="2:11" x14ac:dyDescent="0.25">
      <c r="B141" s="34">
        <f>+[2]Celib!$C159*100</f>
        <v>339.99999999999886</v>
      </c>
      <c r="C141" s="32">
        <f>+[2]Celib!$K159</f>
        <v>4772.641589979984</v>
      </c>
      <c r="D141" s="32">
        <f>+[2]Celib!$AN159+[2]Celib!$AP159</f>
        <v>0</v>
      </c>
      <c r="E141" s="32">
        <f>+[2]Celib!$AS159</f>
        <v>0</v>
      </c>
      <c r="F141" s="33">
        <f>+[2]Celib!$BQ159</f>
        <v>0</v>
      </c>
      <c r="G141" s="32">
        <f>+[2]Celib!$W159</f>
        <v>0</v>
      </c>
      <c r="H141" s="32">
        <v>-775.33232534372871</v>
      </c>
      <c r="I141" s="33">
        <f>+[2]Celib!$BI159</f>
        <v>3997.3092646362552</v>
      </c>
      <c r="J141" s="34">
        <f t="shared" si="7"/>
        <v>0.72037208801615948</v>
      </c>
      <c r="K141" s="173"/>
    </row>
    <row r="142" spans="2:11" x14ac:dyDescent="0.25">
      <c r="B142" s="34">
        <f>+[2]Celib!$C160*100</f>
        <v>342.49999999999886</v>
      </c>
      <c r="C142" s="32">
        <f>+[2]Celib!$K160</f>
        <v>4808.0726428474845</v>
      </c>
      <c r="D142" s="32">
        <f>+[2]Celib!$AN160+[2]Celib!$AP160</f>
        <v>0</v>
      </c>
      <c r="E142" s="32">
        <f>+[2]Celib!$AS160</f>
        <v>0</v>
      </c>
      <c r="F142" s="33">
        <f>+[2]Celib!$BQ160</f>
        <v>0</v>
      </c>
      <c r="G142" s="32">
        <f>+[2]Celib!$W160</f>
        <v>0</v>
      </c>
      <c r="H142" s="32">
        <v>-785.23853140262872</v>
      </c>
      <c r="I142" s="33">
        <f>+[2]Celib!$BI160</f>
        <v>4022.8341114448558</v>
      </c>
      <c r="J142" s="34">
        <f t="shared" si="7"/>
        <v>0.72037208801615948</v>
      </c>
      <c r="K142" s="173"/>
    </row>
    <row r="143" spans="2:11" x14ac:dyDescent="0.25">
      <c r="B143" s="34">
        <f>+[2]Celib!$C161*100</f>
        <v>344.99999999999886</v>
      </c>
      <c r="C143" s="32">
        <f>+[2]Celib!$K161</f>
        <v>4843.5036957149832</v>
      </c>
      <c r="D143" s="32">
        <f>+[2]Celib!$AN161+[2]Celib!$AP161</f>
        <v>0</v>
      </c>
      <c r="E143" s="32">
        <f>+[2]Celib!$AS161</f>
        <v>0</v>
      </c>
      <c r="F143" s="33">
        <f>+[2]Celib!$BQ161</f>
        <v>0</v>
      </c>
      <c r="G143" s="32">
        <f>+[2]Celib!$W161</f>
        <v>0</v>
      </c>
      <c r="H143" s="32">
        <v>-795.14473746152885</v>
      </c>
      <c r="I143" s="33">
        <f>+[2]Celib!$BI161</f>
        <v>4048.3589582534541</v>
      </c>
      <c r="J143" s="34">
        <f t="shared" si="7"/>
        <v>0.72037208801615948</v>
      </c>
      <c r="K143" s="173"/>
    </row>
    <row r="144" spans="2:11" x14ac:dyDescent="0.25">
      <c r="B144" s="34">
        <f>+[2]Celib!$C162*100</f>
        <v>347.49999999999881</v>
      </c>
      <c r="C144" s="32">
        <f>+[2]Celib!$K162</f>
        <v>4878.9347485824837</v>
      </c>
      <c r="D144" s="32">
        <f>+[2]Celib!$AN162+[2]Celib!$AP162</f>
        <v>0</v>
      </c>
      <c r="E144" s="32">
        <f>+[2]Celib!$AS162</f>
        <v>0</v>
      </c>
      <c r="F144" s="33">
        <f>+[2]Celib!$BQ162</f>
        <v>0</v>
      </c>
      <c r="G144" s="32">
        <f>+[2]Celib!$W162</f>
        <v>0</v>
      </c>
      <c r="H144" s="32">
        <v>-805.05094352042886</v>
      </c>
      <c r="I144" s="33">
        <f>+[2]Celib!$BI162</f>
        <v>4073.8838050620548</v>
      </c>
      <c r="J144" s="34">
        <f t="shared" si="7"/>
        <v>0.72037208801615948</v>
      </c>
      <c r="K144" s="173"/>
    </row>
    <row r="145" spans="2:11" x14ac:dyDescent="0.25">
      <c r="B145" s="34">
        <f>+[2]Celib!$C163*100</f>
        <v>349.99999999999881</v>
      </c>
      <c r="C145" s="32">
        <f>+[2]Celib!$K163</f>
        <v>4914.3658014499833</v>
      </c>
      <c r="D145" s="32">
        <f>+[2]Celib!$AN163+[2]Celib!$AP163</f>
        <v>0</v>
      </c>
      <c r="E145" s="32">
        <f>+[2]Celib!$AS163</f>
        <v>0</v>
      </c>
      <c r="F145" s="33">
        <f>+[2]Celib!$BQ163</f>
        <v>0</v>
      </c>
      <c r="G145" s="32">
        <f>+[2]Celib!$W163</f>
        <v>0</v>
      </c>
      <c r="H145" s="32">
        <v>-814.95714957932842</v>
      </c>
      <c r="I145" s="33">
        <f>+[2]Celib!$BI163</f>
        <v>4099.4086518706554</v>
      </c>
      <c r="J145" s="34">
        <f t="shared" ref="J145:J165" si="8">+($I$165-$I$79)/($C$165-$C$79)</f>
        <v>0.72037208801615948</v>
      </c>
      <c r="K145" s="173"/>
    </row>
    <row r="146" spans="2:11" x14ac:dyDescent="0.25">
      <c r="B146" s="34">
        <f>+[2]Celib!$C164*100</f>
        <v>352.49999999999881</v>
      </c>
      <c r="C146" s="32">
        <f>+[2]Celib!$K164</f>
        <v>4949.796854317482</v>
      </c>
      <c r="D146" s="32">
        <f>+[2]Celib!$AN164+[2]Celib!$AP164</f>
        <v>0</v>
      </c>
      <c r="E146" s="32">
        <f>+[2]Celib!$AS164</f>
        <v>0</v>
      </c>
      <c r="F146" s="33">
        <f>+[2]Celib!$BQ164</f>
        <v>0</v>
      </c>
      <c r="G146" s="32">
        <f>+[2]Celib!$W164</f>
        <v>0</v>
      </c>
      <c r="H146" s="32">
        <v>-824.86335563822854</v>
      </c>
      <c r="I146" s="33">
        <f>+[2]Celib!$BI164</f>
        <v>4124.9334986792537</v>
      </c>
      <c r="J146" s="34">
        <f t="shared" si="8"/>
        <v>0.72037208801615948</v>
      </c>
      <c r="K146" s="173"/>
    </row>
    <row r="147" spans="2:11" x14ac:dyDescent="0.25">
      <c r="B147" s="34">
        <f>+[2]Celib!$C165*100</f>
        <v>354.99999999999881</v>
      </c>
      <c r="C147" s="32">
        <f>+[2]Celib!$K165</f>
        <v>4985.2279071849835</v>
      </c>
      <c r="D147" s="32">
        <f>+[2]Celib!$AN165+[2]Celib!$AP165</f>
        <v>0</v>
      </c>
      <c r="E147" s="32">
        <f>+[2]Celib!$AS165</f>
        <v>0</v>
      </c>
      <c r="F147" s="33">
        <f>+[2]Celib!$BQ165</f>
        <v>0</v>
      </c>
      <c r="G147" s="32">
        <f>+[2]Celib!$W165</f>
        <v>0</v>
      </c>
      <c r="H147" s="32">
        <v>-834.76956169712855</v>
      </c>
      <c r="I147" s="33">
        <f>+[2]Celib!$BI165</f>
        <v>4150.4583454878548</v>
      </c>
      <c r="J147" s="34">
        <f t="shared" si="8"/>
        <v>0.72037208801615948</v>
      </c>
      <c r="K147" s="173"/>
    </row>
    <row r="148" spans="2:11" x14ac:dyDescent="0.25">
      <c r="B148" s="34">
        <f>+[2]Celib!$C166*100</f>
        <v>357.49999999999875</v>
      </c>
      <c r="C148" s="32">
        <f>+[2]Celib!$K166</f>
        <v>5020.6589600524831</v>
      </c>
      <c r="D148" s="32">
        <f>+[2]Celib!$AN166+[2]Celib!$AP166</f>
        <v>0</v>
      </c>
      <c r="E148" s="32">
        <f>+[2]Celib!$AS166</f>
        <v>0</v>
      </c>
      <c r="F148" s="33">
        <f>+[2]Celib!$BQ166</f>
        <v>0</v>
      </c>
      <c r="G148" s="32">
        <f>+[2]Celib!$W166</f>
        <v>0</v>
      </c>
      <c r="H148" s="32">
        <v>-844.67576775602845</v>
      </c>
      <c r="I148" s="33">
        <f>+[2]Celib!$BI166</f>
        <v>4175.9831922964549</v>
      </c>
      <c r="J148" s="34">
        <f t="shared" si="8"/>
        <v>0.72037208801615948</v>
      </c>
      <c r="K148" s="173"/>
    </row>
    <row r="149" spans="2:11" x14ac:dyDescent="0.25">
      <c r="B149" s="34">
        <f>+[2]Celib!$C167*100</f>
        <v>359.99999999999875</v>
      </c>
      <c r="C149" s="32">
        <f>+[2]Celib!$K167</f>
        <v>5056.0900129199817</v>
      </c>
      <c r="D149" s="32">
        <f>+[2]Celib!$AN167+[2]Celib!$AP167</f>
        <v>0</v>
      </c>
      <c r="E149" s="32">
        <f>+[2]Celib!$AS167</f>
        <v>0</v>
      </c>
      <c r="F149" s="33">
        <f>+[2]Celib!$BQ167</f>
        <v>0</v>
      </c>
      <c r="G149" s="32">
        <f>+[2]Celib!$W167</f>
        <v>0</v>
      </c>
      <c r="H149" s="32">
        <v>-854.58197381492846</v>
      </c>
      <c r="I149" s="33">
        <f>+[2]Celib!$BI167</f>
        <v>4201.5080391050533</v>
      </c>
      <c r="J149" s="34">
        <f t="shared" si="8"/>
        <v>0.72037208801615948</v>
      </c>
      <c r="K149" s="173"/>
    </row>
    <row r="150" spans="2:11" x14ac:dyDescent="0.25">
      <c r="B150" s="34">
        <f>+[2]Celib!$C168*100</f>
        <v>362.49999999999875</v>
      </c>
      <c r="C150" s="32">
        <f>+[2]Celib!$K168</f>
        <v>5091.5210657874823</v>
      </c>
      <c r="D150" s="32">
        <f>+[2]Celib!$AN168+[2]Celib!$AP168</f>
        <v>0</v>
      </c>
      <c r="E150" s="32">
        <f>+[2]Celib!$AS168</f>
        <v>0</v>
      </c>
      <c r="F150" s="33">
        <f>+[2]Celib!$BQ168</f>
        <v>0</v>
      </c>
      <c r="G150" s="32">
        <f>+[2]Celib!$W168</f>
        <v>0</v>
      </c>
      <c r="H150" s="32">
        <v>-864.48817987382859</v>
      </c>
      <c r="I150" s="33">
        <f>+[2]Celib!$BI168</f>
        <v>4227.0328859136534</v>
      </c>
      <c r="J150" s="34">
        <f t="shared" si="8"/>
        <v>0.72037208801615948</v>
      </c>
      <c r="K150" s="173"/>
    </row>
    <row r="151" spans="2:11" x14ac:dyDescent="0.25">
      <c r="B151" s="34">
        <f>+[2]Celib!$C169*100</f>
        <v>364.99999999999875</v>
      </c>
      <c r="C151" s="32">
        <f>+[2]Celib!$K169</f>
        <v>5126.9521186549828</v>
      </c>
      <c r="D151" s="32">
        <f>+[2]Celib!$AN169+[2]Celib!$AP169</f>
        <v>0</v>
      </c>
      <c r="E151" s="32">
        <f>+[2]Celib!$AS169</f>
        <v>0</v>
      </c>
      <c r="F151" s="33">
        <f>+[2]Celib!$BQ169</f>
        <v>0</v>
      </c>
      <c r="G151" s="32">
        <f>+[2]Celib!$W169</f>
        <v>0</v>
      </c>
      <c r="H151" s="32">
        <v>-874.39438593272837</v>
      </c>
      <c r="I151" s="33">
        <f>+[2]Celib!$BI169</f>
        <v>4252.5577327222545</v>
      </c>
      <c r="J151" s="34">
        <f t="shared" si="8"/>
        <v>0.72037208801615948</v>
      </c>
      <c r="K151" s="173"/>
    </row>
    <row r="152" spans="2:11" x14ac:dyDescent="0.25">
      <c r="B152" s="34">
        <f>+[2]Celib!$C170*100</f>
        <v>367.49999999999875</v>
      </c>
      <c r="C152" s="32">
        <f>+[2]Celib!$K170</f>
        <v>5162.3831715224824</v>
      </c>
      <c r="D152" s="32">
        <f>+[2]Celib!$AN170+[2]Celib!$AP170</f>
        <v>0</v>
      </c>
      <c r="E152" s="32">
        <f>+[2]Celib!$AS170</f>
        <v>0</v>
      </c>
      <c r="F152" s="33">
        <f>+[2]Celib!$BQ170</f>
        <v>0</v>
      </c>
      <c r="G152" s="32">
        <f>+[2]Celib!$W170</f>
        <v>0</v>
      </c>
      <c r="H152" s="32">
        <v>-884.30059199162872</v>
      </c>
      <c r="I152" s="33">
        <f>+[2]Celib!$BI170</f>
        <v>4278.0825795308538</v>
      </c>
      <c r="J152" s="34">
        <f t="shared" si="8"/>
        <v>0.72037208801615948</v>
      </c>
      <c r="K152" s="173"/>
    </row>
    <row r="153" spans="2:11" x14ac:dyDescent="0.25">
      <c r="B153" s="34">
        <f>+[2]Celib!$C171*100</f>
        <v>369.99999999999875</v>
      </c>
      <c r="C153" s="32">
        <f>+[2]Celib!$K171</f>
        <v>5197.814224389982</v>
      </c>
      <c r="D153" s="32">
        <f>+[2]Celib!$AN171+[2]Celib!$AP171</f>
        <v>0</v>
      </c>
      <c r="E153" s="32">
        <f>+[2]Celib!$AS171</f>
        <v>0</v>
      </c>
      <c r="F153" s="33">
        <f>+[2]Celib!$BQ171</f>
        <v>0</v>
      </c>
      <c r="G153" s="32">
        <f>+[2]Celib!$W171</f>
        <v>0</v>
      </c>
      <c r="H153" s="32">
        <v>-894.20679805052828</v>
      </c>
      <c r="I153" s="33">
        <f>+[2]Celib!$BI171</f>
        <v>4303.6074263394539</v>
      </c>
      <c r="J153" s="34">
        <f t="shared" si="8"/>
        <v>0.72037208801615948</v>
      </c>
      <c r="K153" s="173"/>
    </row>
    <row r="154" spans="2:11" x14ac:dyDescent="0.25">
      <c r="B154" s="34">
        <f>+[2]Celib!$C172*100</f>
        <v>372.49999999999875</v>
      </c>
      <c r="C154" s="32">
        <f>+[2]Celib!$K172</f>
        <v>5233.2452772574816</v>
      </c>
      <c r="D154" s="32">
        <f>+[2]Celib!$AN172+[2]Celib!$AP172</f>
        <v>0</v>
      </c>
      <c r="E154" s="32">
        <f>+[2]Celib!$AS172</f>
        <v>0</v>
      </c>
      <c r="F154" s="33">
        <f>+[2]Celib!$BQ172</f>
        <v>0</v>
      </c>
      <c r="G154" s="32">
        <f>+[2]Celib!$W172</f>
        <v>0</v>
      </c>
      <c r="H154" s="32">
        <v>-904.11300410942783</v>
      </c>
      <c r="I154" s="33">
        <f>+[2]Celib!$BI172</f>
        <v>4329.1322731480541</v>
      </c>
      <c r="J154" s="34">
        <f t="shared" si="8"/>
        <v>0.72037208801615948</v>
      </c>
      <c r="K154" s="173"/>
    </row>
    <row r="155" spans="2:11" x14ac:dyDescent="0.25">
      <c r="B155" s="34">
        <f>+[2]Celib!$C173*100</f>
        <v>374.99999999999869</v>
      </c>
      <c r="C155" s="32">
        <f>+[2]Celib!$K173</f>
        <v>5268.6763301249821</v>
      </c>
      <c r="D155" s="32">
        <f>+[2]Celib!$AN173+[2]Celib!$AP173</f>
        <v>0</v>
      </c>
      <c r="E155" s="32">
        <f>+[2]Celib!$AS173</f>
        <v>0</v>
      </c>
      <c r="F155" s="33">
        <f>+[2]Celib!$BQ173</f>
        <v>0</v>
      </c>
      <c r="G155" s="32">
        <f>+[2]Celib!$W173</f>
        <v>0</v>
      </c>
      <c r="H155" s="32">
        <v>-914.01921016832841</v>
      </c>
      <c r="I155" s="33">
        <f>+[2]Celib!$BI173</f>
        <v>4354.6571199566533</v>
      </c>
      <c r="J155" s="34">
        <f t="shared" si="8"/>
        <v>0.72037208801615948</v>
      </c>
      <c r="K155" s="173"/>
    </row>
    <row r="156" spans="2:11" x14ac:dyDescent="0.25">
      <c r="B156" s="34">
        <f>+[2]Celib!$C174*100</f>
        <v>377.49999999999864</v>
      </c>
      <c r="C156" s="32">
        <f>+[2]Celib!$K174</f>
        <v>5304.1073829924817</v>
      </c>
      <c r="D156" s="32">
        <f>+[2]Celib!$AN174+[2]Celib!$AP174</f>
        <v>0</v>
      </c>
      <c r="E156" s="32">
        <f>+[2]Celib!$AS174</f>
        <v>0</v>
      </c>
      <c r="F156" s="33">
        <f>+[2]Celib!$BQ174</f>
        <v>0</v>
      </c>
      <c r="G156" s="32">
        <f>+[2]Celib!$W174</f>
        <v>0</v>
      </c>
      <c r="H156" s="32">
        <v>-923.92541622722797</v>
      </c>
      <c r="I156" s="33">
        <f>+[2]Celib!$BI174</f>
        <v>4380.1819667652535</v>
      </c>
      <c r="J156" s="34">
        <f t="shared" si="8"/>
        <v>0.72037208801615948</v>
      </c>
      <c r="K156" s="173"/>
    </row>
    <row r="157" spans="2:11" x14ac:dyDescent="0.25">
      <c r="B157" s="34">
        <f>+[2]Celib!$C175*100</f>
        <v>379.99999999999864</v>
      </c>
      <c r="C157" s="32">
        <f>+[2]Celib!$K175</f>
        <v>5339.5384358599822</v>
      </c>
      <c r="D157" s="32">
        <f>+[2]Celib!$AN175+[2]Celib!$AP175</f>
        <v>0</v>
      </c>
      <c r="E157" s="32">
        <f>+[2]Celib!$AS175</f>
        <v>0</v>
      </c>
      <c r="F157" s="33">
        <f>+[2]Celib!$BQ175</f>
        <v>0</v>
      </c>
      <c r="G157" s="32">
        <f>+[2]Celib!$W175</f>
        <v>0</v>
      </c>
      <c r="H157" s="32">
        <v>-933.83162228612832</v>
      </c>
      <c r="I157" s="33">
        <f>+[2]Celib!$BI175</f>
        <v>4405.7068135738537</v>
      </c>
      <c r="J157" s="34">
        <f t="shared" si="8"/>
        <v>0.72037208801615948</v>
      </c>
      <c r="K157" s="173"/>
    </row>
    <row r="158" spans="2:11" x14ac:dyDescent="0.25">
      <c r="B158" s="34">
        <f>+[2]Celib!$C176*100</f>
        <v>382.49999999999864</v>
      </c>
      <c r="C158" s="32">
        <f>+[2]Celib!$K176</f>
        <v>5374.9694887274809</v>
      </c>
      <c r="D158" s="32">
        <f>+[2]Celib!$AN176+[2]Celib!$AP176</f>
        <v>0</v>
      </c>
      <c r="E158" s="32">
        <f>+[2]Celib!$AS176</f>
        <v>0</v>
      </c>
      <c r="F158" s="33">
        <f>+[2]Celib!$BQ176</f>
        <v>0</v>
      </c>
      <c r="G158" s="32">
        <f>+[2]Celib!$W176</f>
        <v>0</v>
      </c>
      <c r="H158" s="32">
        <v>-943.73782834502811</v>
      </c>
      <c r="I158" s="33">
        <f>+[2]Celib!$BI176</f>
        <v>4431.2316603824529</v>
      </c>
      <c r="J158" s="34">
        <f t="shared" si="8"/>
        <v>0.72037208801615948</v>
      </c>
      <c r="K158" s="173"/>
    </row>
    <row r="159" spans="2:11" x14ac:dyDescent="0.25">
      <c r="B159" s="34">
        <f>+[2]Celib!$C177*100</f>
        <v>384.99999999999864</v>
      </c>
      <c r="C159" s="32">
        <f>+[2]Celib!$K177</f>
        <v>5410.4005415949805</v>
      </c>
      <c r="D159" s="32">
        <f>+[2]Celib!$AN177+[2]Celib!$AP177</f>
        <v>0</v>
      </c>
      <c r="E159" s="32">
        <f>+[2]Celib!$AS177</f>
        <v>0</v>
      </c>
      <c r="F159" s="33">
        <f>+[2]Celib!$BQ177</f>
        <v>0</v>
      </c>
      <c r="G159" s="32">
        <f>+[2]Celib!$W177</f>
        <v>0</v>
      </c>
      <c r="H159" s="32">
        <v>-953.64403440392789</v>
      </c>
      <c r="I159" s="33">
        <f>+[2]Celib!$BI177</f>
        <v>4456.7565071910522</v>
      </c>
      <c r="J159" s="34">
        <f t="shared" si="8"/>
        <v>0.72037208801615948</v>
      </c>
      <c r="K159" s="173"/>
    </row>
    <row r="160" spans="2:11" x14ac:dyDescent="0.25">
      <c r="B160" s="34">
        <f>+[2]Celib!$C178*100</f>
        <v>387.49999999999864</v>
      </c>
      <c r="C160" s="32">
        <f>+[2]Celib!$K178</f>
        <v>5445.8315944624801</v>
      </c>
      <c r="D160" s="32">
        <f>+[2]Celib!$AN178+[2]Celib!$AP178</f>
        <v>0</v>
      </c>
      <c r="E160" s="32">
        <f>+[2]Celib!$AS178</f>
        <v>0</v>
      </c>
      <c r="F160" s="33">
        <f>+[2]Celib!$BQ178</f>
        <v>0</v>
      </c>
      <c r="G160" s="32">
        <f>+[2]Celib!$W178</f>
        <v>0</v>
      </c>
      <c r="H160" s="32">
        <v>-963.55024046282767</v>
      </c>
      <c r="I160" s="33">
        <f>+[2]Celib!$BI178</f>
        <v>4482.2813539996523</v>
      </c>
      <c r="J160" s="34">
        <f t="shared" si="8"/>
        <v>0.72037208801615948</v>
      </c>
      <c r="K160" s="173"/>
    </row>
    <row r="161" spans="2:11" x14ac:dyDescent="0.25">
      <c r="B161" s="34">
        <f>+[2]Celib!$C179*100</f>
        <v>389.99999999999864</v>
      </c>
      <c r="C161" s="32">
        <f>+[2]Celib!$K179</f>
        <v>5481.2626473299806</v>
      </c>
      <c r="D161" s="32">
        <f>+[2]Celib!$AN179+[2]Celib!$AP179</f>
        <v>0</v>
      </c>
      <c r="E161" s="32">
        <f>+[2]Celib!$AS179</f>
        <v>0</v>
      </c>
      <c r="F161" s="33">
        <f>+[2]Celib!$BQ179</f>
        <v>0</v>
      </c>
      <c r="G161" s="32">
        <f>+[2]Celib!$W179</f>
        <v>0</v>
      </c>
      <c r="H161" s="32">
        <v>-973.45644652172803</v>
      </c>
      <c r="I161" s="33">
        <f>+[2]Celib!$BI179</f>
        <v>4507.8062008082525</v>
      </c>
      <c r="J161" s="34">
        <f t="shared" si="8"/>
        <v>0.72037208801615948</v>
      </c>
      <c r="K161" s="173"/>
    </row>
    <row r="162" spans="2:11" x14ac:dyDescent="0.25">
      <c r="B162" s="34">
        <f>+[2]Celib!$C180*100</f>
        <v>392.49999999999858</v>
      </c>
      <c r="C162" s="32">
        <f>+[2]Celib!$K180</f>
        <v>5516.6937001974802</v>
      </c>
      <c r="D162" s="32">
        <f>+[2]Celib!$AN180+[2]Celib!$AP180</f>
        <v>0</v>
      </c>
      <c r="E162" s="32">
        <f>+[2]Celib!$AS180</f>
        <v>0</v>
      </c>
      <c r="F162" s="33">
        <f>+[2]Celib!$BQ180</f>
        <v>0</v>
      </c>
      <c r="G162" s="32">
        <f>+[2]Celib!$W180</f>
        <v>0</v>
      </c>
      <c r="H162" s="32">
        <v>-983.36265258062758</v>
      </c>
      <c r="I162" s="33">
        <f>+[2]Celib!$BI180</f>
        <v>4533.3310476168526</v>
      </c>
      <c r="J162" s="34">
        <f t="shared" si="8"/>
        <v>0.72037208801615948</v>
      </c>
      <c r="K162" s="173"/>
    </row>
    <row r="163" spans="2:11" x14ac:dyDescent="0.25">
      <c r="B163" s="34">
        <f>+[2]Celib!$C181*100</f>
        <v>394.99999999999858</v>
      </c>
      <c r="C163" s="32">
        <f>+[2]Celib!$K181</f>
        <v>5552.1247530649798</v>
      </c>
      <c r="D163" s="32">
        <f>+[2]Celib!$AN181+[2]Celib!$AP181</f>
        <v>0</v>
      </c>
      <c r="E163" s="32">
        <f>+[2]Celib!$AS181</f>
        <v>0</v>
      </c>
      <c r="F163" s="33">
        <f>+[2]Celib!$BQ181</f>
        <v>0</v>
      </c>
      <c r="G163" s="32">
        <f>+[2]Celib!$W181</f>
        <v>0</v>
      </c>
      <c r="H163" s="32">
        <v>-993.26885863952771</v>
      </c>
      <c r="I163" s="33">
        <f>+[2]Celib!$BI181</f>
        <v>4558.8558944254519</v>
      </c>
      <c r="J163" s="34">
        <f t="shared" si="8"/>
        <v>0.72037208801615948</v>
      </c>
      <c r="K163" s="173"/>
    </row>
    <row r="164" spans="2:11" x14ac:dyDescent="0.25">
      <c r="B164" s="34">
        <f>+[2]Celib!$C182*100</f>
        <v>397.49999999999858</v>
      </c>
      <c r="C164" s="32">
        <f>+[2]Celib!$K182</f>
        <v>5587.5558059324803</v>
      </c>
      <c r="D164" s="32">
        <f>+[2]Celib!$AN182+[2]Celib!$AP182</f>
        <v>0</v>
      </c>
      <c r="E164" s="32">
        <f>+[2]Celib!$AS182</f>
        <v>0</v>
      </c>
      <c r="F164" s="33">
        <f>+[2]Celib!$BQ182</f>
        <v>0</v>
      </c>
      <c r="G164" s="32">
        <f>+[2]Celib!$W182</f>
        <v>0</v>
      </c>
      <c r="H164" s="32">
        <v>-1003.1750646984277</v>
      </c>
      <c r="I164" s="33">
        <f>+[2]Celib!$BI182</f>
        <v>4584.3807412340529</v>
      </c>
      <c r="J164" s="34">
        <f t="shared" si="8"/>
        <v>0.72037208801615948</v>
      </c>
      <c r="K164" s="173"/>
    </row>
    <row r="165" spans="2:11" x14ac:dyDescent="0.25">
      <c r="B165" s="34">
        <f>+[2]Celib!$C183*100</f>
        <v>399.99999999999858</v>
      </c>
      <c r="C165" s="32">
        <f>+[2]Celib!$K183</f>
        <v>5622.9868587999799</v>
      </c>
      <c r="D165" s="32">
        <f>+[2]Celib!$AN183+[2]Celib!$AP183</f>
        <v>0</v>
      </c>
      <c r="E165" s="32">
        <f>+[2]Celib!$AS183</f>
        <v>0</v>
      </c>
      <c r="F165" s="33">
        <f>+[2]Celib!$BQ183</f>
        <v>0</v>
      </c>
      <c r="G165" s="32">
        <f>+[2]Celib!$W183</f>
        <v>0</v>
      </c>
      <c r="H165" s="32">
        <v>-1013.0812707573278</v>
      </c>
      <c r="I165" s="33">
        <f>+[2]Celib!$BI183</f>
        <v>4609.9055880426522</v>
      </c>
      <c r="J165" s="34">
        <f t="shared" si="8"/>
        <v>0.72037208801615948</v>
      </c>
      <c r="K165" s="173"/>
    </row>
    <row r="166" spans="2:11" x14ac:dyDescent="0.25">
      <c r="E166" s="3"/>
      <c r="F166" s="3"/>
      <c r="G166" s="3"/>
      <c r="H166" s="3"/>
      <c r="I166" s="3"/>
      <c r="J166" s="3"/>
    </row>
    <row r="167" spans="2:11" ht="32.25" customHeight="1" x14ac:dyDescent="0.25">
      <c r="B167" s="212" t="s">
        <v>233</v>
      </c>
      <c r="C167" s="212"/>
      <c r="D167" s="212"/>
      <c r="E167" s="212"/>
      <c r="F167" s="212"/>
      <c r="G167" s="212"/>
      <c r="H167" s="212"/>
      <c r="I167" s="212"/>
      <c r="J167" s="3"/>
    </row>
    <row r="168" spans="2:11" ht="19.5" customHeight="1" x14ac:dyDescent="0.25">
      <c r="B168" s="218" t="s">
        <v>114</v>
      </c>
      <c r="C168" s="218"/>
      <c r="D168" s="191"/>
      <c r="E168" s="191"/>
      <c r="F168" s="191"/>
      <c r="G168" s="191"/>
      <c r="H168" s="191"/>
      <c r="I168" s="191"/>
      <c r="J168" s="3"/>
    </row>
    <row r="169" spans="2:11" ht="13.5" x14ac:dyDescent="0.25">
      <c r="B169" s="19" t="s">
        <v>141</v>
      </c>
      <c r="C169" s="70"/>
      <c r="D169" s="70"/>
      <c r="J169" s="8"/>
    </row>
    <row r="170" spans="2:11" ht="12.75" customHeight="1" x14ac:dyDescent="0.25">
      <c r="B170" s="70"/>
      <c r="J170" s="69"/>
    </row>
    <row r="171" spans="2:11" x14ac:dyDescent="0.25">
      <c r="E171" s="3"/>
      <c r="F171" s="3"/>
      <c r="G171" s="3"/>
      <c r="H171" s="3"/>
      <c r="I171" s="3"/>
    </row>
    <row r="172" spans="2:11" x14ac:dyDescent="0.25">
      <c r="E172" s="3"/>
      <c r="F172" s="3"/>
      <c r="G172" s="3"/>
      <c r="H172" s="3"/>
      <c r="I172" s="3"/>
    </row>
    <row r="173" spans="2:11" x14ac:dyDescent="0.25">
      <c r="B173" s="12"/>
      <c r="C173" s="12"/>
      <c r="D173" s="12"/>
      <c r="E173" s="3"/>
      <c r="F173" s="3"/>
      <c r="G173" s="3"/>
      <c r="H173" s="3"/>
      <c r="I173" s="3"/>
    </row>
    <row r="174" spans="2:11" x14ac:dyDescent="0.25">
      <c r="E174" s="3"/>
      <c r="F174" s="3"/>
      <c r="G174" s="3"/>
      <c r="H174" s="3"/>
      <c r="I174" s="3"/>
    </row>
    <row r="175" spans="2:11" x14ac:dyDescent="0.25">
      <c r="E175" s="3"/>
      <c r="F175" s="3"/>
      <c r="G175" s="3"/>
      <c r="H175" s="3"/>
      <c r="I175" s="3"/>
    </row>
    <row r="176" spans="2:11" x14ac:dyDescent="0.25">
      <c r="E176" s="3"/>
      <c r="F176" s="3"/>
      <c r="G176" s="3"/>
      <c r="H176" s="3"/>
      <c r="I176" s="3"/>
    </row>
    <row r="177" spans="2:9" x14ac:dyDescent="0.25">
      <c r="B177" s="47"/>
      <c r="E177" s="3"/>
      <c r="F177" s="3"/>
      <c r="G177" s="3"/>
      <c r="H177" s="3"/>
      <c r="I177" s="3"/>
    </row>
  </sheetData>
  <mergeCells count="2">
    <mergeCell ref="B167:I167"/>
    <mergeCell ref="B168:C16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8DAAE-801D-4FA5-88D2-84B354D19121}">
  <dimension ref="B2:H18"/>
  <sheetViews>
    <sheetView zoomScale="96" zoomScaleNormal="96" workbookViewId="0">
      <selection activeCell="C19" sqref="C19"/>
    </sheetView>
  </sheetViews>
  <sheetFormatPr baseColWidth="10" defaultRowHeight="12.75" x14ac:dyDescent="0.25"/>
  <cols>
    <col min="1" max="1" width="5" style="108" customWidth="1"/>
    <col min="2" max="2" width="43" style="108" customWidth="1"/>
    <col min="3" max="3" width="20.5703125" style="108" customWidth="1"/>
    <col min="4" max="4" width="18.42578125" style="108" customWidth="1"/>
    <col min="5" max="5" width="17.85546875" style="108" customWidth="1"/>
    <col min="6" max="16384" width="11.42578125" style="108"/>
  </cols>
  <sheetData>
    <row r="2" spans="2:5" x14ac:dyDescent="0.25">
      <c r="B2" s="109" t="s">
        <v>234</v>
      </c>
    </row>
    <row r="3" spans="2:5" x14ac:dyDescent="0.25">
      <c r="B3" s="109"/>
    </row>
    <row r="4" spans="2:5" x14ac:dyDescent="0.25">
      <c r="E4" s="195" t="s">
        <v>142</v>
      </c>
    </row>
    <row r="5" spans="2:5" x14ac:dyDescent="0.25">
      <c r="B5" s="110"/>
      <c r="C5" s="115" t="s">
        <v>189</v>
      </c>
      <c r="D5" s="115" t="s">
        <v>188</v>
      </c>
      <c r="E5" s="114" t="s">
        <v>182</v>
      </c>
    </row>
    <row r="6" spans="2:5" x14ac:dyDescent="0.25">
      <c r="B6" s="118" t="s">
        <v>168</v>
      </c>
      <c r="C6" s="163">
        <v>1852</v>
      </c>
      <c r="D6" s="177">
        <v>2294</v>
      </c>
      <c r="E6" s="163">
        <v>442</v>
      </c>
    </row>
    <row r="7" spans="2:5" x14ac:dyDescent="0.25">
      <c r="B7" s="117" t="s">
        <v>235</v>
      </c>
      <c r="C7" s="164">
        <v>85</v>
      </c>
      <c r="D7" s="164">
        <v>297</v>
      </c>
      <c r="E7" s="164">
        <v>212</v>
      </c>
    </row>
    <row r="8" spans="2:5" x14ac:dyDescent="0.25">
      <c r="B8" s="119" t="s">
        <v>170</v>
      </c>
      <c r="C8" s="120" t="s">
        <v>175</v>
      </c>
      <c r="D8" s="120" t="s">
        <v>176</v>
      </c>
      <c r="E8" s="121">
        <v>231</v>
      </c>
    </row>
    <row r="9" spans="2:5" x14ac:dyDescent="0.25">
      <c r="B9" s="119" t="s">
        <v>177</v>
      </c>
      <c r="C9" s="120">
        <v>368</v>
      </c>
      <c r="D9" s="120">
        <v>416</v>
      </c>
      <c r="E9" s="121">
        <v>48</v>
      </c>
    </row>
    <row r="10" spans="2:5" x14ac:dyDescent="0.25">
      <c r="B10" s="119" t="s">
        <v>32</v>
      </c>
      <c r="C10" s="120" t="s">
        <v>178</v>
      </c>
      <c r="D10" s="120" t="s">
        <v>179</v>
      </c>
      <c r="E10" s="121">
        <v>183</v>
      </c>
    </row>
    <row r="11" spans="2:5" x14ac:dyDescent="0.25">
      <c r="B11" s="119" t="s">
        <v>3</v>
      </c>
      <c r="C11" s="120">
        <v>0</v>
      </c>
      <c r="D11" s="120">
        <v>0</v>
      </c>
      <c r="E11" s="121">
        <v>0</v>
      </c>
    </row>
    <row r="12" spans="2:5" x14ac:dyDescent="0.25">
      <c r="B12" s="119" t="s">
        <v>43</v>
      </c>
      <c r="C12" s="120">
        <v>257</v>
      </c>
      <c r="D12" s="120">
        <v>186</v>
      </c>
      <c r="E12" s="121">
        <v>-71</v>
      </c>
    </row>
    <row r="13" spans="2:5" x14ac:dyDescent="0.25">
      <c r="B13" s="119" t="s">
        <v>4</v>
      </c>
      <c r="C13" s="120">
        <v>0</v>
      </c>
      <c r="D13" s="120">
        <v>12</v>
      </c>
      <c r="E13" s="121">
        <v>12</v>
      </c>
    </row>
    <row r="14" spans="2:5" x14ac:dyDescent="0.25">
      <c r="B14" s="112" t="s">
        <v>34</v>
      </c>
      <c r="C14" s="116" t="s">
        <v>180</v>
      </c>
      <c r="D14" s="116" t="s">
        <v>181</v>
      </c>
      <c r="E14" s="113">
        <v>100</v>
      </c>
    </row>
    <row r="15" spans="2:5" x14ac:dyDescent="0.25">
      <c r="B15" s="111"/>
    </row>
    <row r="16" spans="2:5" x14ac:dyDescent="0.25">
      <c r="B16" s="111" t="s">
        <v>190</v>
      </c>
    </row>
    <row r="17" spans="2:8" x14ac:dyDescent="0.25">
      <c r="B17" s="212" t="s">
        <v>115</v>
      </c>
      <c r="C17" s="212"/>
      <c r="D17" s="212"/>
      <c r="E17" s="212"/>
      <c r="F17" s="212"/>
      <c r="G17" s="212"/>
      <c r="H17" s="212"/>
    </row>
    <row r="18" spans="2:8" x14ac:dyDescent="0.25">
      <c r="B18" s="212"/>
      <c r="C18" s="212"/>
      <c r="D18" s="212"/>
      <c r="E18" s="212"/>
      <c r="F18" s="212"/>
      <c r="G18" s="212"/>
      <c r="H18" s="212"/>
    </row>
  </sheetData>
  <mergeCells count="2">
    <mergeCell ref="B17:H17"/>
    <mergeCell ref="B18:H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Schéma 1</vt:lpstr>
      <vt:lpstr>Tableau 1</vt:lpstr>
      <vt:lpstr>Tableau 2</vt:lpstr>
      <vt:lpstr>Graphique 1</vt:lpstr>
      <vt:lpstr>Graphique 2</vt:lpstr>
      <vt:lpstr>Graphique 3</vt:lpstr>
      <vt:lpstr>Graphique de l'encadré 2</vt:lpstr>
      <vt:lpstr>Tableau de l'encadré 3</vt:lpstr>
    </vt:vector>
  </TitlesOfParts>
  <Company>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Vicard Augustin</dc:creator>
  <cp:lastModifiedBy>TITOUHI, Chaouki (DREES/DIRECTION/BPC/EXTERNES)</cp:lastModifiedBy>
  <cp:lastPrinted>2024-09-19T12:16:03Z</cp:lastPrinted>
  <dcterms:created xsi:type="dcterms:W3CDTF">2013-04-18T08:54:49Z</dcterms:created>
  <dcterms:modified xsi:type="dcterms:W3CDTF">2024-10-15T14:15:29Z</dcterms:modified>
</cp:coreProperties>
</file>