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emili\OneDrive\Documents\DREES\DREES\Panoramas\Minima 2021\Excel MS - 2021\"/>
    </mc:Choice>
  </mc:AlternateContent>
  <xr:revisionPtr revIDLastSave="0" documentId="13_ncr:1_{8FC51325-449C-48FD-9993-E87A56544B1C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Schéma 1" sheetId="10" r:id="rId1"/>
    <sheet name="Tableau 1" sheetId="6" r:id="rId2"/>
    <sheet name="Graphique 1" sheetId="9" r:id="rId3"/>
    <sheet name="Tableau 2" sheetId="8" r:id="rId4"/>
    <sheet name="Tableau complémentair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0" l="1"/>
  <c r="D47" i="10" s="1"/>
  <c r="E47" i="10" s="1"/>
  <c r="B47" i="10"/>
  <c r="C46" i="10"/>
  <c r="D46" i="10" s="1"/>
  <c r="E46" i="10" s="1"/>
  <c r="B46" i="10"/>
  <c r="C45" i="10"/>
  <c r="D45" i="10" s="1"/>
  <c r="E45" i="10" s="1"/>
  <c r="B45" i="10"/>
  <c r="C44" i="10"/>
  <c r="D44" i="10" s="1"/>
  <c r="E44" i="10" s="1"/>
  <c r="B44" i="10"/>
  <c r="C43" i="10"/>
  <c r="D43" i="10" s="1"/>
  <c r="E43" i="10" s="1"/>
  <c r="B43" i="10"/>
  <c r="C42" i="10"/>
  <c r="D42" i="10" s="1"/>
  <c r="E42" i="10" s="1"/>
  <c r="B42" i="10"/>
  <c r="C41" i="10"/>
  <c r="D41" i="10" s="1"/>
  <c r="E41" i="10" s="1"/>
  <c r="B41" i="10"/>
  <c r="C40" i="10"/>
  <c r="D40" i="10" s="1"/>
  <c r="E40" i="10" s="1"/>
  <c r="B40" i="10"/>
  <c r="C39" i="10"/>
  <c r="D39" i="10" s="1"/>
  <c r="E39" i="10" s="1"/>
  <c r="B39" i="10"/>
  <c r="C38" i="10"/>
  <c r="D38" i="10" s="1"/>
  <c r="E38" i="10" s="1"/>
  <c r="B38" i="10"/>
  <c r="C37" i="10"/>
  <c r="D37" i="10" s="1"/>
  <c r="E37" i="10" s="1"/>
  <c r="B37" i="10"/>
  <c r="C36" i="10"/>
  <c r="D36" i="10" s="1"/>
  <c r="E36" i="10" s="1"/>
  <c r="B36" i="10"/>
  <c r="C35" i="10"/>
  <c r="D35" i="10" s="1"/>
  <c r="E35" i="10" s="1"/>
  <c r="B35" i="10"/>
  <c r="C34" i="10"/>
  <c r="D34" i="10" s="1"/>
  <c r="E34" i="10" s="1"/>
  <c r="B34" i="10"/>
  <c r="C33" i="10"/>
  <c r="D33" i="10" s="1"/>
  <c r="E33" i="10" s="1"/>
  <c r="B33" i="10"/>
  <c r="C32" i="10"/>
  <c r="D32" i="10" s="1"/>
  <c r="E32" i="10" s="1"/>
  <c r="B32" i="10"/>
  <c r="C31" i="10"/>
  <c r="D31" i="10" s="1"/>
  <c r="E31" i="10" s="1"/>
  <c r="B31" i="10"/>
  <c r="C30" i="10"/>
  <c r="D30" i="10" s="1"/>
  <c r="E30" i="10" s="1"/>
  <c r="B30" i="10"/>
  <c r="C29" i="10"/>
  <c r="D29" i="10" s="1"/>
  <c r="E29" i="10" s="1"/>
  <c r="B29" i="10"/>
  <c r="C28" i="10"/>
  <c r="D28" i="10" s="1"/>
  <c r="E28" i="10" s="1"/>
  <c r="B28" i="10"/>
  <c r="C27" i="10"/>
  <c r="D27" i="10" s="1"/>
  <c r="E27" i="10" s="1"/>
  <c r="B27" i="10"/>
  <c r="C26" i="10"/>
  <c r="D26" i="10" s="1"/>
  <c r="E26" i="10" s="1"/>
  <c r="B26" i="10"/>
  <c r="C25" i="10"/>
  <c r="D25" i="10" s="1"/>
  <c r="E25" i="10" s="1"/>
  <c r="B25" i="10"/>
  <c r="C24" i="10"/>
  <c r="D24" i="10" s="1"/>
  <c r="E24" i="10" s="1"/>
  <c r="B24" i="10"/>
  <c r="C23" i="10"/>
  <c r="D23" i="10" s="1"/>
  <c r="E23" i="10" s="1"/>
  <c r="B23" i="10"/>
  <c r="C22" i="10"/>
  <c r="D22" i="10" s="1"/>
  <c r="E22" i="10" s="1"/>
  <c r="B22" i="10"/>
  <c r="C21" i="10"/>
  <c r="D21" i="10" s="1"/>
  <c r="E21" i="10" s="1"/>
  <c r="B21" i="10"/>
  <c r="C20" i="10"/>
  <c r="D20" i="10" s="1"/>
  <c r="E20" i="10" s="1"/>
  <c r="B20" i="10"/>
  <c r="C19" i="10"/>
  <c r="D19" i="10" s="1"/>
  <c r="E19" i="10" s="1"/>
  <c r="B19" i="10"/>
  <c r="C18" i="10"/>
  <c r="D18" i="10" s="1"/>
  <c r="E18" i="10" s="1"/>
  <c r="B18" i="10"/>
  <c r="C17" i="10"/>
  <c r="D17" i="10" s="1"/>
  <c r="E17" i="10" s="1"/>
  <c r="B17" i="10"/>
  <c r="C16" i="10"/>
  <c r="D16" i="10" s="1"/>
  <c r="E16" i="10" s="1"/>
  <c r="B16" i="10"/>
  <c r="C15" i="10"/>
  <c r="D15" i="10" s="1"/>
  <c r="E15" i="10" s="1"/>
  <c r="B15" i="10"/>
  <c r="C14" i="10"/>
  <c r="D14" i="10" s="1"/>
  <c r="E14" i="10" s="1"/>
  <c r="B14" i="10"/>
  <c r="C13" i="10"/>
  <c r="D13" i="10" s="1"/>
  <c r="E13" i="10" s="1"/>
  <c r="B13" i="10"/>
  <c r="C12" i="10"/>
  <c r="D12" i="10" s="1"/>
  <c r="E12" i="10" s="1"/>
  <c r="B12" i="10"/>
  <c r="C11" i="10"/>
  <c r="D11" i="10" s="1"/>
  <c r="E11" i="10" s="1"/>
  <c r="B11" i="10"/>
  <c r="C10" i="10"/>
  <c r="D10" i="10" s="1"/>
  <c r="E10" i="10" s="1"/>
  <c r="B10" i="10"/>
  <c r="C9" i="10"/>
  <c r="D9" i="10" s="1"/>
  <c r="E9" i="10" s="1"/>
  <c r="B9" i="10"/>
  <c r="C8" i="10"/>
  <c r="D8" i="10" s="1"/>
  <c r="E8" i="10" s="1"/>
  <c r="B8" i="10"/>
  <c r="C7" i="10"/>
  <c r="D7" i="10" s="1"/>
  <c r="E7" i="10" s="1"/>
  <c r="B7" i="10"/>
  <c r="C6" i="10"/>
  <c r="D6" i="10" s="1"/>
  <c r="E6" i="10" s="1"/>
  <c r="B6" i="10"/>
  <c r="C5" i="10"/>
  <c r="D5" i="10" s="1"/>
  <c r="E5" i="10" s="1"/>
  <c r="B5" i="10"/>
  <c r="D3" i="10"/>
</calcChain>
</file>

<file path=xl/sharedStrings.xml><?xml version="1.0" encoding="utf-8"?>
<sst xmlns="http://schemas.openxmlformats.org/spreadsheetml/2006/main" count="237" uniqueCount="235">
  <si>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</si>
  <si>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</si>
  <si>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</si>
  <si>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</si>
  <si>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</si>
  <si>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</si>
  <si>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</si>
  <si>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</si>
  <si>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</si>
  <si>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</si>
  <si>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</si>
  <si>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</si>
  <si>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</si>
  <si>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</si>
  <si>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</si>
  <si>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</si>
  <si>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</si>
  <si>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</si>
  <si>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</si>
  <si>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</si>
  <si>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</si>
  <si>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</si>
  <si>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</si>
  <si>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</si>
  <si>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</si>
  <si>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</si>
  <si>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</si>
  <si>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</si>
  <si>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</si>
  <si>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</si>
  <si>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</si>
  <si>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</si>
  <si>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</si>
  <si>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</si>
  <si>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</si>
  <si>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</si>
  <si>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</si>
  <si>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</si>
  <si>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</si>
  <si>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</si>
  <si>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</si>
  <si>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</si>
  <si>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</si>
  <si>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</si>
  <si>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</si>
  <si>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</si>
  <si>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</si>
  <si>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</si>
  <si>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</si>
  <si>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</si>
  <si>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</si>
  <si>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</si>
  <si>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</si>
  <si>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</si>
  <si>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</si>
  <si>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</si>
  <si>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</si>
  <si>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</si>
  <si>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</si>
  <si>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</si>
  <si>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</si>
  <si>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</si>
  <si>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</si>
  <si>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</si>
  <si>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</si>
  <si>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</si>
  <si>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</si>
  <si>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</si>
  <si>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</si>
  <si>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</si>
  <si>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</si>
  <si>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</si>
  <si>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</si>
  <si>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</si>
  <si>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</si>
  <si>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</si>
  <si>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</si>
  <si>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</si>
  <si>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</si>
  <si>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</si>
  <si>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</si>
  <si>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</si>
  <si>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</si>
  <si>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</si>
  <si>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</si>
  <si>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</si>
  <si>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</si>
  <si>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</si>
  <si>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</si>
  <si>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</si>
  <si>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</si>
  <si>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</si>
  <si>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</si>
  <si>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</si>
  <si>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</si>
  <si>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</si>
  <si>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</si>
  <si>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</si>
  <si>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</si>
  <si>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</si>
  <si>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</si>
  <si>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</si>
  <si>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</si>
  <si>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</si>
  <si>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</si>
  <si>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</si>
  <si>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</si>
  <si>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</si>
  <si>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</si>
  <si>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</si>
  <si>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</si>
  <si>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</si>
  <si>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</si>
  <si>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</si>
  <si>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</si>
  <si>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</si>
  <si>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</si>
  <si>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</si>
  <si>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</si>
  <si>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</si>
  <si>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</si>
  <si>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</si>
  <si>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</si>
  <si>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</si>
  <si>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</si>
  <si>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</si>
  <si>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</si>
  <si>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</si>
  <si>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</si>
  <si>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</si>
  <si>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</si>
  <si>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</si>
  <si>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</si>
  <si>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</si>
  <si>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</si>
  <si>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</si>
  <si>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</si>
  <si>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</si>
  <si>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</si>
  <si>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</si>
  <si>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</si>
  <si>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</si>
  <si>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</si>
  <si>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</si>
  <si>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</si>
  <si>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</si>
  <si>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</si>
  <si>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</si>
  <si>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</si>
  <si>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</si>
  <si>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</si>
  <si>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</si>
  <si>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</si>
  <si>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</si>
  <si>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</si>
  <si>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</si>
  <si>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</si>
  <si>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</si>
  <si>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</si>
  <si>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</si>
  <si>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</si>
  <si>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</si>
  <si>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</si>
  <si>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</si>
  <si>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</si>
  <si>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</si>
  <si>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</si>
  <si>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</si>
  <si>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</si>
  <si>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</si>
  <si>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</si>
  <si>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</si>
  <si>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</si>
  <si>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</si>
  <si>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</si>
  <si>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</si>
  <si>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</si>
  <si>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</si>
  <si>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</si>
  <si>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</si>
  <si>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</si>
  <si>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</si>
  <si>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</si>
  <si>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</si>
  <si>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</si>
  <si>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</si>
  <si>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</si>
  <si>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</si>
  <si>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</si>
  <si>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</si>
  <si>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</si>
  <si>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</si>
  <si>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</si>
  <si>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</si>
  <si>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</si>
  <si>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</si>
  <si>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En %</t>
  </si>
  <si>
    <t>Personne seule</t>
  </si>
  <si>
    <t>2 personnes</t>
  </si>
  <si>
    <t>3 personnes</t>
  </si>
  <si>
    <t>4 personnes</t>
  </si>
  <si>
    <t>5 personnes ou plus</t>
  </si>
  <si>
    <t>Durée des droits</t>
  </si>
  <si>
    <t xml:space="preserve">Demandeurs d’asile </t>
  </si>
  <si>
    <t>Bénéficiaires de la protection temporaire</t>
  </si>
  <si>
    <t>Catégories d’allocataires de l’ADA</t>
  </si>
  <si>
    <t>Département</t>
  </si>
  <si>
    <t>La Réunion</t>
  </si>
  <si>
    <t>Durée de la protection</t>
  </si>
  <si>
    <t>Effectifs (en nombre)</t>
  </si>
  <si>
    <t>Nombre de personnes dans le foyer</t>
  </si>
  <si>
    <t>Montant forfaitaire :</t>
  </si>
  <si>
    <t>RA</t>
  </si>
  <si>
    <t>Montant allocation</t>
  </si>
  <si>
    <t>revenu garanti</t>
  </si>
  <si>
    <t>France métropolitaine</t>
  </si>
  <si>
    <t>France entière</t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</si>
  <si>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Législation.</t>
    </r>
  </si>
  <si>
    <t>Répartition</t>
  </si>
  <si>
    <t>Caractéristiques</t>
  </si>
  <si>
    <t>taux (pour 100)</t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</si>
  <si>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En France, on compte au total 0,3 allocataire de l´ADA pour 100 habitants âgés de 15 à 64 ans.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</si>
  <si>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Ofii ; Insee, population estimée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2020.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</si>
  <si>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France (hors Mayotte).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</si>
  <si>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Effectifs en France, au 31 décembre de chaque année.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Ofii.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</si>
  <si>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montant de l’ADA est calculé sur un mois moyen (365 jours/12).
</t>
    </r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Une personne seule sans enfant et sans ressources initiales, ayant accepté l’offre de prise en charge proposée par l’Ofii, manifesté un besoin d’hébergement et ayant accès gratuitement à un hébergement ou à un logement à quelque titre que ce soit, perçoit l’ADA à taux plein d’un montant de 206,83 euros par mois. Avec des ressources initiales, elle perçoit une allocation égale à la différence entre le plafond des ressources (206,83 euros) et le montant de ses ressources initiales. Son revenu total garanti mensuel s’élève à 206,83 euros. Si cette personne a manifesté un besoin d’hébergement mais n’a pas accès gratuitement à un hébergement ou à un logement à quelque titre que ce soit, alors le plafond des ressources et le revenu total garanti mensuel valent 431,91 euros.</t>
    </r>
  </si>
  <si>
    <r>
      <t>Schéma 1. Revenu mensuel garanti pour une personne seule sans enfant et ayant une place d’hébergement, selon ses ressources, au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avril 2021</t>
    </r>
  </si>
  <si>
    <t>Tableau 1. Durée de versement de l’ADA, selon les catégories d’allocataires</t>
  </si>
  <si>
    <t>– Jusqu’à la fin du mois au cours duquel le droit du demandeur de se maintenir sur le territoire français a pris fin
– Jusqu’à la date du transfert effectif vers un autre État si la demande d’asile relève de la compétence de cet État
– Jusqu’à la fin du mois qui suit celui de la notification de la décision pour les personnes qui obtiennent la qualité de réfugié ou le bénéfice de la protection subsidiaire</t>
  </si>
  <si>
    <t>Durée de détention de la carte de séjour temporaire 
« vie privée et familiale »</t>
  </si>
  <si>
    <t>Victimes du proxénétisme ou de la traite des êtres humains</t>
  </si>
  <si>
    <t>Graphique 1. Évolution du nombre d’allocataires de l’ADA, depuis 2016</t>
  </si>
  <si>
    <t>Tableau complémentaire. Part des allocataires de l’ADA, fin 2019, parmi la population âgée de 15 à 64 ans</t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</si>
  <si>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Ofii.</t>
    </r>
  </si>
  <si>
    <t>Tableau 2. Caractéristiques des foyers allocataires de l’ADA, fin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</si>
</sst>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-* #,##0.00\ [$€-1]_-;\-* #,##0.00\ [$€-1]_-;_-* &quot;-&quot;??\ [$€-1]_-"/>
    <numFmt numFmtId="166" formatCode="\ * #,##0.00\ [$€-1]\ ;\-* #,##0.00\ [$€-1]\ ;\ * \-#\ [$€-1]\ "/>
    <numFmt numFmtId="167" formatCode="_-* #,##0.00\ [$€-1]_-;\-* #,##0.00\ [$€-1]_-;_-* \-??\ [$€-1]_-"/>
    <numFmt numFmtId="168" formatCode="#,##0.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name val="Arial"/>
      <family val="2"/>
    </font>
    <font>
      <i/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3" borderId="0" applyNumberFormat="0" applyBorder="0" applyAlignment="0" applyProtection="0"/>
    <xf numFmtId="0" fontId="8" fillId="16" borderId="1" applyNumberFormat="0" applyAlignment="0" applyProtection="0"/>
    <xf numFmtId="0" fontId="20" fillId="17" borderId="3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2" applyNumberFormat="0" applyFill="0" applyAlignment="0" applyProtection="0"/>
    <xf numFmtId="0" fontId="12" fillId="19" borderId="0" applyNumberFormat="0" applyBorder="0" applyAlignment="0" applyProtection="0"/>
    <xf numFmtId="0" fontId="3" fillId="0" borderId="0"/>
    <xf numFmtId="0" fontId="22" fillId="0" borderId="0"/>
    <xf numFmtId="0" fontId="24" fillId="0" borderId="0"/>
    <xf numFmtId="0" fontId="21" fillId="0" borderId="0"/>
    <xf numFmtId="0" fontId="23" fillId="0" borderId="0"/>
    <xf numFmtId="0" fontId="1" fillId="0" borderId="0"/>
    <xf numFmtId="0" fontId="21" fillId="18" borderId="4" applyNumberFormat="0" applyFont="0" applyAlignment="0" applyProtection="0"/>
    <xf numFmtId="0" fontId="14" fillId="16" borderId="8" applyNumberFormat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center" vertical="center"/>
    </xf>
    <xf numFmtId="0" fontId="26" fillId="0" borderId="9" xfId="4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left" vertical="center"/>
    </xf>
    <xf numFmtId="164" fontId="26" fillId="0" borderId="9" xfId="0" applyNumberFormat="1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2" fontId="26" fillId="0" borderId="0" xfId="0" applyNumberFormat="1" applyFont="1" applyFill="1" applyAlignment="1">
      <alignment vertical="center"/>
    </xf>
    <xf numFmtId="164" fontId="26" fillId="0" borderId="0" xfId="0" applyNumberFormat="1" applyFont="1" applyFill="1" applyAlignment="1">
      <alignment vertical="center"/>
    </xf>
    <xf numFmtId="1" fontId="26" fillId="0" borderId="0" xfId="0" applyNumberFormat="1" applyFont="1" applyFill="1" applyAlignment="1">
      <alignment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1" fontId="27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5" fillId="0" borderId="9" xfId="0" applyNumberFormat="1" applyFont="1" applyFill="1" applyBorder="1" applyAlignment="1">
      <alignment horizontal="center" vertical="center" wrapText="1"/>
    </xf>
    <xf numFmtId="168" fontId="25" fillId="0" borderId="9" xfId="0" applyNumberFormat="1" applyFont="1" applyFill="1" applyBorder="1" applyAlignment="1">
      <alignment horizontal="center" vertical="center" wrapText="1"/>
    </xf>
    <xf numFmtId="2" fontId="27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" fillId="0" borderId="0" xfId="0" applyFont="1"/>
    <xf numFmtId="0" fontId="27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0" fillId="0" borderId="0" xfId="0" applyFont="1" applyAlignment="1">
      <alignment horizontal="left" vertical="center" readingOrder="1"/>
    </xf>
    <xf numFmtId="164" fontId="25" fillId="0" borderId="9" xfId="0" applyNumberFormat="1" applyFont="1" applyBorder="1" applyAlignment="1">
      <alignment horizontal="center" vertical="center" wrapText="1"/>
    </xf>
    <xf numFmtId="168" fontId="25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6" fillId="0" borderId="10" xfId="0" quotePrefix="1" applyFont="1" applyFill="1" applyBorder="1" applyAlignment="1">
      <alignment horizontal="center" vertical="center" wrapText="1"/>
    </xf>
    <xf numFmtId="0" fontId="26" fillId="0" borderId="12" xfId="0" quotePrefix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alculation" xfId="20" xr:uid="{00000000-0005-0000-0000-000013000000}"/>
    <cellStyle name="Check Cell" xfId="21" xr:uid="{00000000-0005-0000-0000-000014000000}"/>
    <cellStyle name="Euro" xfId="22" xr:uid="{00000000-0005-0000-0000-000015000000}"/>
    <cellStyle name="Euro 2" xfId="23" xr:uid="{00000000-0005-0000-0000-000016000000}"/>
    <cellStyle name="Euro 3" xfId="24" xr:uid="{00000000-0005-0000-0000-000017000000}"/>
    <cellStyle name="Euro 4" xfId="25" xr:uid="{00000000-0005-0000-0000-000018000000}"/>
    <cellStyle name="Explanatory Text" xfId="26" xr:uid="{00000000-0005-0000-0000-000019000000}"/>
    <cellStyle name="Good" xfId="27" xr:uid="{00000000-0005-0000-0000-00001A000000}"/>
    <cellStyle name="Heading 1" xfId="28" xr:uid="{00000000-0005-0000-0000-00001B000000}"/>
    <cellStyle name="Heading 2" xfId="29" xr:uid="{00000000-0005-0000-0000-00001C000000}"/>
    <cellStyle name="Heading 3" xfId="30" xr:uid="{00000000-0005-0000-0000-00001D000000}"/>
    <cellStyle name="Heading 4" xfId="31" xr:uid="{00000000-0005-0000-0000-00001E000000}"/>
    <cellStyle name="Input" xfId="32" xr:uid="{00000000-0005-0000-0000-00001F000000}"/>
    <cellStyle name="Linked Cell" xfId="33" xr:uid="{00000000-0005-0000-0000-000020000000}"/>
    <cellStyle name="Neutral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3" xfId="38" xr:uid="{00000000-0005-0000-0000-000026000000}"/>
    <cellStyle name="Normal 4" xfId="39" xr:uid="{00000000-0005-0000-0000-000027000000}"/>
    <cellStyle name="Normal_API CNAF 31.12.96 METR (5)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showGridLines="0" workbookViewId="0">
      <selection activeCell="P35" sqref="P35"/>
    </sheetView>
  </sheetViews>
  <sheetFormatPr baseColWidth="10" defaultColWidth="10.81640625" defaultRowHeight="10" x14ac:dyDescent="0.2"/>
  <cols>
    <col min="1" max="2" width="10.81640625" style="46"/>
    <col min="3" max="4" width="17.36328125" style="46" customWidth="1"/>
    <col min="5" max="16384" width="10.81640625" style="46"/>
  </cols>
  <sheetData>
    <row r="1" spans="1:9" ht="32" customHeight="1" x14ac:dyDescent="0.2">
      <c r="A1" s="45" t="s">
        <v>226</v>
      </c>
    </row>
    <row r="2" spans="1:9" x14ac:dyDescent="0.2">
      <c r="A2" s="53" t="s">
        <v>211</v>
      </c>
      <c r="B2" s="53"/>
      <c r="C2" s="26"/>
      <c r="D2" s="26"/>
      <c r="E2" s="26"/>
    </row>
    <row r="3" spans="1:9" ht="10.5" x14ac:dyDescent="0.25">
      <c r="A3" s="28">
        <v>206.83</v>
      </c>
      <c r="B3" s="27">
        <v>0</v>
      </c>
      <c r="C3" s="27"/>
      <c r="D3" s="34">
        <f>+A3-B3</f>
        <v>206.83</v>
      </c>
      <c r="E3" s="27"/>
      <c r="G3" s="47"/>
    </row>
    <row r="4" spans="1:9" ht="10.5" x14ac:dyDescent="0.2">
      <c r="A4" s="27" t="s">
        <v>212</v>
      </c>
      <c r="B4" s="27" t="s">
        <v>212</v>
      </c>
      <c r="C4" s="27" t="s">
        <v>213</v>
      </c>
      <c r="D4" s="27" t="s">
        <v>214</v>
      </c>
      <c r="E4" s="27"/>
    </row>
    <row r="5" spans="1:9" x14ac:dyDescent="0.2">
      <c r="A5" s="26">
        <v>0</v>
      </c>
      <c r="B5" s="26">
        <f t="shared" ref="B5:B47" si="0">+A5</f>
        <v>0</v>
      </c>
      <c r="C5" s="29">
        <f>A3</f>
        <v>206.83</v>
      </c>
      <c r="D5" s="35">
        <f>C5+A5</f>
        <v>206.83</v>
      </c>
      <c r="E5" s="26">
        <f>D5-C5</f>
        <v>0</v>
      </c>
    </row>
    <row r="6" spans="1:9" x14ac:dyDescent="0.2">
      <c r="A6" s="26">
        <v>5</v>
      </c>
      <c r="B6" s="26">
        <f t="shared" si="0"/>
        <v>5</v>
      </c>
      <c r="C6" s="29">
        <f>$A$3-A6</f>
        <v>201.83</v>
      </c>
      <c r="D6" s="35">
        <f t="shared" ref="D6:D47" si="1">C6+A6</f>
        <v>206.83</v>
      </c>
      <c r="E6" s="26">
        <f t="shared" ref="E6:E47" si="2">D6-C6</f>
        <v>5</v>
      </c>
    </row>
    <row r="7" spans="1:9" x14ac:dyDescent="0.2">
      <c r="A7" s="26">
        <v>10</v>
      </c>
      <c r="B7" s="26">
        <f t="shared" si="0"/>
        <v>10</v>
      </c>
      <c r="C7" s="29">
        <f t="shared" ref="C7:C47" si="3">$A$3-A7</f>
        <v>196.83</v>
      </c>
      <c r="D7" s="35">
        <f t="shared" si="1"/>
        <v>206.83</v>
      </c>
      <c r="E7" s="26">
        <f t="shared" si="2"/>
        <v>10</v>
      </c>
      <c r="I7" s="48"/>
    </row>
    <row r="8" spans="1:9" x14ac:dyDescent="0.2">
      <c r="A8" s="26">
        <v>15</v>
      </c>
      <c r="B8" s="26">
        <f t="shared" si="0"/>
        <v>15</v>
      </c>
      <c r="C8" s="29">
        <f t="shared" si="3"/>
        <v>191.83</v>
      </c>
      <c r="D8" s="35">
        <f t="shared" si="1"/>
        <v>206.83</v>
      </c>
      <c r="E8" s="26">
        <f t="shared" si="2"/>
        <v>15</v>
      </c>
      <c r="I8" s="49"/>
    </row>
    <row r="9" spans="1:9" x14ac:dyDescent="0.2">
      <c r="A9" s="26">
        <v>20</v>
      </c>
      <c r="B9" s="26">
        <f t="shared" si="0"/>
        <v>20</v>
      </c>
      <c r="C9" s="29">
        <f t="shared" si="3"/>
        <v>186.83</v>
      </c>
      <c r="D9" s="35">
        <f t="shared" si="1"/>
        <v>206.83</v>
      </c>
      <c r="E9" s="26">
        <f t="shared" si="2"/>
        <v>20</v>
      </c>
    </row>
    <row r="10" spans="1:9" x14ac:dyDescent="0.2">
      <c r="A10" s="26">
        <v>25</v>
      </c>
      <c r="B10" s="26">
        <f t="shared" si="0"/>
        <v>25</v>
      </c>
      <c r="C10" s="29">
        <f t="shared" si="3"/>
        <v>181.83</v>
      </c>
      <c r="D10" s="35">
        <f t="shared" si="1"/>
        <v>206.83</v>
      </c>
      <c r="E10" s="26">
        <f t="shared" si="2"/>
        <v>25</v>
      </c>
    </row>
    <row r="11" spans="1:9" x14ac:dyDescent="0.2">
      <c r="A11" s="26">
        <v>30</v>
      </c>
      <c r="B11" s="26">
        <f t="shared" si="0"/>
        <v>30</v>
      </c>
      <c r="C11" s="29">
        <f t="shared" si="3"/>
        <v>176.83</v>
      </c>
      <c r="D11" s="35">
        <f t="shared" si="1"/>
        <v>206.83</v>
      </c>
      <c r="E11" s="26">
        <f t="shared" si="2"/>
        <v>30</v>
      </c>
    </row>
    <row r="12" spans="1:9" x14ac:dyDescent="0.2">
      <c r="A12" s="26">
        <v>35</v>
      </c>
      <c r="B12" s="26">
        <f t="shared" si="0"/>
        <v>35</v>
      </c>
      <c r="C12" s="29">
        <f t="shared" si="3"/>
        <v>171.83</v>
      </c>
      <c r="D12" s="35">
        <f t="shared" si="1"/>
        <v>206.83</v>
      </c>
      <c r="E12" s="26">
        <f t="shared" si="2"/>
        <v>35</v>
      </c>
    </row>
    <row r="13" spans="1:9" x14ac:dyDescent="0.2">
      <c r="A13" s="26">
        <v>40</v>
      </c>
      <c r="B13" s="26">
        <f t="shared" si="0"/>
        <v>40</v>
      </c>
      <c r="C13" s="29">
        <f t="shared" si="3"/>
        <v>166.83</v>
      </c>
      <c r="D13" s="35">
        <f t="shared" si="1"/>
        <v>206.83</v>
      </c>
      <c r="E13" s="26">
        <f t="shared" si="2"/>
        <v>40</v>
      </c>
    </row>
    <row r="14" spans="1:9" x14ac:dyDescent="0.2">
      <c r="A14" s="26">
        <v>45</v>
      </c>
      <c r="B14" s="26">
        <f t="shared" si="0"/>
        <v>45</v>
      </c>
      <c r="C14" s="29">
        <f t="shared" si="3"/>
        <v>161.83000000000001</v>
      </c>
      <c r="D14" s="35">
        <f t="shared" si="1"/>
        <v>206.83</v>
      </c>
      <c r="E14" s="26">
        <f t="shared" si="2"/>
        <v>45</v>
      </c>
    </row>
    <row r="15" spans="1:9" x14ac:dyDescent="0.2">
      <c r="A15" s="26">
        <v>50</v>
      </c>
      <c r="B15" s="26">
        <f t="shared" si="0"/>
        <v>50</v>
      </c>
      <c r="C15" s="29">
        <f t="shared" si="3"/>
        <v>156.83000000000001</v>
      </c>
      <c r="D15" s="35">
        <f t="shared" si="1"/>
        <v>206.83</v>
      </c>
      <c r="E15" s="26">
        <f t="shared" si="2"/>
        <v>50</v>
      </c>
    </row>
    <row r="16" spans="1:9" x14ac:dyDescent="0.2">
      <c r="A16" s="26">
        <v>55</v>
      </c>
      <c r="B16" s="26">
        <f t="shared" si="0"/>
        <v>55</v>
      </c>
      <c r="C16" s="29">
        <f t="shared" si="3"/>
        <v>151.83000000000001</v>
      </c>
      <c r="D16" s="35">
        <f t="shared" si="1"/>
        <v>206.83</v>
      </c>
      <c r="E16" s="26">
        <f t="shared" si="2"/>
        <v>55</v>
      </c>
    </row>
    <row r="17" spans="1:5" x14ac:dyDescent="0.2">
      <c r="A17" s="26">
        <v>60</v>
      </c>
      <c r="B17" s="26">
        <f t="shared" si="0"/>
        <v>60</v>
      </c>
      <c r="C17" s="29">
        <f t="shared" si="3"/>
        <v>146.83000000000001</v>
      </c>
      <c r="D17" s="35">
        <f t="shared" si="1"/>
        <v>206.83</v>
      </c>
      <c r="E17" s="26">
        <f t="shared" si="2"/>
        <v>60</v>
      </c>
    </row>
    <row r="18" spans="1:5" x14ac:dyDescent="0.2">
      <c r="A18" s="26">
        <v>65</v>
      </c>
      <c r="B18" s="26">
        <f t="shared" si="0"/>
        <v>65</v>
      </c>
      <c r="C18" s="29">
        <f t="shared" si="3"/>
        <v>141.83000000000001</v>
      </c>
      <c r="D18" s="35">
        <f t="shared" si="1"/>
        <v>206.83</v>
      </c>
      <c r="E18" s="26">
        <f t="shared" si="2"/>
        <v>65</v>
      </c>
    </row>
    <row r="19" spans="1:5" x14ac:dyDescent="0.2">
      <c r="A19" s="26">
        <v>70</v>
      </c>
      <c r="B19" s="26">
        <f t="shared" si="0"/>
        <v>70</v>
      </c>
      <c r="C19" s="29">
        <f t="shared" si="3"/>
        <v>136.83000000000001</v>
      </c>
      <c r="D19" s="35">
        <f t="shared" si="1"/>
        <v>206.83</v>
      </c>
      <c r="E19" s="26">
        <f t="shared" si="2"/>
        <v>70</v>
      </c>
    </row>
    <row r="20" spans="1:5" x14ac:dyDescent="0.2">
      <c r="A20" s="26">
        <v>75</v>
      </c>
      <c r="B20" s="26">
        <f t="shared" si="0"/>
        <v>75</v>
      </c>
      <c r="C20" s="29">
        <f t="shared" si="3"/>
        <v>131.83000000000001</v>
      </c>
      <c r="D20" s="35">
        <f t="shared" si="1"/>
        <v>206.83</v>
      </c>
      <c r="E20" s="26">
        <f t="shared" si="2"/>
        <v>75</v>
      </c>
    </row>
    <row r="21" spans="1:5" x14ac:dyDescent="0.2">
      <c r="A21" s="26">
        <v>80</v>
      </c>
      <c r="B21" s="26">
        <f t="shared" si="0"/>
        <v>80</v>
      </c>
      <c r="C21" s="29">
        <f t="shared" si="3"/>
        <v>126.83000000000001</v>
      </c>
      <c r="D21" s="35">
        <f t="shared" si="1"/>
        <v>206.83</v>
      </c>
      <c r="E21" s="26">
        <f t="shared" si="2"/>
        <v>80</v>
      </c>
    </row>
    <row r="22" spans="1:5" x14ac:dyDescent="0.2">
      <c r="A22" s="26">
        <v>85</v>
      </c>
      <c r="B22" s="26">
        <f t="shared" si="0"/>
        <v>85</v>
      </c>
      <c r="C22" s="29">
        <f t="shared" si="3"/>
        <v>121.83000000000001</v>
      </c>
      <c r="D22" s="35">
        <f t="shared" si="1"/>
        <v>206.83</v>
      </c>
      <c r="E22" s="26">
        <f t="shared" si="2"/>
        <v>85</v>
      </c>
    </row>
    <row r="23" spans="1:5" x14ac:dyDescent="0.2">
      <c r="A23" s="26">
        <v>90</v>
      </c>
      <c r="B23" s="26">
        <f t="shared" si="0"/>
        <v>90</v>
      </c>
      <c r="C23" s="29">
        <f t="shared" si="3"/>
        <v>116.83000000000001</v>
      </c>
      <c r="D23" s="35">
        <f t="shared" si="1"/>
        <v>206.83</v>
      </c>
      <c r="E23" s="26">
        <f t="shared" si="2"/>
        <v>90</v>
      </c>
    </row>
    <row r="24" spans="1:5" x14ac:dyDescent="0.2">
      <c r="A24" s="26">
        <v>95</v>
      </c>
      <c r="B24" s="26">
        <f t="shared" si="0"/>
        <v>95</v>
      </c>
      <c r="C24" s="29">
        <f t="shared" si="3"/>
        <v>111.83000000000001</v>
      </c>
      <c r="D24" s="35">
        <f t="shared" si="1"/>
        <v>206.83</v>
      </c>
      <c r="E24" s="26">
        <f t="shared" si="2"/>
        <v>95</v>
      </c>
    </row>
    <row r="25" spans="1:5" x14ac:dyDescent="0.2">
      <c r="A25" s="26">
        <v>100</v>
      </c>
      <c r="B25" s="26">
        <f t="shared" si="0"/>
        <v>100</v>
      </c>
      <c r="C25" s="29">
        <f t="shared" si="3"/>
        <v>106.83000000000001</v>
      </c>
      <c r="D25" s="35">
        <f t="shared" si="1"/>
        <v>206.83</v>
      </c>
      <c r="E25" s="26">
        <f t="shared" si="2"/>
        <v>100</v>
      </c>
    </row>
    <row r="26" spans="1:5" x14ac:dyDescent="0.2">
      <c r="A26" s="26">
        <v>105</v>
      </c>
      <c r="B26" s="26">
        <f t="shared" si="0"/>
        <v>105</v>
      </c>
      <c r="C26" s="29">
        <f t="shared" si="3"/>
        <v>101.83000000000001</v>
      </c>
      <c r="D26" s="35">
        <f t="shared" si="1"/>
        <v>206.83</v>
      </c>
      <c r="E26" s="26">
        <f t="shared" si="2"/>
        <v>105</v>
      </c>
    </row>
    <row r="27" spans="1:5" x14ac:dyDescent="0.2">
      <c r="A27" s="26">
        <v>110</v>
      </c>
      <c r="B27" s="26">
        <f t="shared" si="0"/>
        <v>110</v>
      </c>
      <c r="C27" s="29">
        <f t="shared" si="3"/>
        <v>96.830000000000013</v>
      </c>
      <c r="D27" s="35">
        <f t="shared" si="1"/>
        <v>206.83</v>
      </c>
      <c r="E27" s="26">
        <f t="shared" si="2"/>
        <v>110</v>
      </c>
    </row>
    <row r="28" spans="1:5" x14ac:dyDescent="0.2">
      <c r="A28" s="26">
        <v>115</v>
      </c>
      <c r="B28" s="26">
        <f t="shared" si="0"/>
        <v>115</v>
      </c>
      <c r="C28" s="29">
        <f t="shared" si="3"/>
        <v>91.830000000000013</v>
      </c>
      <c r="D28" s="35">
        <f t="shared" si="1"/>
        <v>206.83</v>
      </c>
      <c r="E28" s="26">
        <f t="shared" si="2"/>
        <v>115</v>
      </c>
    </row>
    <row r="29" spans="1:5" x14ac:dyDescent="0.2">
      <c r="A29" s="26">
        <v>120</v>
      </c>
      <c r="B29" s="26">
        <f t="shared" si="0"/>
        <v>120</v>
      </c>
      <c r="C29" s="29">
        <f t="shared" si="3"/>
        <v>86.830000000000013</v>
      </c>
      <c r="D29" s="35">
        <f t="shared" si="1"/>
        <v>206.83</v>
      </c>
      <c r="E29" s="26">
        <f t="shared" si="2"/>
        <v>120</v>
      </c>
    </row>
    <row r="30" spans="1:5" x14ac:dyDescent="0.2">
      <c r="A30" s="26">
        <v>125</v>
      </c>
      <c r="B30" s="26">
        <f t="shared" si="0"/>
        <v>125</v>
      </c>
      <c r="C30" s="29">
        <f t="shared" si="3"/>
        <v>81.830000000000013</v>
      </c>
      <c r="D30" s="35">
        <f t="shared" si="1"/>
        <v>206.83</v>
      </c>
      <c r="E30" s="26">
        <f t="shared" si="2"/>
        <v>125</v>
      </c>
    </row>
    <row r="31" spans="1:5" x14ac:dyDescent="0.2">
      <c r="A31" s="26">
        <v>130</v>
      </c>
      <c r="B31" s="26">
        <f t="shared" si="0"/>
        <v>130</v>
      </c>
      <c r="C31" s="29">
        <f t="shared" si="3"/>
        <v>76.830000000000013</v>
      </c>
      <c r="D31" s="35">
        <f t="shared" si="1"/>
        <v>206.83</v>
      </c>
      <c r="E31" s="26">
        <f t="shared" si="2"/>
        <v>130</v>
      </c>
    </row>
    <row r="32" spans="1:5" x14ac:dyDescent="0.2">
      <c r="A32" s="26">
        <v>135</v>
      </c>
      <c r="B32" s="26">
        <f t="shared" si="0"/>
        <v>135</v>
      </c>
      <c r="C32" s="29">
        <f t="shared" si="3"/>
        <v>71.830000000000013</v>
      </c>
      <c r="D32" s="35">
        <f t="shared" si="1"/>
        <v>206.83</v>
      </c>
      <c r="E32" s="26">
        <f t="shared" si="2"/>
        <v>135</v>
      </c>
    </row>
    <row r="33" spans="1:5" x14ac:dyDescent="0.2">
      <c r="A33" s="26">
        <v>140</v>
      </c>
      <c r="B33" s="26">
        <f t="shared" si="0"/>
        <v>140</v>
      </c>
      <c r="C33" s="29">
        <f t="shared" si="3"/>
        <v>66.830000000000013</v>
      </c>
      <c r="D33" s="35">
        <f t="shared" si="1"/>
        <v>206.83</v>
      </c>
      <c r="E33" s="26">
        <f t="shared" si="2"/>
        <v>140</v>
      </c>
    </row>
    <row r="34" spans="1:5" x14ac:dyDescent="0.2">
      <c r="A34" s="26">
        <v>145</v>
      </c>
      <c r="B34" s="26">
        <f t="shared" si="0"/>
        <v>145</v>
      </c>
      <c r="C34" s="29">
        <f t="shared" si="3"/>
        <v>61.830000000000013</v>
      </c>
      <c r="D34" s="35">
        <f t="shared" si="1"/>
        <v>206.83</v>
      </c>
      <c r="E34" s="26">
        <f t="shared" si="2"/>
        <v>145</v>
      </c>
    </row>
    <row r="35" spans="1:5" x14ac:dyDescent="0.2">
      <c r="A35" s="26">
        <v>150</v>
      </c>
      <c r="B35" s="26">
        <f t="shared" si="0"/>
        <v>150</v>
      </c>
      <c r="C35" s="29">
        <f t="shared" si="3"/>
        <v>56.830000000000013</v>
      </c>
      <c r="D35" s="35">
        <f t="shared" si="1"/>
        <v>206.83</v>
      </c>
      <c r="E35" s="26">
        <f t="shared" si="2"/>
        <v>150</v>
      </c>
    </row>
    <row r="36" spans="1:5" x14ac:dyDescent="0.2">
      <c r="A36" s="26">
        <v>155</v>
      </c>
      <c r="B36" s="26">
        <f t="shared" si="0"/>
        <v>155</v>
      </c>
      <c r="C36" s="29">
        <f t="shared" si="3"/>
        <v>51.830000000000013</v>
      </c>
      <c r="D36" s="35">
        <f t="shared" si="1"/>
        <v>206.83</v>
      </c>
      <c r="E36" s="26">
        <f t="shared" si="2"/>
        <v>155</v>
      </c>
    </row>
    <row r="37" spans="1:5" x14ac:dyDescent="0.2">
      <c r="A37" s="26">
        <v>160</v>
      </c>
      <c r="B37" s="26">
        <f t="shared" si="0"/>
        <v>160</v>
      </c>
      <c r="C37" s="29">
        <f t="shared" si="3"/>
        <v>46.830000000000013</v>
      </c>
      <c r="D37" s="35">
        <f t="shared" si="1"/>
        <v>206.83</v>
      </c>
      <c r="E37" s="26">
        <f t="shared" si="2"/>
        <v>160</v>
      </c>
    </row>
    <row r="38" spans="1:5" x14ac:dyDescent="0.2">
      <c r="A38" s="26">
        <v>165</v>
      </c>
      <c r="B38" s="26">
        <f t="shared" si="0"/>
        <v>165</v>
      </c>
      <c r="C38" s="29">
        <f t="shared" si="3"/>
        <v>41.830000000000013</v>
      </c>
      <c r="D38" s="35">
        <f t="shared" si="1"/>
        <v>206.83</v>
      </c>
      <c r="E38" s="26">
        <f t="shared" si="2"/>
        <v>165</v>
      </c>
    </row>
    <row r="39" spans="1:5" x14ac:dyDescent="0.2">
      <c r="A39" s="26">
        <v>170</v>
      </c>
      <c r="B39" s="26">
        <f t="shared" si="0"/>
        <v>170</v>
      </c>
      <c r="C39" s="29">
        <f t="shared" si="3"/>
        <v>36.830000000000013</v>
      </c>
      <c r="D39" s="35">
        <f t="shared" si="1"/>
        <v>206.83</v>
      </c>
      <c r="E39" s="26">
        <f t="shared" si="2"/>
        <v>170</v>
      </c>
    </row>
    <row r="40" spans="1:5" x14ac:dyDescent="0.2">
      <c r="A40" s="26">
        <v>175</v>
      </c>
      <c r="B40" s="26">
        <f t="shared" si="0"/>
        <v>175</v>
      </c>
      <c r="C40" s="29">
        <f t="shared" si="3"/>
        <v>31.830000000000013</v>
      </c>
      <c r="D40" s="35">
        <f t="shared" si="1"/>
        <v>206.83</v>
      </c>
      <c r="E40" s="26">
        <f t="shared" si="2"/>
        <v>175</v>
      </c>
    </row>
    <row r="41" spans="1:5" x14ac:dyDescent="0.2">
      <c r="A41" s="26">
        <v>180</v>
      </c>
      <c r="B41" s="26">
        <f t="shared" si="0"/>
        <v>180</v>
      </c>
      <c r="C41" s="29">
        <f t="shared" si="3"/>
        <v>26.830000000000013</v>
      </c>
      <c r="D41" s="35">
        <f t="shared" si="1"/>
        <v>206.83</v>
      </c>
      <c r="E41" s="26">
        <f t="shared" si="2"/>
        <v>180</v>
      </c>
    </row>
    <row r="42" spans="1:5" x14ac:dyDescent="0.2">
      <c r="A42" s="26">
        <v>185</v>
      </c>
      <c r="B42" s="26">
        <f t="shared" si="0"/>
        <v>185</v>
      </c>
      <c r="C42" s="29">
        <f t="shared" si="3"/>
        <v>21.830000000000013</v>
      </c>
      <c r="D42" s="35">
        <f t="shared" si="1"/>
        <v>206.83</v>
      </c>
      <c r="E42" s="26">
        <f t="shared" si="2"/>
        <v>185</v>
      </c>
    </row>
    <row r="43" spans="1:5" x14ac:dyDescent="0.2">
      <c r="A43" s="26">
        <v>190</v>
      </c>
      <c r="B43" s="26">
        <f t="shared" si="0"/>
        <v>190</v>
      </c>
      <c r="C43" s="29">
        <f t="shared" si="3"/>
        <v>16.830000000000013</v>
      </c>
      <c r="D43" s="35">
        <f t="shared" si="1"/>
        <v>206.83</v>
      </c>
      <c r="E43" s="26">
        <f t="shared" si="2"/>
        <v>190</v>
      </c>
    </row>
    <row r="44" spans="1:5" x14ac:dyDescent="0.2">
      <c r="A44" s="26">
        <v>195</v>
      </c>
      <c r="B44" s="26">
        <f t="shared" si="0"/>
        <v>195</v>
      </c>
      <c r="C44" s="29">
        <f t="shared" si="3"/>
        <v>11.830000000000013</v>
      </c>
      <c r="D44" s="35">
        <f t="shared" si="1"/>
        <v>206.83</v>
      </c>
      <c r="E44" s="26">
        <f t="shared" si="2"/>
        <v>195</v>
      </c>
    </row>
    <row r="45" spans="1:5" x14ac:dyDescent="0.2">
      <c r="A45" s="26">
        <v>200</v>
      </c>
      <c r="B45" s="26">
        <f t="shared" si="0"/>
        <v>200</v>
      </c>
      <c r="C45" s="29">
        <f t="shared" si="3"/>
        <v>6.8300000000000125</v>
      </c>
      <c r="D45" s="35">
        <f t="shared" si="1"/>
        <v>206.83</v>
      </c>
      <c r="E45" s="26">
        <f t="shared" si="2"/>
        <v>200</v>
      </c>
    </row>
    <row r="46" spans="1:5" x14ac:dyDescent="0.2">
      <c r="A46" s="26">
        <v>205</v>
      </c>
      <c r="B46" s="26">
        <f t="shared" si="0"/>
        <v>205</v>
      </c>
      <c r="C46" s="29">
        <f t="shared" si="3"/>
        <v>1.8300000000000125</v>
      </c>
      <c r="D46" s="35">
        <f t="shared" si="1"/>
        <v>206.83</v>
      </c>
      <c r="E46" s="26">
        <f t="shared" si="2"/>
        <v>205</v>
      </c>
    </row>
    <row r="47" spans="1:5" x14ac:dyDescent="0.2">
      <c r="A47" s="26">
        <v>206.83</v>
      </c>
      <c r="B47" s="26">
        <f t="shared" si="0"/>
        <v>206.83</v>
      </c>
      <c r="C47" s="29">
        <f t="shared" si="3"/>
        <v>0</v>
      </c>
      <c r="D47" s="35">
        <f t="shared" si="1"/>
        <v>206.83</v>
      </c>
      <c r="E47" s="26">
        <f t="shared" si="2"/>
        <v>206.83</v>
      </c>
    </row>
    <row r="49" spans="1:5" ht="156.75" customHeight="1" x14ac:dyDescent="0.2">
      <c r="A49" s="54" t="s">
        <v>225</v>
      </c>
      <c r="B49" s="54"/>
      <c r="C49" s="54"/>
      <c r="D49" s="54"/>
      <c r="E49" s="54"/>
    </row>
    <row r="81" spans="1:12" x14ac:dyDescent="0.2">
      <c r="L81" s="50"/>
    </row>
    <row r="86" spans="1:12" x14ac:dyDescent="0.2">
      <c r="I86" s="48"/>
    </row>
    <row r="94" spans="1:12" ht="409.5" customHeight="1" x14ac:dyDescent="0.2">
      <c r="A94" s="54"/>
      <c r="B94" s="54"/>
      <c r="C94" s="54"/>
      <c r="D94" s="54"/>
      <c r="E94" s="54"/>
    </row>
  </sheetData>
  <mergeCells count="3">
    <mergeCell ref="A2:B2"/>
    <mergeCell ref="A94:E94"/>
    <mergeCell ref="A49:E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showGridLines="0" zoomScaleNormal="100" workbookViewId="0">
      <selection activeCell="B6" sqref="B6"/>
    </sheetView>
  </sheetViews>
  <sheetFormatPr baseColWidth="10" defaultColWidth="11.453125" defaultRowHeight="10" x14ac:dyDescent="0.25"/>
  <cols>
    <col min="1" max="1" width="3.453125" style="17" customWidth="1"/>
    <col min="2" max="3" width="50.453125" style="17" customWidth="1"/>
    <col min="4" max="16384" width="11.453125" style="17"/>
  </cols>
  <sheetData>
    <row r="1" spans="2:7" ht="17.25" customHeight="1" x14ac:dyDescent="0.25">
      <c r="B1" s="57" t="s">
        <v>227</v>
      </c>
      <c r="C1" s="57"/>
    </row>
    <row r="2" spans="2:7" ht="10.5" x14ac:dyDescent="0.25">
      <c r="B2" s="36"/>
      <c r="C2" s="36"/>
    </row>
    <row r="3" spans="2:7" ht="15" customHeight="1" x14ac:dyDescent="0.25">
      <c r="B3" s="1" t="s">
        <v>205</v>
      </c>
      <c r="C3" s="2" t="s">
        <v>202</v>
      </c>
    </row>
    <row r="4" spans="2:7" ht="15" customHeight="1" x14ac:dyDescent="0.25">
      <c r="B4" s="58" t="s">
        <v>203</v>
      </c>
      <c r="C4" s="55" t="s">
        <v>228</v>
      </c>
    </row>
    <row r="5" spans="2:7" ht="72" customHeight="1" x14ac:dyDescent="0.25">
      <c r="B5" s="58"/>
      <c r="C5" s="56"/>
      <c r="G5" s="31"/>
    </row>
    <row r="6" spans="2:7" ht="15" customHeight="1" x14ac:dyDescent="0.25">
      <c r="B6" s="37" t="s">
        <v>204</v>
      </c>
      <c r="C6" s="3" t="s">
        <v>208</v>
      </c>
    </row>
    <row r="7" spans="2:7" ht="36" customHeight="1" x14ac:dyDescent="0.25">
      <c r="B7" s="37" t="s">
        <v>230</v>
      </c>
      <c r="C7" s="25" t="s">
        <v>229</v>
      </c>
    </row>
    <row r="10" spans="2:7" ht="10.5" x14ac:dyDescent="0.25">
      <c r="B10" s="17" t="s">
        <v>217</v>
      </c>
    </row>
    <row r="17" spans="2:5" ht="12.75" customHeight="1" x14ac:dyDescent="0.25">
      <c r="B17" s="59"/>
      <c r="C17" s="59"/>
      <c r="D17" s="59"/>
      <c r="E17" s="59"/>
    </row>
    <row r="18" spans="2:5" x14ac:dyDescent="0.25">
      <c r="B18" s="59"/>
      <c r="C18" s="59"/>
      <c r="D18" s="59"/>
      <c r="E18" s="59"/>
    </row>
    <row r="19" spans="2:5" x14ac:dyDescent="0.25">
      <c r="B19" s="59"/>
      <c r="C19" s="59"/>
      <c r="D19" s="59"/>
      <c r="E19" s="59"/>
    </row>
    <row r="20" spans="2:5" x14ac:dyDescent="0.25">
      <c r="B20" s="59"/>
      <c r="C20" s="59"/>
      <c r="D20" s="59"/>
      <c r="E20" s="59"/>
    </row>
    <row r="21" spans="2:5" ht="15" customHeight="1" x14ac:dyDescent="0.25">
      <c r="B21" s="59"/>
      <c r="C21" s="59"/>
      <c r="D21" s="59"/>
      <c r="E21" s="59"/>
    </row>
    <row r="22" spans="2:5" x14ac:dyDescent="0.25">
      <c r="B22" s="59"/>
      <c r="C22" s="59"/>
      <c r="D22" s="59"/>
      <c r="E22" s="59"/>
    </row>
    <row r="23" spans="2:5" x14ac:dyDescent="0.25">
      <c r="B23" s="59"/>
      <c r="C23" s="59"/>
      <c r="D23" s="59"/>
      <c r="E23" s="59"/>
    </row>
    <row r="24" spans="2:5" x14ac:dyDescent="0.25">
      <c r="B24" s="59"/>
      <c r="C24" s="59"/>
      <c r="D24" s="59"/>
      <c r="E24" s="59"/>
    </row>
    <row r="25" spans="2:5" x14ac:dyDescent="0.25">
      <c r="B25" s="59"/>
      <c r="C25" s="59"/>
      <c r="D25" s="59"/>
      <c r="E25" s="59"/>
    </row>
    <row r="26" spans="2:5" x14ac:dyDescent="0.25">
      <c r="B26" s="59"/>
      <c r="C26" s="59"/>
      <c r="D26" s="59"/>
      <c r="E26" s="59"/>
    </row>
  </sheetData>
  <mergeCells count="4">
    <mergeCell ref="C4:C5"/>
    <mergeCell ref="B1:C1"/>
    <mergeCell ref="B4:B5"/>
    <mergeCell ref="B17:E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4"/>
  <sheetViews>
    <sheetView showGridLines="0" zoomScaleNormal="100" workbookViewId="0">
      <selection activeCell="E13" sqref="E13"/>
    </sheetView>
  </sheetViews>
  <sheetFormatPr baseColWidth="10" defaultColWidth="11.453125" defaultRowHeight="10" x14ac:dyDescent="0.25"/>
  <cols>
    <col min="1" max="1" width="3.6328125" style="17" customWidth="1"/>
    <col min="2" max="2" width="41.453125" style="17" customWidth="1"/>
    <col min="3" max="5" width="17.453125" style="17" customWidth="1"/>
    <col min="6" max="6" width="15.36328125" style="17" customWidth="1"/>
    <col min="7" max="16384" width="11.453125" style="17"/>
  </cols>
  <sheetData>
    <row r="1" spans="2:13" ht="11.25" customHeight="1" x14ac:dyDescent="0.25">
      <c r="B1" s="60" t="s">
        <v>231</v>
      </c>
      <c r="C1" s="60"/>
      <c r="D1" s="60"/>
      <c r="E1" s="60"/>
      <c r="F1" s="60"/>
      <c r="G1" s="60"/>
      <c r="H1" s="60"/>
    </row>
    <row r="2" spans="2:13" ht="10.5" x14ac:dyDescent="0.25">
      <c r="B2" s="40"/>
      <c r="C2" s="40"/>
      <c r="D2" s="20"/>
      <c r="E2" s="20"/>
    </row>
    <row r="4" spans="2:13" x14ac:dyDescent="0.25">
      <c r="D4" s="41"/>
      <c r="E4" s="41"/>
      <c r="F4" s="41" t="s">
        <v>196</v>
      </c>
    </row>
    <row r="5" spans="2:13" ht="15" customHeight="1" x14ac:dyDescent="0.25">
      <c r="B5" s="44"/>
      <c r="C5" s="24">
        <v>2016</v>
      </c>
      <c r="D5" s="24">
        <v>2017</v>
      </c>
      <c r="E5" s="24">
        <v>2018</v>
      </c>
      <c r="F5" s="24">
        <v>2019</v>
      </c>
      <c r="G5" s="24">
        <v>2020</v>
      </c>
    </row>
    <row r="6" spans="2:13" ht="15" customHeight="1" x14ac:dyDescent="0.25">
      <c r="B6" s="11" t="s">
        <v>215</v>
      </c>
      <c r="C6" s="32">
        <v>69.599999999999994</v>
      </c>
      <c r="D6" s="32">
        <v>82.2</v>
      </c>
      <c r="E6" s="32">
        <v>97.8</v>
      </c>
      <c r="F6" s="32">
        <v>105.872</v>
      </c>
      <c r="G6" s="51">
        <v>101.194</v>
      </c>
    </row>
    <row r="7" spans="2:13" ht="15" customHeight="1" x14ac:dyDescent="0.25">
      <c r="B7" s="11" t="s">
        <v>216</v>
      </c>
      <c r="C7" s="33">
        <v>76.099999999999994</v>
      </c>
      <c r="D7" s="33">
        <v>86.8</v>
      </c>
      <c r="E7" s="33">
        <v>100.2</v>
      </c>
      <c r="F7" s="33">
        <v>108.2</v>
      </c>
      <c r="G7" s="52">
        <v>103.85599999999999</v>
      </c>
    </row>
    <row r="9" spans="2:13" ht="62.25" customHeight="1" x14ac:dyDescent="0.25">
      <c r="B9" s="61" t="s">
        <v>224</v>
      </c>
      <c r="C9" s="62"/>
      <c r="D9" s="62"/>
      <c r="E9" s="22"/>
      <c r="F9" s="22"/>
    </row>
    <row r="12" spans="2:13" x14ac:dyDescent="0.25">
      <c r="D12" s="23"/>
      <c r="M12" s="21"/>
    </row>
    <row r="44" spans="6:6" x14ac:dyDescent="0.25">
      <c r="F44" s="23"/>
    </row>
  </sheetData>
  <mergeCells count="2">
    <mergeCell ref="B1:H1"/>
    <mergeCell ref="B9:D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1"/>
  <sheetViews>
    <sheetView showGridLines="0" zoomScaleNormal="100" workbookViewId="0">
      <selection activeCell="B1" sqref="B1:E1"/>
    </sheetView>
  </sheetViews>
  <sheetFormatPr baseColWidth="10" defaultColWidth="11.453125" defaultRowHeight="10" x14ac:dyDescent="0.25"/>
  <cols>
    <col min="1" max="1" width="3.453125" style="17" customWidth="1"/>
    <col min="2" max="2" width="41.453125" style="17" customWidth="1"/>
    <col min="3" max="3" width="17.453125" style="17" customWidth="1"/>
    <col min="4" max="16384" width="11.453125" style="17"/>
  </cols>
  <sheetData>
    <row r="1" spans="2:5" ht="11.25" customHeight="1" x14ac:dyDescent="0.25">
      <c r="B1" s="60" t="s">
        <v>234</v>
      </c>
      <c r="C1" s="60"/>
      <c r="D1" s="60"/>
      <c r="E1" s="60"/>
    </row>
    <row r="2" spans="2:5" ht="10.5" x14ac:dyDescent="0.25">
      <c r="B2" s="40"/>
      <c r="C2" s="20"/>
    </row>
    <row r="3" spans="2:5" x14ac:dyDescent="0.25">
      <c r="B3" s="63" t="s">
        <v>196</v>
      </c>
      <c r="C3" s="63"/>
    </row>
    <row r="4" spans="2:5" x14ac:dyDescent="0.25">
      <c r="C4" s="41"/>
    </row>
    <row r="5" spans="2:5" ht="15" customHeight="1" x14ac:dyDescent="0.25">
      <c r="B5" s="2" t="s">
        <v>219</v>
      </c>
      <c r="C5" s="24" t="s">
        <v>218</v>
      </c>
    </row>
    <row r="6" spans="2:5" ht="15" customHeight="1" x14ac:dyDescent="0.25">
      <c r="B6" s="11" t="s">
        <v>209</v>
      </c>
      <c r="C6" s="10">
        <v>108200</v>
      </c>
    </row>
    <row r="7" spans="2:5" ht="10.5" x14ac:dyDescent="0.25">
      <c r="B7" s="12" t="s">
        <v>210</v>
      </c>
      <c r="C7" s="13"/>
    </row>
    <row r="8" spans="2:5" ht="15" customHeight="1" x14ac:dyDescent="0.25">
      <c r="B8" s="14" t="s">
        <v>197</v>
      </c>
      <c r="C8" s="15">
        <v>82</v>
      </c>
      <c r="E8" s="23"/>
    </row>
    <row r="9" spans="2:5" ht="15" customHeight="1" x14ac:dyDescent="0.25">
      <c r="B9" s="14" t="s">
        <v>198</v>
      </c>
      <c r="C9" s="15">
        <v>7</v>
      </c>
      <c r="E9" s="23"/>
    </row>
    <row r="10" spans="2:5" ht="15" customHeight="1" x14ac:dyDescent="0.25">
      <c r="B10" s="14" t="s">
        <v>199</v>
      </c>
      <c r="C10" s="15">
        <v>5</v>
      </c>
      <c r="E10" s="23"/>
    </row>
    <row r="11" spans="2:5" ht="15" customHeight="1" x14ac:dyDescent="0.25">
      <c r="B11" s="14" t="s">
        <v>200</v>
      </c>
      <c r="C11" s="15">
        <v>3</v>
      </c>
      <c r="E11" s="23"/>
    </row>
    <row r="12" spans="2:5" ht="15" customHeight="1" x14ac:dyDescent="0.25">
      <c r="B12" s="16" t="s">
        <v>201</v>
      </c>
      <c r="C12" s="30">
        <v>3</v>
      </c>
      <c r="E12" s="23"/>
    </row>
    <row r="14" spans="2:5" ht="62.25" customHeight="1" x14ac:dyDescent="0.25">
      <c r="B14" s="42" t="s">
        <v>233</v>
      </c>
      <c r="C14" s="43"/>
    </row>
    <row r="17" spans="8:10" x14ac:dyDescent="0.25">
      <c r="J17" s="21"/>
    </row>
    <row r="21" spans="8:10" x14ac:dyDescent="0.25">
      <c r="H21" s="23"/>
    </row>
  </sheetData>
  <mergeCells count="2">
    <mergeCell ref="B1:E1"/>
    <mergeCell ref="B3:C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12"/>
  <sheetViews>
    <sheetView showGridLines="0" tabSelected="1" zoomScaleNormal="100" workbookViewId="0">
      <selection activeCell="F5" sqref="F5"/>
    </sheetView>
  </sheetViews>
  <sheetFormatPr baseColWidth="10" defaultColWidth="11.453125" defaultRowHeight="10" x14ac:dyDescent="0.25"/>
  <cols>
    <col min="1" max="1" width="3.453125" style="17" customWidth="1"/>
    <col min="2" max="2" width="8.453125" style="17" customWidth="1"/>
    <col min="3" max="3" width="20.453125" style="17" customWidth="1"/>
    <col min="4" max="4" width="15.453125" style="17" customWidth="1"/>
    <col min="5" max="5" width="5.1796875" style="17" customWidth="1"/>
    <col min="6" max="16384" width="11.453125" style="17"/>
  </cols>
  <sheetData>
    <row r="1" spans="2:5" ht="33.75" customHeight="1" x14ac:dyDescent="0.25">
      <c r="B1" s="64" t="s">
        <v>232</v>
      </c>
      <c r="C1" s="64"/>
      <c r="D1" s="64"/>
    </row>
    <row r="2" spans="2:5" ht="10.5" x14ac:dyDescent="0.25">
      <c r="B2" s="38"/>
      <c r="C2" s="38"/>
      <c r="D2" s="38"/>
    </row>
    <row r="3" spans="2:5" ht="15" customHeight="1" x14ac:dyDescent="0.25">
      <c r="B3" s="4" t="s">
        <v>0</v>
      </c>
      <c r="C3" s="4" t="s">
        <v>206</v>
      </c>
      <c r="D3" s="1" t="s">
        <v>220</v>
      </c>
      <c r="E3" s="18"/>
    </row>
    <row r="4" spans="2:5" ht="15" customHeight="1" x14ac:dyDescent="0.25">
      <c r="B4" s="5" t="s">
        <v>1</v>
      </c>
      <c r="C4" s="6" t="s">
        <v>2</v>
      </c>
      <c r="D4" s="7">
        <v>0.18018900259511336</v>
      </c>
      <c r="E4" s="19"/>
    </row>
    <row r="5" spans="2:5" ht="15" customHeight="1" x14ac:dyDescent="0.25">
      <c r="B5" s="5" t="s">
        <v>3</v>
      </c>
      <c r="C5" s="6" t="s">
        <v>4</v>
      </c>
      <c r="D5" s="7">
        <v>0.16468215711499617</v>
      </c>
      <c r="E5" s="19"/>
    </row>
    <row r="6" spans="2:5" ht="15" customHeight="1" x14ac:dyDescent="0.25">
      <c r="B6" s="8" t="s">
        <v>5</v>
      </c>
      <c r="C6" s="39" t="s">
        <v>6</v>
      </c>
      <c r="D6" s="7">
        <v>0.21360709048013773</v>
      </c>
      <c r="E6" s="19"/>
    </row>
    <row r="7" spans="2:5" ht="15" customHeight="1" x14ac:dyDescent="0.25">
      <c r="B7" s="5" t="s">
        <v>7</v>
      </c>
      <c r="C7" s="6" t="s">
        <v>8</v>
      </c>
      <c r="D7" s="7">
        <v>0.19265603568324835</v>
      </c>
      <c r="E7" s="19"/>
    </row>
    <row r="8" spans="2:5" ht="15" customHeight="1" x14ac:dyDescent="0.25">
      <c r="B8" s="5" t="s">
        <v>9</v>
      </c>
      <c r="C8" s="6" t="s">
        <v>10</v>
      </c>
      <c r="D8" s="7">
        <v>0.13103796494433892</v>
      </c>
      <c r="E8" s="19"/>
    </row>
    <row r="9" spans="2:5" ht="15" customHeight="1" x14ac:dyDescent="0.25">
      <c r="B9" s="5" t="s">
        <v>11</v>
      </c>
      <c r="C9" s="6" t="s">
        <v>12</v>
      </c>
      <c r="D9" s="7">
        <v>0.26959984638897</v>
      </c>
      <c r="E9" s="19"/>
    </row>
    <row r="10" spans="2:5" ht="15" customHeight="1" x14ac:dyDescent="0.25">
      <c r="B10" s="5" t="s">
        <v>13</v>
      </c>
      <c r="C10" s="6" t="s">
        <v>14</v>
      </c>
      <c r="D10" s="7">
        <v>4.4088470864868834E-2</v>
      </c>
      <c r="E10" s="19"/>
    </row>
    <row r="11" spans="2:5" ht="15" customHeight="1" x14ac:dyDescent="0.25">
      <c r="B11" s="5" t="s">
        <v>15</v>
      </c>
      <c r="C11" s="6" t="s">
        <v>16</v>
      </c>
      <c r="D11" s="7">
        <v>0.11850410398423271</v>
      </c>
      <c r="E11" s="19"/>
    </row>
    <row r="12" spans="2:5" ht="15" customHeight="1" x14ac:dyDescent="0.25">
      <c r="B12" s="5" t="s">
        <v>17</v>
      </c>
      <c r="C12" s="6" t="s">
        <v>18</v>
      </c>
      <c r="D12" s="7">
        <v>5.8897484397829852E-2</v>
      </c>
      <c r="E12" s="19"/>
    </row>
    <row r="13" spans="2:5" ht="15" customHeight="1" x14ac:dyDescent="0.25">
      <c r="B13" s="5" t="s">
        <v>19</v>
      </c>
      <c r="C13" s="6" t="s">
        <v>20</v>
      </c>
      <c r="D13" s="7">
        <v>0.24320580687418797</v>
      </c>
      <c r="E13" s="19"/>
    </row>
    <row r="14" spans="2:5" ht="15" customHeight="1" x14ac:dyDescent="0.25">
      <c r="B14" s="5" t="s">
        <v>21</v>
      </c>
      <c r="C14" s="6" t="s">
        <v>22</v>
      </c>
      <c r="D14" s="7">
        <v>6.4143381526706122E-2</v>
      </c>
      <c r="E14" s="19"/>
    </row>
    <row r="15" spans="2:5" ht="15" customHeight="1" x14ac:dyDescent="0.25">
      <c r="B15" s="5" t="s">
        <v>23</v>
      </c>
      <c r="C15" s="6" t="s">
        <v>24</v>
      </c>
      <c r="D15" s="7">
        <v>6.2971499099507569E-2</v>
      </c>
      <c r="E15" s="19"/>
    </row>
    <row r="16" spans="2:5" ht="15" customHeight="1" x14ac:dyDescent="0.25">
      <c r="B16" s="5" t="s">
        <v>25</v>
      </c>
      <c r="C16" s="6" t="s">
        <v>26</v>
      </c>
      <c r="D16" s="7">
        <v>0.41906417805784768</v>
      </c>
      <c r="E16" s="19"/>
    </row>
    <row r="17" spans="2:5" ht="15" customHeight="1" x14ac:dyDescent="0.25">
      <c r="B17" s="5" t="s">
        <v>27</v>
      </c>
      <c r="C17" s="6" t="s">
        <v>28</v>
      </c>
      <c r="D17" s="7">
        <v>0.21117944551736589</v>
      </c>
      <c r="E17" s="19"/>
    </row>
    <row r="18" spans="2:5" ht="15" customHeight="1" x14ac:dyDescent="0.25">
      <c r="B18" s="5" t="s">
        <v>29</v>
      </c>
      <c r="C18" s="6" t="s">
        <v>30</v>
      </c>
      <c r="D18" s="7">
        <v>0.13959297626919404</v>
      </c>
      <c r="E18" s="19"/>
    </row>
    <row r="19" spans="2:5" ht="15" customHeight="1" x14ac:dyDescent="0.25">
      <c r="B19" s="5" t="s">
        <v>31</v>
      </c>
      <c r="C19" s="6" t="s">
        <v>32</v>
      </c>
      <c r="D19" s="7">
        <v>0.15063481816225521</v>
      </c>
      <c r="E19" s="19"/>
    </row>
    <row r="20" spans="2:5" ht="15" customHeight="1" x14ac:dyDescent="0.25">
      <c r="B20" s="5" t="s">
        <v>33</v>
      </c>
      <c r="C20" s="6" t="s">
        <v>34</v>
      </c>
      <c r="D20" s="7">
        <v>6.2011793119954736E-2</v>
      </c>
      <c r="E20" s="19"/>
    </row>
    <row r="21" spans="2:5" ht="15" customHeight="1" x14ac:dyDescent="0.25">
      <c r="B21" s="5" t="s">
        <v>35</v>
      </c>
      <c r="C21" s="6" t="s">
        <v>36</v>
      </c>
      <c r="D21" s="7">
        <v>0.20806789091631694</v>
      </c>
      <c r="E21" s="19"/>
    </row>
    <row r="22" spans="2:5" ht="15" customHeight="1" x14ac:dyDescent="0.25">
      <c r="B22" s="5" t="s">
        <v>37</v>
      </c>
      <c r="C22" s="6" t="s">
        <v>38</v>
      </c>
      <c r="D22" s="7">
        <v>0.11793306032673968</v>
      </c>
      <c r="E22" s="19"/>
    </row>
    <row r="23" spans="2:5" ht="15" customHeight="1" x14ac:dyDescent="0.25">
      <c r="B23" s="9" t="s">
        <v>39</v>
      </c>
      <c r="C23" s="6" t="s">
        <v>40</v>
      </c>
      <c r="D23" s="7">
        <v>0</v>
      </c>
      <c r="E23" s="19"/>
    </row>
    <row r="24" spans="2:5" ht="15" customHeight="1" x14ac:dyDescent="0.25">
      <c r="B24" s="9" t="s">
        <v>41</v>
      </c>
      <c r="C24" s="6" t="s">
        <v>42</v>
      </c>
      <c r="D24" s="7">
        <v>0</v>
      </c>
      <c r="E24" s="19"/>
    </row>
    <row r="25" spans="2:5" ht="15" customHeight="1" x14ac:dyDescent="0.25">
      <c r="B25" s="5" t="s">
        <v>43</v>
      </c>
      <c r="C25" s="6" t="s">
        <v>44</v>
      </c>
      <c r="D25" s="7">
        <v>0.2059508969703539</v>
      </c>
      <c r="E25" s="19"/>
    </row>
    <row r="26" spans="2:5" ht="15" customHeight="1" x14ac:dyDescent="0.25">
      <c r="B26" s="5" t="s">
        <v>45</v>
      </c>
      <c r="C26" s="6" t="s">
        <v>46</v>
      </c>
      <c r="D26" s="7">
        <v>0.12501507534732129</v>
      </c>
      <c r="E26" s="19"/>
    </row>
    <row r="27" spans="2:5" ht="15" customHeight="1" x14ac:dyDescent="0.25">
      <c r="B27" s="5" t="s">
        <v>47</v>
      </c>
      <c r="C27" s="6" t="s">
        <v>48</v>
      </c>
      <c r="D27" s="7">
        <v>0.17046239845201713</v>
      </c>
      <c r="E27" s="19"/>
    </row>
    <row r="28" spans="2:5" ht="15" customHeight="1" x14ac:dyDescent="0.25">
      <c r="B28" s="5" t="s">
        <v>49</v>
      </c>
      <c r="C28" s="6" t="s">
        <v>50</v>
      </c>
      <c r="D28" s="7">
        <v>8.5208870417306098E-2</v>
      </c>
      <c r="E28" s="19"/>
    </row>
    <row r="29" spans="2:5" ht="15" customHeight="1" x14ac:dyDescent="0.25">
      <c r="B29" s="5" t="s">
        <v>51</v>
      </c>
      <c r="C29" s="6" t="s">
        <v>52</v>
      </c>
      <c r="D29" s="7">
        <v>0.14621642437662463</v>
      </c>
      <c r="E29" s="19"/>
    </row>
    <row r="30" spans="2:5" ht="15" customHeight="1" x14ac:dyDescent="0.25">
      <c r="B30" s="5" t="s">
        <v>53</v>
      </c>
      <c r="C30" s="6" t="s">
        <v>54</v>
      </c>
      <c r="D30" s="7">
        <v>0.11482541684860834</v>
      </c>
      <c r="E30" s="19"/>
    </row>
    <row r="31" spans="2:5" ht="15" customHeight="1" x14ac:dyDescent="0.25">
      <c r="B31" s="5" t="s">
        <v>55</v>
      </c>
      <c r="C31" s="6" t="s">
        <v>56</v>
      </c>
      <c r="D31" s="7">
        <v>0.15905345400590223</v>
      </c>
      <c r="E31" s="19"/>
    </row>
    <row r="32" spans="2:5" ht="15" customHeight="1" x14ac:dyDescent="0.25">
      <c r="B32" s="5" t="s">
        <v>57</v>
      </c>
      <c r="C32" s="6" t="s">
        <v>58</v>
      </c>
      <c r="D32" s="7">
        <v>9.9416755037115584E-2</v>
      </c>
      <c r="E32" s="19"/>
    </row>
    <row r="33" spans="2:5" ht="15" customHeight="1" x14ac:dyDescent="0.25">
      <c r="B33" s="5" t="s">
        <v>59</v>
      </c>
      <c r="C33" s="6" t="s">
        <v>60</v>
      </c>
      <c r="D33" s="7">
        <v>0.1088244761793281</v>
      </c>
      <c r="E33" s="19"/>
    </row>
    <row r="34" spans="2:5" ht="15" customHeight="1" x14ac:dyDescent="0.25">
      <c r="B34" s="5" t="s">
        <v>61</v>
      </c>
      <c r="C34" s="6" t="s">
        <v>62</v>
      </c>
      <c r="D34" s="7">
        <v>6.5350083315741964E-2</v>
      </c>
      <c r="E34" s="19"/>
    </row>
    <row r="35" spans="2:5" ht="15" customHeight="1" x14ac:dyDescent="0.25">
      <c r="B35" s="5" t="s">
        <v>63</v>
      </c>
      <c r="C35" s="6" t="s">
        <v>64</v>
      </c>
      <c r="D35" s="7">
        <v>0.27285989785690834</v>
      </c>
      <c r="E35" s="19"/>
    </row>
    <row r="36" spans="2:5" ht="15" customHeight="1" x14ac:dyDescent="0.25">
      <c r="B36" s="5" t="s">
        <v>65</v>
      </c>
      <c r="C36" s="6" t="s">
        <v>66</v>
      </c>
      <c r="D36" s="7">
        <v>0.11022805164971562</v>
      </c>
      <c r="E36" s="19"/>
    </row>
    <row r="37" spans="2:5" ht="15" customHeight="1" x14ac:dyDescent="0.25">
      <c r="B37" s="5" t="s">
        <v>67</v>
      </c>
      <c r="C37" s="6" t="s">
        <v>68</v>
      </c>
      <c r="D37" s="7">
        <v>0.2031943186444985</v>
      </c>
      <c r="E37" s="19"/>
    </row>
    <row r="38" spans="2:5" ht="15" customHeight="1" x14ac:dyDescent="0.25">
      <c r="B38" s="5" t="s">
        <v>69</v>
      </c>
      <c r="C38" s="6" t="s">
        <v>70</v>
      </c>
      <c r="D38" s="7">
        <v>0.19383496732931715</v>
      </c>
      <c r="E38" s="19"/>
    </row>
    <row r="39" spans="2:5" ht="15" customHeight="1" x14ac:dyDescent="0.25">
      <c r="B39" s="5" t="s">
        <v>71</v>
      </c>
      <c r="C39" s="6" t="s">
        <v>72</v>
      </c>
      <c r="D39" s="7">
        <v>0.17235047718258178</v>
      </c>
      <c r="E39" s="19"/>
    </row>
    <row r="40" spans="2:5" ht="15" customHeight="1" x14ac:dyDescent="0.25">
      <c r="B40" s="5" t="s">
        <v>73</v>
      </c>
      <c r="C40" s="6" t="s">
        <v>74</v>
      </c>
      <c r="D40" s="7">
        <v>0.12518696754893671</v>
      </c>
      <c r="E40" s="19"/>
    </row>
    <row r="41" spans="2:5" ht="15" customHeight="1" x14ac:dyDescent="0.25">
      <c r="B41" s="5" t="s">
        <v>75</v>
      </c>
      <c r="C41" s="6" t="s">
        <v>76</v>
      </c>
      <c r="D41" s="7">
        <v>0.16315919714797725</v>
      </c>
      <c r="E41" s="19"/>
    </row>
    <row r="42" spans="2:5" ht="15" customHeight="1" x14ac:dyDescent="0.25">
      <c r="B42" s="5" t="s">
        <v>77</v>
      </c>
      <c r="C42" s="6" t="s">
        <v>78</v>
      </c>
      <c r="D42" s="7">
        <v>0.23391086284582674</v>
      </c>
      <c r="E42" s="19"/>
    </row>
    <row r="43" spans="2:5" ht="15" customHeight="1" x14ac:dyDescent="0.25">
      <c r="B43" s="5" t="s">
        <v>79</v>
      </c>
      <c r="C43" s="6" t="s">
        <v>80</v>
      </c>
      <c r="D43" s="7">
        <v>0.12217069742390604</v>
      </c>
      <c r="E43" s="19"/>
    </row>
    <row r="44" spans="2:5" ht="15" customHeight="1" x14ac:dyDescent="0.25">
      <c r="B44" s="5" t="s">
        <v>81</v>
      </c>
      <c r="C44" s="6" t="s">
        <v>82</v>
      </c>
      <c r="D44" s="7">
        <v>7.62820778574686E-2</v>
      </c>
      <c r="E44" s="19"/>
    </row>
    <row r="45" spans="2:5" ht="15" customHeight="1" x14ac:dyDescent="0.25">
      <c r="B45" s="5" t="s">
        <v>83</v>
      </c>
      <c r="C45" s="6" t="s">
        <v>84</v>
      </c>
      <c r="D45" s="7">
        <v>0.225785787047247</v>
      </c>
      <c r="E45" s="19"/>
    </row>
    <row r="46" spans="2:5" ht="15" customHeight="1" x14ac:dyDescent="0.25">
      <c r="B46" s="5" t="s">
        <v>85</v>
      </c>
      <c r="C46" s="6" t="s">
        <v>86</v>
      </c>
      <c r="D46" s="7">
        <v>0.21959377361074903</v>
      </c>
      <c r="E46" s="19"/>
    </row>
    <row r="47" spans="2:5" ht="15" customHeight="1" x14ac:dyDescent="0.25">
      <c r="B47" s="5" t="s">
        <v>87</v>
      </c>
      <c r="C47" s="6" t="s">
        <v>88</v>
      </c>
      <c r="D47" s="7">
        <v>5.8299885642532016E-2</v>
      </c>
      <c r="E47" s="19"/>
    </row>
    <row r="48" spans="2:5" ht="15" customHeight="1" x14ac:dyDescent="0.25">
      <c r="B48" s="5" t="s">
        <v>89</v>
      </c>
      <c r="C48" s="6" t="s">
        <v>90</v>
      </c>
      <c r="D48" s="7">
        <v>0.31027314264115707</v>
      </c>
      <c r="E48" s="19"/>
    </row>
    <row r="49" spans="2:5" ht="15" customHeight="1" x14ac:dyDescent="0.25">
      <c r="B49" s="5" t="s">
        <v>91</v>
      </c>
      <c r="C49" s="6" t="s">
        <v>92</v>
      </c>
      <c r="D49" s="7">
        <v>0.2769020736299016</v>
      </c>
      <c r="E49" s="19"/>
    </row>
    <row r="50" spans="2:5" ht="15" customHeight="1" x14ac:dyDescent="0.25">
      <c r="B50" s="5" t="s">
        <v>93</v>
      </c>
      <c r="C50" s="6" t="s">
        <v>94</v>
      </c>
      <c r="D50" s="7">
        <v>0.13059024718868217</v>
      </c>
      <c r="E50" s="19"/>
    </row>
    <row r="51" spans="2:5" ht="15" customHeight="1" x14ac:dyDescent="0.25">
      <c r="B51" s="5" t="s">
        <v>95</v>
      </c>
      <c r="C51" s="6" t="s">
        <v>96</v>
      </c>
      <c r="D51" s="7">
        <v>0.10041646407204619</v>
      </c>
      <c r="E51" s="19"/>
    </row>
    <row r="52" spans="2:5" ht="15" customHeight="1" x14ac:dyDescent="0.25">
      <c r="B52" s="5" t="s">
        <v>97</v>
      </c>
      <c r="C52" s="6" t="s">
        <v>98</v>
      </c>
      <c r="D52" s="7">
        <v>0.13146753420384152</v>
      </c>
      <c r="E52" s="19"/>
    </row>
    <row r="53" spans="2:5" ht="15" customHeight="1" x14ac:dyDescent="0.25">
      <c r="B53" s="5" t="s">
        <v>99</v>
      </c>
      <c r="C53" s="6" t="s">
        <v>100</v>
      </c>
      <c r="D53" s="7">
        <v>0.17604569936873316</v>
      </c>
      <c r="E53" s="19"/>
    </row>
    <row r="54" spans="2:5" ht="15" customHeight="1" x14ac:dyDescent="0.25">
      <c r="B54" s="5" t="s">
        <v>101</v>
      </c>
      <c r="C54" s="6" t="s">
        <v>102</v>
      </c>
      <c r="D54" s="7">
        <v>0.12266283491334748</v>
      </c>
      <c r="E54" s="19"/>
    </row>
    <row r="55" spans="2:5" ht="15" customHeight="1" x14ac:dyDescent="0.25">
      <c r="B55" s="5" t="s">
        <v>103</v>
      </c>
      <c r="C55" s="6" t="s">
        <v>104</v>
      </c>
      <c r="D55" s="7">
        <v>0.18067232868137653</v>
      </c>
      <c r="E55" s="19"/>
    </row>
    <row r="56" spans="2:5" ht="15" customHeight="1" x14ac:dyDescent="0.25">
      <c r="B56" s="5" t="s">
        <v>105</v>
      </c>
      <c r="C56" s="6" t="s">
        <v>106</v>
      </c>
      <c r="D56" s="7">
        <v>0.24670062978859961</v>
      </c>
      <c r="E56" s="19"/>
    </row>
    <row r="57" spans="2:5" ht="15" customHeight="1" x14ac:dyDescent="0.25">
      <c r="B57" s="5" t="s">
        <v>107</v>
      </c>
      <c r="C57" s="6" t="s">
        <v>108</v>
      </c>
      <c r="D57" s="7">
        <v>0.24395541965344961</v>
      </c>
      <c r="E57" s="19"/>
    </row>
    <row r="58" spans="2:5" ht="15" customHeight="1" x14ac:dyDescent="0.25">
      <c r="B58" s="5" t="s">
        <v>109</v>
      </c>
      <c r="C58" s="6" t="s">
        <v>110</v>
      </c>
      <c r="D58" s="7">
        <v>0.1609692773691043</v>
      </c>
      <c r="E58" s="19"/>
    </row>
    <row r="59" spans="2:5" ht="15" customHeight="1" x14ac:dyDescent="0.25">
      <c r="B59" s="5" t="s">
        <v>111</v>
      </c>
      <c r="C59" s="6" t="s">
        <v>112</v>
      </c>
      <c r="D59" s="7">
        <v>0.13787398317937405</v>
      </c>
      <c r="E59" s="19"/>
    </row>
    <row r="60" spans="2:5" ht="15" customHeight="1" x14ac:dyDescent="0.25">
      <c r="B60" s="5" t="s">
        <v>113</v>
      </c>
      <c r="C60" s="6" t="s">
        <v>114</v>
      </c>
      <c r="D60" s="7">
        <v>0.14382925025611104</v>
      </c>
      <c r="E60" s="19"/>
    </row>
    <row r="61" spans="2:5" ht="15" customHeight="1" x14ac:dyDescent="0.25">
      <c r="B61" s="5" t="s">
        <v>115</v>
      </c>
      <c r="C61" s="6" t="s">
        <v>116</v>
      </c>
      <c r="D61" s="7">
        <v>0.23894019747073059</v>
      </c>
      <c r="E61" s="19"/>
    </row>
    <row r="62" spans="2:5" ht="15" customHeight="1" x14ac:dyDescent="0.25">
      <c r="B62" s="5" t="s">
        <v>117</v>
      </c>
      <c r="C62" s="6" t="s">
        <v>118</v>
      </c>
      <c r="D62" s="7">
        <v>0.1403180542563143</v>
      </c>
      <c r="E62" s="19"/>
    </row>
    <row r="63" spans="2:5" ht="15" customHeight="1" x14ac:dyDescent="0.25">
      <c r="B63" s="5" t="s">
        <v>119</v>
      </c>
      <c r="C63" s="6" t="s">
        <v>120</v>
      </c>
      <c r="D63" s="7">
        <v>0.17859560903664504</v>
      </c>
      <c r="E63" s="19"/>
    </row>
    <row r="64" spans="2:5" ht="15" customHeight="1" x14ac:dyDescent="0.25">
      <c r="B64" s="5" t="s">
        <v>121</v>
      </c>
      <c r="C64" s="6" t="s">
        <v>122</v>
      </c>
      <c r="D64" s="7">
        <v>0.21163140122060783</v>
      </c>
      <c r="E64" s="19"/>
    </row>
    <row r="65" spans="2:5" ht="15" customHeight="1" x14ac:dyDescent="0.25">
      <c r="B65" s="5" t="s">
        <v>123</v>
      </c>
      <c r="C65" s="6" t="s">
        <v>124</v>
      </c>
      <c r="D65" s="7">
        <v>0.15220027282372556</v>
      </c>
      <c r="E65" s="19"/>
    </row>
    <row r="66" spans="2:5" ht="15" customHeight="1" x14ac:dyDescent="0.25">
      <c r="B66" s="5" t="s">
        <v>125</v>
      </c>
      <c r="C66" s="6" t="s">
        <v>126</v>
      </c>
      <c r="D66" s="7">
        <v>3.2892792910320864E-2</v>
      </c>
      <c r="E66" s="19"/>
    </row>
    <row r="67" spans="2:5" ht="15" customHeight="1" x14ac:dyDescent="0.25">
      <c r="B67" s="5" t="s">
        <v>127</v>
      </c>
      <c r="C67" s="6" t="s">
        <v>128</v>
      </c>
      <c r="D67" s="7">
        <v>0.16730595584598995</v>
      </c>
      <c r="E67" s="19"/>
    </row>
    <row r="68" spans="2:5" ht="15" customHeight="1" x14ac:dyDescent="0.25">
      <c r="B68" s="5" t="s">
        <v>129</v>
      </c>
      <c r="C68" s="6" t="s">
        <v>130</v>
      </c>
      <c r="D68" s="7">
        <v>7.3305900636295218E-2</v>
      </c>
      <c r="E68" s="19"/>
    </row>
    <row r="69" spans="2:5" ht="15" customHeight="1" x14ac:dyDescent="0.25">
      <c r="B69" s="5" t="s">
        <v>131</v>
      </c>
      <c r="C69" s="6" t="s">
        <v>132</v>
      </c>
      <c r="D69" s="7">
        <v>0.14196349943821931</v>
      </c>
      <c r="E69" s="19"/>
    </row>
    <row r="70" spans="2:5" ht="15" customHeight="1" x14ac:dyDescent="0.25">
      <c r="B70" s="5" t="s">
        <v>133</v>
      </c>
      <c r="C70" s="6" t="s">
        <v>134</v>
      </c>
      <c r="D70" s="7">
        <v>0.1503479533337469</v>
      </c>
      <c r="E70" s="19"/>
    </row>
    <row r="71" spans="2:5" ht="15" customHeight="1" x14ac:dyDescent="0.25">
      <c r="B71" s="5" t="s">
        <v>135</v>
      </c>
      <c r="C71" s="6" t="s">
        <v>136</v>
      </c>
      <c r="D71" s="7">
        <v>0.30148764148129004</v>
      </c>
      <c r="E71" s="19"/>
    </row>
    <row r="72" spans="2:5" ht="15" customHeight="1" x14ac:dyDescent="0.25">
      <c r="B72" s="5" t="s">
        <v>137</v>
      </c>
      <c r="C72" s="6" t="s">
        <v>138</v>
      </c>
      <c r="D72" s="7">
        <v>0.12471953904332531</v>
      </c>
      <c r="E72" s="19"/>
    </row>
    <row r="73" spans="2:5" ht="15" customHeight="1" x14ac:dyDescent="0.25">
      <c r="B73" s="5" t="s">
        <v>139</v>
      </c>
      <c r="C73" s="6" t="s">
        <v>140</v>
      </c>
      <c r="D73" s="7">
        <v>0.27808978207949359</v>
      </c>
      <c r="E73" s="19"/>
    </row>
    <row r="74" spans="2:5" ht="15" customHeight="1" x14ac:dyDescent="0.25">
      <c r="B74" s="5" t="s">
        <v>141</v>
      </c>
      <c r="C74" s="6" t="s">
        <v>142</v>
      </c>
      <c r="D74" s="7">
        <v>0.12514377066138122</v>
      </c>
      <c r="E74" s="19"/>
    </row>
    <row r="75" spans="2:5" ht="15" customHeight="1" x14ac:dyDescent="0.25">
      <c r="B75" s="5" t="s">
        <v>143</v>
      </c>
      <c r="C75" s="6" t="s">
        <v>144</v>
      </c>
      <c r="D75" s="7">
        <v>0.11540919394785285</v>
      </c>
      <c r="E75" s="19"/>
    </row>
    <row r="76" spans="2:5" ht="15" customHeight="1" x14ac:dyDescent="0.25">
      <c r="B76" s="5" t="s">
        <v>145</v>
      </c>
      <c r="C76" s="6" t="s">
        <v>146</v>
      </c>
      <c r="D76" s="7">
        <v>0.18167107309252892</v>
      </c>
      <c r="E76" s="19"/>
    </row>
    <row r="77" spans="2:5" ht="15" customHeight="1" x14ac:dyDescent="0.25">
      <c r="B77" s="5" t="s">
        <v>147</v>
      </c>
      <c r="C77" s="6" t="s">
        <v>148</v>
      </c>
      <c r="D77" s="7">
        <v>0.14898767192689472</v>
      </c>
      <c r="E77" s="19"/>
    </row>
    <row r="78" spans="2:5" ht="15" customHeight="1" x14ac:dyDescent="0.25">
      <c r="B78" s="5" t="s">
        <v>149</v>
      </c>
      <c r="C78" s="6" t="s">
        <v>150</v>
      </c>
      <c r="D78" s="7">
        <v>0.11087884777131617</v>
      </c>
      <c r="E78" s="19"/>
    </row>
    <row r="79" spans="2:5" ht="15" customHeight="1" x14ac:dyDescent="0.25">
      <c r="B79" s="5" t="s">
        <v>151</v>
      </c>
      <c r="C79" s="6" t="s">
        <v>152</v>
      </c>
      <c r="D79" s="7">
        <v>0.79306123800826933</v>
      </c>
      <c r="E79" s="19"/>
    </row>
    <row r="80" spans="2:5" ht="15" customHeight="1" x14ac:dyDescent="0.25">
      <c r="B80" s="5" t="s">
        <v>153</v>
      </c>
      <c r="C80" s="6" t="s">
        <v>154</v>
      </c>
      <c r="D80" s="7">
        <v>0.19658312320781721</v>
      </c>
      <c r="E80" s="19"/>
    </row>
    <row r="81" spans="2:5" ht="15" customHeight="1" x14ac:dyDescent="0.25">
      <c r="B81" s="5" t="s">
        <v>155</v>
      </c>
      <c r="C81" s="6" t="s">
        <v>156</v>
      </c>
      <c r="D81" s="7">
        <v>0.36686102479875271</v>
      </c>
      <c r="E81" s="19"/>
    </row>
    <row r="82" spans="2:5" ht="15" customHeight="1" x14ac:dyDescent="0.25">
      <c r="B82" s="5" t="s">
        <v>157</v>
      </c>
      <c r="C82" s="6" t="s">
        <v>158</v>
      </c>
      <c r="D82" s="7">
        <v>0.61321866034291805</v>
      </c>
      <c r="E82" s="19"/>
    </row>
    <row r="83" spans="2:5" ht="15" customHeight="1" x14ac:dyDescent="0.25">
      <c r="B83" s="5" t="s">
        <v>159</v>
      </c>
      <c r="C83" s="6" t="s">
        <v>160</v>
      </c>
      <c r="D83" s="7">
        <v>0.13937726601927597</v>
      </c>
      <c r="E83" s="19"/>
    </row>
    <row r="84" spans="2:5" ht="15" customHeight="1" x14ac:dyDescent="0.25">
      <c r="B84" s="5" t="s">
        <v>161</v>
      </c>
      <c r="C84" s="6" t="s">
        <v>162</v>
      </c>
      <c r="D84" s="7">
        <v>0.15826928871754001</v>
      </c>
      <c r="E84" s="19"/>
    </row>
    <row r="85" spans="2:5" ht="15" customHeight="1" x14ac:dyDescent="0.25">
      <c r="B85" s="5" t="s">
        <v>163</v>
      </c>
      <c r="C85" s="6" t="s">
        <v>164</v>
      </c>
      <c r="D85" s="7">
        <v>4.5154121641662208E-2</v>
      </c>
      <c r="E85" s="19"/>
    </row>
    <row r="86" spans="2:5" ht="15" customHeight="1" x14ac:dyDescent="0.25">
      <c r="B86" s="5" t="s">
        <v>165</v>
      </c>
      <c r="C86" s="6" t="s">
        <v>166</v>
      </c>
      <c r="D86" s="7">
        <v>0.22868007913872404</v>
      </c>
      <c r="E86" s="19"/>
    </row>
    <row r="87" spans="2:5" ht="15" customHeight="1" x14ac:dyDescent="0.25">
      <c r="B87" s="5" t="s">
        <v>167</v>
      </c>
      <c r="C87" s="6" t="s">
        <v>168</v>
      </c>
      <c r="D87" s="7">
        <v>4.5049248482001217E-2</v>
      </c>
      <c r="E87" s="19"/>
    </row>
    <row r="88" spans="2:5" ht="15" customHeight="1" x14ac:dyDescent="0.25">
      <c r="B88" s="5" t="s">
        <v>169</v>
      </c>
      <c r="C88" s="6" t="s">
        <v>170</v>
      </c>
      <c r="D88" s="7">
        <v>6.5092891736785854E-2</v>
      </c>
      <c r="E88" s="19"/>
    </row>
    <row r="89" spans="2:5" ht="15" customHeight="1" x14ac:dyDescent="0.25">
      <c r="B89" s="5" t="s">
        <v>171</v>
      </c>
      <c r="C89" s="6" t="s">
        <v>172</v>
      </c>
      <c r="D89" s="7">
        <v>0.11763339778768434</v>
      </c>
      <c r="E89" s="19"/>
    </row>
    <row r="90" spans="2:5" ht="15" customHeight="1" x14ac:dyDescent="0.25">
      <c r="B90" s="5" t="s">
        <v>173</v>
      </c>
      <c r="C90" s="6" t="s">
        <v>174</v>
      </c>
      <c r="D90" s="7">
        <v>0.29046125246892068</v>
      </c>
      <c r="E90" s="19"/>
    </row>
    <row r="91" spans="2:5" ht="15" customHeight="1" x14ac:dyDescent="0.25">
      <c r="B91" s="5" t="s">
        <v>175</v>
      </c>
      <c r="C91" s="6" t="s">
        <v>176</v>
      </c>
      <c r="D91" s="7">
        <v>0.2482169370485412</v>
      </c>
      <c r="E91" s="19"/>
    </row>
    <row r="92" spans="2:5" ht="15" customHeight="1" x14ac:dyDescent="0.25">
      <c r="B92" s="5" t="s">
        <v>177</v>
      </c>
      <c r="C92" s="6" t="s">
        <v>178</v>
      </c>
      <c r="D92" s="7">
        <v>0.11315363906817977</v>
      </c>
      <c r="E92" s="19"/>
    </row>
    <row r="93" spans="2:5" ht="15" customHeight="1" x14ac:dyDescent="0.25">
      <c r="B93" s="5" t="s">
        <v>179</v>
      </c>
      <c r="C93" s="6" t="s">
        <v>180</v>
      </c>
      <c r="D93" s="7">
        <v>0.14053975563714813</v>
      </c>
      <c r="E93" s="19"/>
    </row>
    <row r="94" spans="2:5" ht="15" customHeight="1" x14ac:dyDescent="0.25">
      <c r="B94" s="5" t="s">
        <v>181</v>
      </c>
      <c r="C94" s="6" t="s">
        <v>182</v>
      </c>
      <c r="D94" s="7">
        <v>0.16952866418332163</v>
      </c>
      <c r="E94" s="19"/>
    </row>
    <row r="95" spans="2:5" ht="15" customHeight="1" x14ac:dyDescent="0.25">
      <c r="B95" s="5" t="s">
        <v>183</v>
      </c>
      <c r="C95" s="6" t="s">
        <v>184</v>
      </c>
      <c r="D95" s="7">
        <v>0.49824257763183633</v>
      </c>
      <c r="E95" s="19"/>
    </row>
    <row r="96" spans="2:5" ht="15" customHeight="1" x14ac:dyDescent="0.25">
      <c r="B96" s="5" t="s">
        <v>185</v>
      </c>
      <c r="C96" s="6" t="s">
        <v>186</v>
      </c>
      <c r="D96" s="7">
        <v>0.49579156956354503</v>
      </c>
      <c r="E96" s="19"/>
    </row>
    <row r="97" spans="2:6" ht="15" customHeight="1" x14ac:dyDescent="0.25">
      <c r="B97" s="5" t="s">
        <v>187</v>
      </c>
      <c r="C97" s="6" t="s">
        <v>188</v>
      </c>
      <c r="D97" s="7">
        <v>0.74368430286106935</v>
      </c>
      <c r="E97" s="19"/>
    </row>
    <row r="98" spans="2:6" ht="15" customHeight="1" x14ac:dyDescent="0.25">
      <c r="B98" s="5" t="s">
        <v>189</v>
      </c>
      <c r="C98" s="6" t="s">
        <v>190</v>
      </c>
      <c r="D98" s="7">
        <v>0.48971085086988397</v>
      </c>
      <c r="E98" s="19"/>
    </row>
    <row r="99" spans="2:6" ht="15" customHeight="1" x14ac:dyDescent="0.25">
      <c r="B99" s="5" t="s">
        <v>191</v>
      </c>
      <c r="C99" s="6" t="s">
        <v>192</v>
      </c>
      <c r="D99" s="7">
        <v>0.64165819303843441</v>
      </c>
      <c r="E99" s="19"/>
    </row>
    <row r="100" spans="2:6" ht="15" customHeight="1" x14ac:dyDescent="0.25">
      <c r="B100" s="5">
        <v>971</v>
      </c>
      <c r="C100" s="6" t="s">
        <v>193</v>
      </c>
      <c r="D100" s="7">
        <v>0.44387643509325692</v>
      </c>
      <c r="E100" s="19"/>
    </row>
    <row r="101" spans="2:6" ht="15" customHeight="1" x14ac:dyDescent="0.25">
      <c r="B101" s="5">
        <v>972</v>
      </c>
      <c r="C101" s="6" t="s">
        <v>194</v>
      </c>
      <c r="D101" s="7">
        <v>1.083374712228592E-2</v>
      </c>
      <c r="E101" s="19"/>
    </row>
    <row r="102" spans="2:6" ht="15" customHeight="1" x14ac:dyDescent="0.25">
      <c r="B102" s="5">
        <v>973</v>
      </c>
      <c r="C102" s="6" t="s">
        <v>195</v>
      </c>
      <c r="D102" s="7">
        <v>0.66856148040202679</v>
      </c>
      <c r="E102" s="19"/>
    </row>
    <row r="103" spans="2:6" ht="15" customHeight="1" x14ac:dyDescent="0.25">
      <c r="B103" s="5">
        <v>974</v>
      </c>
      <c r="C103" s="6" t="s">
        <v>207</v>
      </c>
      <c r="D103" s="7">
        <v>1.704090894414528E-2</v>
      </c>
      <c r="E103" s="19"/>
    </row>
    <row r="104" spans="2:6" x14ac:dyDescent="0.25">
      <c r="F104" s="23"/>
    </row>
    <row r="105" spans="2:6" ht="10.5" x14ac:dyDescent="0.25">
      <c r="B105" s="17" t="s">
        <v>221</v>
      </c>
    </row>
    <row r="106" spans="2:6" ht="10.5" x14ac:dyDescent="0.25">
      <c r="B106" s="17" t="s">
        <v>223</v>
      </c>
    </row>
    <row r="107" spans="2:6" ht="12" x14ac:dyDescent="0.25">
      <c r="B107" s="17" t="s">
        <v>222</v>
      </c>
    </row>
    <row r="110" spans="2:6" x14ac:dyDescent="0.25">
      <c r="F110" s="22"/>
    </row>
    <row r="112" spans="2:6" x14ac:dyDescent="0.25">
      <c r="D112" s="22"/>
    </row>
  </sheetData>
  <mergeCells count="1">
    <mergeCell ref="B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22 B25: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Schéma 1</vt:lpstr>
      <vt:lpstr>Tableau 1</vt:lpstr>
      <vt:lpstr>Graphique 1</vt:lpstr>
      <vt:lpstr>Tableau 2</vt:lpstr>
      <vt:lpstr>Tableau complémentaire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Émilie Morin</cp:lastModifiedBy>
  <dcterms:created xsi:type="dcterms:W3CDTF">2009-10-05T08:20:59Z</dcterms:created>
  <dcterms:modified xsi:type="dcterms:W3CDTF">2021-09-10T10:34:20Z</dcterms:modified>
</cp:coreProperties>
</file>