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BF639406-D651-44D9-9575-41455B2C042A}" xr6:coauthVersionLast="47" xr6:coauthVersionMax="47" xr10:uidLastSave="{00000000-0000-0000-0000-000000000000}"/>
  <bookViews>
    <workbookView xWindow="-110" yWindow="-110" windowWidth="19420" windowHeight="10420" activeTab="5" xr2:uid="{00000000-000D-0000-FFFF-FFFF00000000}"/>
  </bookViews>
  <sheets>
    <sheet name="Schéma 1" sheetId="16" r:id="rId1"/>
    <sheet name="Tableau 1" sheetId="6" r:id="rId2"/>
    <sheet name=" Graphique 1 " sheetId="17" r:id="rId3"/>
    <sheet name="Tableau 2" sheetId="18" r:id="rId4"/>
    <sheet name="Graphique 2 " sheetId="19" r:id="rId5"/>
    <sheet name="Tableau complémentaire" sheetId="20" r:id="rId6"/>
  </sheets>
  <definedNames>
    <definedName name="_xlnm._FilterDatabase" localSheetId="5" hidden="1">'Tableau complémentaire'!$D$1:$D$837</definedName>
    <definedName name="_xlnm.Print_Area" localSheetId="1">'Tableau 1'!$B$1:$E$8</definedName>
    <definedName name="_xlnm.Print_Area" localSheetId="3">'Tableau 2'!$B$1:$E$28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 i="17" l="1"/>
  <c r="C5" i="18" l="1"/>
  <c r="C7" i="17"/>
  <c r="D7" i="17"/>
  <c r="E7" i="17"/>
  <c r="F7" i="17"/>
  <c r="G7" i="17"/>
  <c r="H7" i="17"/>
  <c r="I7" i="17"/>
  <c r="J7" i="17"/>
  <c r="K7" i="17"/>
  <c r="L7" i="17"/>
  <c r="M7" i="17"/>
  <c r="N7" i="17"/>
  <c r="O7" i="17"/>
  <c r="P7" i="17"/>
  <c r="Q7" i="17"/>
  <c r="R7" i="17"/>
  <c r="S7" i="17"/>
  <c r="T7" i="17"/>
  <c r="T8" i="17"/>
  <c r="U8" i="17"/>
  <c r="V8" i="17"/>
  <c r="W8" i="17"/>
  <c r="C119" i="16" l="1"/>
  <c r="D119" i="16" s="1"/>
  <c r="E119" i="16" s="1"/>
  <c r="F119" i="16" s="1"/>
  <c r="C118" i="16"/>
  <c r="D118" i="16" s="1"/>
  <c r="E118" i="16" s="1"/>
  <c r="F118" i="16" s="1"/>
  <c r="C117" i="16"/>
  <c r="D117" i="16" s="1"/>
  <c r="E117" i="16" s="1"/>
  <c r="F117" i="16" s="1"/>
  <c r="C116" i="16"/>
  <c r="D116" i="16" s="1"/>
  <c r="E116" i="16" s="1"/>
  <c r="F116" i="16" s="1"/>
  <c r="C115" i="16"/>
  <c r="D115" i="16" s="1"/>
  <c r="E115" i="16" s="1"/>
  <c r="F115" i="16" s="1"/>
  <c r="C114" i="16"/>
  <c r="D114" i="16" s="1"/>
  <c r="E114" i="16" s="1"/>
  <c r="F114" i="16" s="1"/>
  <c r="C113" i="16"/>
  <c r="D113" i="16" s="1"/>
  <c r="E113" i="16" s="1"/>
  <c r="F113" i="16" s="1"/>
  <c r="C112" i="16"/>
  <c r="D112" i="16" s="1"/>
  <c r="E112" i="16" s="1"/>
  <c r="F112" i="16" s="1"/>
  <c r="C111" i="16"/>
  <c r="D111" i="16" s="1"/>
  <c r="E111" i="16" s="1"/>
  <c r="F111" i="16" s="1"/>
  <c r="C110" i="16"/>
  <c r="D110" i="16" s="1"/>
  <c r="E110" i="16" s="1"/>
  <c r="F110" i="16" s="1"/>
  <c r="C109" i="16"/>
  <c r="D109" i="16" s="1"/>
  <c r="E109" i="16" s="1"/>
  <c r="F109" i="16" s="1"/>
  <c r="C108" i="16"/>
  <c r="D108" i="16" s="1"/>
  <c r="E108" i="16" s="1"/>
  <c r="F108" i="16" s="1"/>
  <c r="C107" i="16"/>
  <c r="D107" i="16" s="1"/>
  <c r="E107" i="16" s="1"/>
  <c r="F107" i="16" s="1"/>
  <c r="C106" i="16"/>
  <c r="D106" i="16" s="1"/>
  <c r="E106" i="16" s="1"/>
  <c r="F106" i="16" s="1"/>
  <c r="C105" i="16"/>
  <c r="D105" i="16" s="1"/>
  <c r="E105" i="16" s="1"/>
  <c r="F105" i="16" s="1"/>
  <c r="C104" i="16"/>
  <c r="D104" i="16" s="1"/>
  <c r="E104" i="16" s="1"/>
  <c r="F104" i="16" s="1"/>
  <c r="C103" i="16"/>
  <c r="D103" i="16" s="1"/>
  <c r="E103" i="16" s="1"/>
  <c r="F103" i="16" s="1"/>
  <c r="C102" i="16"/>
  <c r="D102" i="16" s="1"/>
  <c r="E102" i="16" s="1"/>
  <c r="F102" i="16" s="1"/>
  <c r="C101" i="16"/>
  <c r="D101" i="16" s="1"/>
  <c r="E101" i="16" s="1"/>
  <c r="F101" i="16" s="1"/>
  <c r="C100" i="16"/>
  <c r="D100" i="16" s="1"/>
  <c r="E100" i="16" s="1"/>
  <c r="F100" i="16" s="1"/>
  <c r="C99" i="16"/>
  <c r="D99" i="16" s="1"/>
  <c r="E99" i="16" s="1"/>
  <c r="F99" i="16" s="1"/>
  <c r="C98" i="16"/>
  <c r="D98" i="16" s="1"/>
  <c r="E98" i="16" s="1"/>
  <c r="F98" i="16" s="1"/>
  <c r="C97" i="16"/>
  <c r="D97" i="16" s="1"/>
  <c r="E97" i="16" s="1"/>
  <c r="F97" i="16" s="1"/>
  <c r="C96" i="16"/>
  <c r="D96" i="16" s="1"/>
  <c r="E96" i="16" s="1"/>
  <c r="F96" i="16" s="1"/>
  <c r="D95" i="16"/>
  <c r="E95" i="16" s="1"/>
  <c r="F95" i="16" s="1"/>
  <c r="C95" i="16"/>
  <c r="C94" i="16"/>
  <c r="D94" i="16" s="1"/>
  <c r="E94" i="16" s="1"/>
  <c r="F94" i="16" s="1"/>
  <c r="C93" i="16"/>
  <c r="D93" i="16" s="1"/>
  <c r="E93" i="16" s="1"/>
  <c r="F93" i="16" s="1"/>
  <c r="C92" i="16"/>
  <c r="D92" i="16" s="1"/>
  <c r="E92" i="16" s="1"/>
  <c r="F92" i="16" s="1"/>
  <c r="C91" i="16"/>
  <c r="D91" i="16" s="1"/>
  <c r="E91" i="16" s="1"/>
  <c r="F91" i="16" s="1"/>
  <c r="C90" i="16"/>
  <c r="D90" i="16" s="1"/>
  <c r="E90" i="16" s="1"/>
  <c r="F90" i="16" s="1"/>
  <c r="C89" i="16"/>
  <c r="D89" i="16" s="1"/>
  <c r="E89" i="16" s="1"/>
  <c r="F89" i="16" s="1"/>
  <c r="C88" i="16"/>
  <c r="D88" i="16" s="1"/>
  <c r="E88" i="16" s="1"/>
  <c r="F88" i="16" s="1"/>
  <c r="C87" i="16"/>
  <c r="D87" i="16" s="1"/>
  <c r="E87" i="16" s="1"/>
  <c r="F87" i="16" s="1"/>
  <c r="C86" i="16"/>
  <c r="D86" i="16" s="1"/>
  <c r="E86" i="16" s="1"/>
  <c r="F86" i="16" s="1"/>
  <c r="C85" i="16"/>
  <c r="D85" i="16" s="1"/>
  <c r="E85" i="16" s="1"/>
  <c r="F85" i="16" s="1"/>
  <c r="C84" i="16"/>
  <c r="D84" i="16" s="1"/>
  <c r="E84" i="16" s="1"/>
  <c r="F84" i="16" s="1"/>
  <c r="C83" i="16"/>
  <c r="D83" i="16" s="1"/>
  <c r="E83" i="16" s="1"/>
  <c r="F83" i="16" s="1"/>
  <c r="C82" i="16"/>
  <c r="D82" i="16" s="1"/>
  <c r="E82" i="16" s="1"/>
  <c r="F82" i="16" s="1"/>
  <c r="C81" i="16"/>
  <c r="D81" i="16" s="1"/>
  <c r="E81" i="16" s="1"/>
  <c r="F81" i="16" s="1"/>
  <c r="C80" i="16"/>
  <c r="D80" i="16" s="1"/>
  <c r="E80" i="16" s="1"/>
  <c r="F80" i="16" s="1"/>
  <c r="C79" i="16"/>
  <c r="D79" i="16" s="1"/>
  <c r="E79" i="16" s="1"/>
  <c r="F79" i="16" s="1"/>
  <c r="C78" i="16"/>
  <c r="D78" i="16" s="1"/>
  <c r="E78" i="16" s="1"/>
  <c r="F78" i="16" s="1"/>
  <c r="C77" i="16"/>
  <c r="D77" i="16" s="1"/>
  <c r="E77" i="16" s="1"/>
  <c r="F77" i="16" s="1"/>
  <c r="C76" i="16"/>
  <c r="D76" i="16" s="1"/>
  <c r="E76" i="16" s="1"/>
  <c r="F76" i="16" s="1"/>
  <c r="C75" i="16"/>
  <c r="D75" i="16" s="1"/>
  <c r="E75" i="16" s="1"/>
  <c r="F75" i="16" s="1"/>
  <c r="C74" i="16"/>
  <c r="D74" i="16" s="1"/>
  <c r="E74" i="16" s="1"/>
  <c r="F74" i="16" s="1"/>
  <c r="C73" i="16"/>
  <c r="D73" i="16" s="1"/>
  <c r="E73" i="16" s="1"/>
  <c r="F73" i="16" s="1"/>
  <c r="C72" i="16"/>
  <c r="D72" i="16" s="1"/>
  <c r="E72" i="16" s="1"/>
  <c r="F72" i="16" s="1"/>
  <c r="C71" i="16"/>
  <c r="D71" i="16" s="1"/>
  <c r="E71" i="16" s="1"/>
  <c r="F71" i="16" s="1"/>
  <c r="C70" i="16"/>
  <c r="D70" i="16" s="1"/>
  <c r="E70" i="16" s="1"/>
  <c r="F70" i="16" s="1"/>
  <c r="C69" i="16"/>
  <c r="D69" i="16" s="1"/>
  <c r="E69" i="16" s="1"/>
  <c r="F69" i="16" s="1"/>
  <c r="C68" i="16"/>
  <c r="D68" i="16" s="1"/>
  <c r="E68" i="16" s="1"/>
  <c r="F68" i="16" s="1"/>
  <c r="C67" i="16"/>
  <c r="D67" i="16" s="1"/>
  <c r="E67" i="16" s="1"/>
  <c r="F67" i="16" s="1"/>
  <c r="C66" i="16"/>
  <c r="D66" i="16" s="1"/>
  <c r="E66" i="16" s="1"/>
  <c r="F66" i="16" s="1"/>
  <c r="C65" i="16"/>
  <c r="D65" i="16" s="1"/>
  <c r="E65" i="16" s="1"/>
  <c r="F65" i="16" s="1"/>
  <c r="C64" i="16"/>
  <c r="D64" i="16" s="1"/>
  <c r="E64" i="16" s="1"/>
  <c r="F64" i="16" s="1"/>
  <c r="C63" i="16"/>
  <c r="D63" i="16" s="1"/>
  <c r="E63" i="16" s="1"/>
  <c r="F63" i="16" s="1"/>
  <c r="C62" i="16"/>
  <c r="D62" i="16" s="1"/>
  <c r="E62" i="16" s="1"/>
  <c r="F62" i="16" s="1"/>
  <c r="C61" i="16"/>
  <c r="D61" i="16" s="1"/>
  <c r="E61" i="16" s="1"/>
  <c r="F61" i="16" s="1"/>
  <c r="C60" i="16"/>
  <c r="D60" i="16" s="1"/>
  <c r="E60" i="16" s="1"/>
  <c r="F60" i="16" s="1"/>
  <c r="C59" i="16"/>
  <c r="D59" i="16" s="1"/>
  <c r="E59" i="16" s="1"/>
  <c r="F59" i="16" s="1"/>
  <c r="C58" i="16"/>
  <c r="D58" i="16" s="1"/>
  <c r="E58" i="16" s="1"/>
  <c r="F58" i="16" s="1"/>
  <c r="C57" i="16"/>
  <c r="D57" i="16" s="1"/>
  <c r="E57" i="16" s="1"/>
  <c r="F57" i="16" s="1"/>
  <c r="C56" i="16"/>
  <c r="D56" i="16" s="1"/>
  <c r="E56" i="16" s="1"/>
  <c r="F56" i="16" s="1"/>
  <c r="C55" i="16"/>
  <c r="D55" i="16" s="1"/>
  <c r="E55" i="16" s="1"/>
  <c r="F55" i="16" s="1"/>
  <c r="C54" i="16"/>
  <c r="D54" i="16" s="1"/>
  <c r="E54" i="16" s="1"/>
  <c r="F54" i="16" s="1"/>
  <c r="C53" i="16"/>
  <c r="D53" i="16" s="1"/>
  <c r="E53" i="16" s="1"/>
  <c r="F53" i="16" s="1"/>
  <c r="C52" i="16"/>
  <c r="D52" i="16" s="1"/>
  <c r="E52" i="16" s="1"/>
  <c r="F52" i="16" s="1"/>
  <c r="C51" i="16"/>
  <c r="D51" i="16" s="1"/>
  <c r="E51" i="16" s="1"/>
  <c r="F51" i="16" s="1"/>
  <c r="C50" i="16"/>
  <c r="D50" i="16" s="1"/>
  <c r="E50" i="16" s="1"/>
  <c r="F50" i="16" s="1"/>
  <c r="C49" i="16"/>
  <c r="D49" i="16" s="1"/>
  <c r="E49" i="16" s="1"/>
  <c r="F49" i="16" s="1"/>
  <c r="C48" i="16"/>
  <c r="D48" i="16" s="1"/>
  <c r="E48" i="16" s="1"/>
  <c r="F48" i="16" s="1"/>
  <c r="C47" i="16"/>
  <c r="D47" i="16" s="1"/>
  <c r="E47" i="16" s="1"/>
  <c r="F47" i="16" s="1"/>
  <c r="C46" i="16"/>
  <c r="D46" i="16" s="1"/>
  <c r="E46" i="16" s="1"/>
  <c r="F46" i="16" s="1"/>
  <c r="C45" i="16"/>
  <c r="D45" i="16" s="1"/>
  <c r="E45" i="16" s="1"/>
  <c r="F45" i="16" s="1"/>
  <c r="C44" i="16"/>
  <c r="D44" i="16" s="1"/>
  <c r="E44" i="16" s="1"/>
  <c r="F44" i="16" s="1"/>
  <c r="C43" i="16"/>
  <c r="D43" i="16" s="1"/>
  <c r="E43" i="16" s="1"/>
  <c r="F43" i="16" s="1"/>
  <c r="C42" i="16"/>
  <c r="D42" i="16" s="1"/>
  <c r="E42" i="16" s="1"/>
  <c r="F42" i="16" s="1"/>
  <c r="C41" i="16"/>
  <c r="D41" i="16" s="1"/>
  <c r="E41" i="16" s="1"/>
  <c r="F41" i="16" s="1"/>
  <c r="C40" i="16"/>
  <c r="D40" i="16" s="1"/>
  <c r="E40" i="16" s="1"/>
  <c r="F40" i="16" s="1"/>
  <c r="C39" i="16"/>
  <c r="D39" i="16" s="1"/>
  <c r="E39" i="16" s="1"/>
  <c r="F39" i="16" s="1"/>
  <c r="C38" i="16"/>
  <c r="D38" i="16" s="1"/>
  <c r="E38" i="16" s="1"/>
  <c r="F38" i="16" s="1"/>
  <c r="C37" i="16"/>
  <c r="D37" i="16" s="1"/>
  <c r="E37" i="16" s="1"/>
  <c r="F37" i="16" s="1"/>
  <c r="C36" i="16"/>
  <c r="D36" i="16" s="1"/>
  <c r="E36" i="16" s="1"/>
  <c r="F36" i="16" s="1"/>
  <c r="C35" i="16"/>
  <c r="D35" i="16" s="1"/>
  <c r="E35" i="16" s="1"/>
  <c r="F35" i="16" s="1"/>
  <c r="C34" i="16"/>
  <c r="D34" i="16" s="1"/>
  <c r="E34" i="16" s="1"/>
  <c r="F34" i="16" s="1"/>
  <c r="C33" i="16"/>
  <c r="D33" i="16" s="1"/>
  <c r="E33" i="16" s="1"/>
  <c r="F33" i="16" s="1"/>
  <c r="C32" i="16"/>
  <c r="D32" i="16" s="1"/>
  <c r="E32" i="16" s="1"/>
  <c r="F32" i="16" s="1"/>
  <c r="C31" i="16"/>
  <c r="D31" i="16" s="1"/>
  <c r="E31" i="16" s="1"/>
  <c r="F31" i="16" s="1"/>
  <c r="C30" i="16"/>
  <c r="D30" i="16" s="1"/>
  <c r="E30" i="16" s="1"/>
  <c r="F30" i="16" s="1"/>
  <c r="C29" i="16"/>
  <c r="D29" i="16" s="1"/>
  <c r="E29" i="16" s="1"/>
  <c r="F29" i="16" s="1"/>
  <c r="C28" i="16"/>
  <c r="D28" i="16" s="1"/>
  <c r="E28" i="16" s="1"/>
  <c r="F28" i="16" s="1"/>
  <c r="C27" i="16"/>
  <c r="D27" i="16" s="1"/>
  <c r="E27" i="16" s="1"/>
  <c r="F27" i="16" s="1"/>
  <c r="C26" i="16"/>
  <c r="D26" i="16" s="1"/>
  <c r="E26" i="16" s="1"/>
  <c r="F26" i="16" s="1"/>
  <c r="C25" i="16"/>
  <c r="D25" i="16" s="1"/>
  <c r="E25" i="16" s="1"/>
  <c r="F25" i="16" s="1"/>
  <c r="C24" i="16"/>
  <c r="D24" i="16" s="1"/>
  <c r="E24" i="16" s="1"/>
  <c r="F24" i="16" s="1"/>
  <c r="D23" i="16"/>
  <c r="E23" i="16" s="1"/>
  <c r="F23" i="16" s="1"/>
  <c r="C23" i="16"/>
  <c r="C22" i="16"/>
  <c r="D22" i="16" s="1"/>
  <c r="E22" i="16" s="1"/>
  <c r="F22" i="16" s="1"/>
  <c r="C21" i="16"/>
  <c r="D21" i="16" s="1"/>
  <c r="E21" i="16" s="1"/>
  <c r="F21" i="16" s="1"/>
  <c r="C20" i="16"/>
  <c r="D20" i="16" s="1"/>
  <c r="E20" i="16" s="1"/>
  <c r="F20" i="16" s="1"/>
  <c r="C19" i="16"/>
  <c r="D19" i="16" s="1"/>
  <c r="E19" i="16" s="1"/>
  <c r="F19" i="16" s="1"/>
  <c r="C18" i="16"/>
  <c r="D18" i="16" s="1"/>
  <c r="E18" i="16" s="1"/>
  <c r="F18" i="16" s="1"/>
  <c r="C17" i="16"/>
  <c r="D17" i="16" s="1"/>
  <c r="E17" i="16" s="1"/>
  <c r="F17" i="16" s="1"/>
  <c r="C16" i="16"/>
  <c r="D16" i="16" s="1"/>
  <c r="E16" i="16" s="1"/>
  <c r="F16" i="16" s="1"/>
  <c r="C15" i="16"/>
  <c r="D15" i="16" s="1"/>
  <c r="E15" i="16" s="1"/>
  <c r="F15" i="16" s="1"/>
  <c r="C14" i="16"/>
  <c r="D14" i="16" s="1"/>
  <c r="E14" i="16" s="1"/>
  <c r="F14" i="16" s="1"/>
  <c r="C13" i="16"/>
  <c r="D13" i="16" s="1"/>
  <c r="E13" i="16" s="1"/>
  <c r="F13" i="16" s="1"/>
  <c r="C12" i="16"/>
  <c r="D12" i="16" s="1"/>
  <c r="E12" i="16" s="1"/>
  <c r="F12" i="16" s="1"/>
  <c r="C11" i="16"/>
  <c r="D11" i="16" s="1"/>
  <c r="E11" i="16" s="1"/>
  <c r="F11" i="16" s="1"/>
  <c r="C10" i="16"/>
  <c r="D10" i="16" s="1"/>
  <c r="E10" i="16" s="1"/>
  <c r="F10" i="16" s="1"/>
  <c r="C9" i="16"/>
  <c r="D9" i="16" s="1"/>
  <c r="E9" i="16" s="1"/>
  <c r="F9" i="16" s="1"/>
  <c r="C8" i="16"/>
  <c r="D8" i="16" s="1"/>
  <c r="E8" i="16" s="1"/>
  <c r="F8" i="16" s="1"/>
  <c r="C7" i="16"/>
  <c r="D7" i="16" s="1"/>
  <c r="E7" i="16" s="1"/>
  <c r="F7" i="16" s="1"/>
  <c r="D6" i="16"/>
  <c r="E6" i="16" s="1"/>
  <c r="F6" i="16" s="1"/>
  <c r="C6" i="16"/>
  <c r="E4" i="16"/>
</calcChain>
</file>

<file path=xl/sharedStrings.xml><?xml version="1.0" encoding="utf-8"?>
<sst xmlns="http://schemas.openxmlformats.org/spreadsheetml/2006/main" count="282" uniqueCount="268">
  <si>
    <t>Montant forfaitaire :</t>
  </si>
  <si>
    <t>RA</t>
  </si>
  <si>
    <t>Allocataire seul</t>
  </si>
  <si>
    <t>Par enfant supplémentaire</t>
  </si>
  <si>
    <t>Allocataire en couple</t>
  </si>
  <si>
    <t>Un enfant</t>
  </si>
  <si>
    <t>Deux enfants</t>
  </si>
  <si>
    <t>Sans enfant</t>
  </si>
  <si>
    <t>En euros</t>
  </si>
  <si>
    <t xml:space="preserve">Allocataire seul avec majoration </t>
  </si>
  <si>
    <t>Montant allocation</t>
  </si>
  <si>
    <t>revenu garanti</t>
  </si>
  <si>
    <r>
      <rPr>
        <b/>
        <sz val="8"/>
        <color theme="1"/>
        <rFont val="Arial"/>
        <family val="2"/>
      </rPr>
      <t>Source &gt;</t>
    </r>
    <r>
      <rPr>
        <sz val="8"/>
        <color theme="1"/>
        <rFont val="Arial"/>
        <family val="2"/>
      </rPr>
      <t xml:space="preserve"> Législation.</t>
    </r>
  </si>
  <si>
    <t>1 187,23</t>
  </si>
  <si>
    <t>725,97 (grossesse)</t>
  </si>
  <si>
    <t>1 209,95</t>
  </si>
  <si>
    <r>
      <t>Schéma 1. Revenu mensuel garanti, pour une personne seule sans enfant, selon ses ressources, au 1</t>
    </r>
    <r>
      <rPr>
        <b/>
        <vertAlign val="superscript"/>
        <sz val="8"/>
        <rFont val="Arial"/>
        <family val="2"/>
      </rPr>
      <t>er</t>
    </r>
    <r>
      <rPr>
        <b/>
        <sz val="8"/>
        <rFont val="Arial"/>
        <family val="2"/>
      </rPr>
      <t xml:space="preserve"> avril 2021</t>
    </r>
  </si>
  <si>
    <r>
      <t xml:space="preserve">Lecture &gt; </t>
    </r>
    <r>
      <rPr>
        <sz val="8"/>
        <rFont val="Arial"/>
        <family val="2"/>
      </rPr>
      <t>Une personne seule sans enfant et sans ressources initiales perçoit le RSA à taux plein d’un montant de 565,34 euros par mois. Avec des ressources initiales, elle perçoit une allocation égale à la différence entre le plafond des ressources (565,34 euros) et le montant de ses ressources initiales. Son revenu total garanti s’élève à 565,34 euros. Son revenu global peut être supérieur car certains types de ressources ne sont pas pris en compte dans l’assiette des ressources (voir fiche 09).</t>
    </r>
  </si>
  <si>
    <r>
      <t>Tableau 1. Barème des montants mensuels forfaitaires du RSA, selon le type de foyer, au 1</t>
    </r>
    <r>
      <rPr>
        <b/>
        <vertAlign val="superscript"/>
        <sz val="8"/>
        <color theme="1"/>
        <rFont val="Arial"/>
        <family val="2"/>
      </rPr>
      <t>er</t>
    </r>
    <r>
      <rPr>
        <b/>
        <sz val="8"/>
        <color theme="1"/>
        <rFont val="Arial"/>
        <family val="2"/>
      </rPr>
      <t xml:space="preserve"> avril 2021</t>
    </r>
  </si>
  <si>
    <t>1 017,63</t>
  </si>
  <si>
    <t>Part d’allocataires parmi la population de 15 à 69 ans (échelle de droite)</t>
  </si>
  <si>
    <t>Pop 15-69 ans</t>
  </si>
  <si>
    <t>Nombre d’allocataires (échelle de gauche)</t>
  </si>
  <si>
    <t>Graphique 1. Évolution du nombre, et de la part parmi la population âgée de 15 à 69 ans, d’allocataires du RMI, de l’API, du RSA socle et du RSA, depuis 1999</t>
  </si>
  <si>
    <t>-</t>
  </si>
  <si>
    <r>
      <t>Inscrits à Pôle emploi</t>
    </r>
    <r>
      <rPr>
        <b/>
        <vertAlign val="superscript"/>
        <sz val="8"/>
        <color theme="1"/>
        <rFont val="Arial"/>
        <family val="2"/>
      </rPr>
      <t>1</t>
    </r>
  </si>
  <si>
    <t>10 ans ou plus</t>
  </si>
  <si>
    <t>5 ans à moins de 10 ans</t>
  </si>
  <si>
    <t>2 ans à moins de 5 ans</t>
  </si>
  <si>
    <t>1 an à moins de 2 ans</t>
  </si>
  <si>
    <t xml:space="preserve">Moins de 1 an </t>
  </si>
  <si>
    <r>
      <t>Ancienneté dans le RSA</t>
    </r>
    <r>
      <rPr>
        <b/>
        <vertAlign val="superscript"/>
        <sz val="8"/>
        <color theme="1"/>
        <rFont val="Arial"/>
        <family val="2"/>
      </rPr>
      <t>1, 3</t>
    </r>
  </si>
  <si>
    <t>65 ans ou plus</t>
  </si>
  <si>
    <t>60 à 64 ans</t>
  </si>
  <si>
    <t>50 à 59 ans</t>
  </si>
  <si>
    <t>40 à 49 ans</t>
  </si>
  <si>
    <t>30 à 39 ans</t>
  </si>
  <si>
    <t>25 à 29 ans</t>
  </si>
  <si>
    <t>Moins de 25 ans</t>
  </si>
  <si>
    <t>Âge</t>
  </si>
  <si>
    <t>Couple avec personne(s) à charge</t>
  </si>
  <si>
    <t>Couple sans personne à charge</t>
  </si>
  <si>
    <t>Femme avec 1 enfant : 34
Femme avec 2 enfants ou plus : 56
Homme avec 1 enfant : 2
Homme avec 2 enfants ou plus : 1</t>
  </si>
  <si>
    <t>Seul avec personne(s) à charge</t>
  </si>
  <si>
    <t>Femme enceinte : 7</t>
  </si>
  <si>
    <t>Seul sans personne à charge</t>
  </si>
  <si>
    <r>
      <t>Situation familiale</t>
    </r>
    <r>
      <rPr>
        <b/>
        <vertAlign val="superscript"/>
        <sz val="8"/>
        <color theme="1"/>
        <rFont val="Arial"/>
        <family val="2"/>
      </rPr>
      <t>2</t>
    </r>
  </si>
  <si>
    <t>Homme</t>
  </si>
  <si>
    <t>Femme</t>
  </si>
  <si>
    <r>
      <t>Sexe</t>
    </r>
    <r>
      <rPr>
        <b/>
        <vertAlign val="superscript"/>
        <sz val="8"/>
        <color theme="1"/>
        <rFont val="Arial"/>
        <family val="2"/>
      </rPr>
      <t>1</t>
    </r>
  </si>
  <si>
    <t>Effectifs (en nombre)</t>
  </si>
  <si>
    <t>Ensemble de la population de 15 à 69 ans</t>
  </si>
  <si>
    <t xml:space="preserve">RSA </t>
  </si>
  <si>
    <t xml:space="preserve"> RSA majoré</t>
  </si>
  <si>
    <t>RSA non majoré</t>
  </si>
  <si>
    <t>Caractéristiques</t>
  </si>
  <si>
    <t>En %</t>
  </si>
  <si>
    <t>Tableau 2. Caractéristiques des foyers allocataires du RSA, fin 2019</t>
  </si>
  <si>
    <t>Taux de sortie</t>
  </si>
  <si>
    <t>Taux d’entrée</t>
  </si>
  <si>
    <t>Ensemble RSA</t>
  </si>
  <si>
    <t>RSA majoré</t>
  </si>
  <si>
    <t>Graphique 2. Évolution des taux d’entrée et de sortie du RSA, depuis 2012</t>
  </si>
  <si>
    <r>
      <rPr>
        <b/>
        <sz val="8"/>
        <color theme="1"/>
        <rFont val="Arial"/>
        <family val="2"/>
      </rPr>
      <t>Note &gt;</t>
    </r>
    <r>
      <rPr>
        <sz val="8"/>
        <color theme="1"/>
        <rFont val="Arial"/>
        <family val="2"/>
      </rPr>
      <t xml:space="preserve"> En France, on compte en moyenne 4,2 allocataires du RSA pour 100 habitants âgés de 15 à 69 ans.
</t>
    </r>
    <r>
      <rPr>
        <b/>
        <sz val="8"/>
        <color theme="1"/>
        <rFont val="Arial"/>
        <family val="2"/>
      </rPr>
      <t>Champ &gt;</t>
    </r>
    <r>
      <rPr>
        <sz val="8"/>
        <color theme="1"/>
        <rFont val="Arial"/>
        <family val="2"/>
      </rPr>
      <t xml:space="preserve"> France.
</t>
    </r>
    <r>
      <rPr>
        <b/>
        <sz val="8"/>
        <color theme="1"/>
        <rFont val="Arial"/>
        <family val="2"/>
      </rPr>
      <t>Sources &gt;</t>
    </r>
    <r>
      <rPr>
        <sz val="8"/>
        <color theme="1"/>
        <rFont val="Arial"/>
        <family val="2"/>
      </rPr>
      <t xml:space="preserve"> CNAF ; MSA ; Insee, population estimée au 1</t>
    </r>
    <r>
      <rPr>
        <vertAlign val="superscript"/>
        <sz val="8"/>
        <color theme="1"/>
        <rFont val="Arial"/>
        <family val="2"/>
      </rPr>
      <t>er</t>
    </r>
    <r>
      <rPr>
        <sz val="8"/>
        <color theme="1"/>
        <rFont val="Arial"/>
        <family val="2"/>
      </rPr>
      <t xml:space="preserve"> janvier 2019.</t>
    </r>
  </si>
  <si>
    <t>Mayotte</t>
  </si>
  <si>
    <t>La Réunion</t>
  </si>
  <si>
    <t>Guyane</t>
  </si>
  <si>
    <t xml:space="preserve">Martinique </t>
  </si>
  <si>
    <t xml:space="preserve">Guadeloupe </t>
  </si>
  <si>
    <t>Val-d’Oise</t>
  </si>
  <si>
    <t>95</t>
  </si>
  <si>
    <t>Val-de-Marne</t>
  </si>
  <si>
    <t>94</t>
  </si>
  <si>
    <t>Seine-St-Denis</t>
  </si>
  <si>
    <t>93</t>
  </si>
  <si>
    <t>Hauts-de-Seine</t>
  </si>
  <si>
    <t>92</t>
  </si>
  <si>
    <t>Essonne</t>
  </si>
  <si>
    <t>91</t>
  </si>
  <si>
    <t>Territoire-de-Belfort</t>
  </si>
  <si>
    <t>90</t>
  </si>
  <si>
    <t>Yonne</t>
  </si>
  <si>
    <t>89</t>
  </si>
  <si>
    <t>Vosges</t>
  </si>
  <si>
    <t>88</t>
  </si>
  <si>
    <t>Haute-Vienne</t>
  </si>
  <si>
    <t>87</t>
  </si>
  <si>
    <t>Vienne</t>
  </si>
  <si>
    <t>86</t>
  </si>
  <si>
    <t>Vendée</t>
  </si>
  <si>
    <t>85</t>
  </si>
  <si>
    <t>Vaucluse</t>
  </si>
  <si>
    <t>84</t>
  </si>
  <si>
    <t>Var</t>
  </si>
  <si>
    <t>83</t>
  </si>
  <si>
    <t>Tarn-et-Garonne</t>
  </si>
  <si>
    <t>82</t>
  </si>
  <si>
    <t>Tarn</t>
  </si>
  <si>
    <t>81</t>
  </si>
  <si>
    <t>Somme</t>
  </si>
  <si>
    <t>80</t>
  </si>
  <si>
    <t>Deux-Sèvres</t>
  </si>
  <si>
    <t>79</t>
  </si>
  <si>
    <t>Yvelines</t>
  </si>
  <si>
    <t>78</t>
  </si>
  <si>
    <t>Seine-et-Marne</t>
  </si>
  <si>
    <t>77</t>
  </si>
  <si>
    <t>Seine-Maritime</t>
  </si>
  <si>
    <t>76</t>
  </si>
  <si>
    <t>Paris</t>
  </si>
  <si>
    <t>75</t>
  </si>
  <si>
    <t>Haute-Savoie</t>
  </si>
  <si>
    <t>74</t>
  </si>
  <si>
    <t>Savoie</t>
  </si>
  <si>
    <t>73</t>
  </si>
  <si>
    <t>Sarthe</t>
  </si>
  <si>
    <t>72</t>
  </si>
  <si>
    <t>Saône-et-Loire</t>
  </si>
  <si>
    <t>71</t>
  </si>
  <si>
    <t>Haute-Saône</t>
  </si>
  <si>
    <t>70</t>
  </si>
  <si>
    <t>Rhône</t>
  </si>
  <si>
    <t>69</t>
  </si>
  <si>
    <t>Haut-Rhin</t>
  </si>
  <si>
    <t>68</t>
  </si>
  <si>
    <t>Bas-Rhin</t>
  </si>
  <si>
    <t>67</t>
  </si>
  <si>
    <t>Pyrénées-Orientales</t>
  </si>
  <si>
    <t>66</t>
  </si>
  <si>
    <t>Hautes-Pyrénées</t>
  </si>
  <si>
    <t>65</t>
  </si>
  <si>
    <t>Pyrénées-Atlantiques</t>
  </si>
  <si>
    <t>64</t>
  </si>
  <si>
    <t>Puy-de-Dôme</t>
  </si>
  <si>
    <t>63</t>
  </si>
  <si>
    <t>Pas-de-Calais</t>
  </si>
  <si>
    <t>62</t>
  </si>
  <si>
    <t>Orne</t>
  </si>
  <si>
    <t>61</t>
  </si>
  <si>
    <t>Oise</t>
  </si>
  <si>
    <t>60</t>
  </si>
  <si>
    <t>Nord</t>
  </si>
  <si>
    <t>59</t>
  </si>
  <si>
    <t>Nièvre</t>
  </si>
  <si>
    <t>58</t>
  </si>
  <si>
    <t>Moselle</t>
  </si>
  <si>
    <t>57</t>
  </si>
  <si>
    <t>Morbihan</t>
  </si>
  <si>
    <t>56</t>
  </si>
  <si>
    <t>Meuse</t>
  </si>
  <si>
    <t>55</t>
  </si>
  <si>
    <t>Meurthe-et-Moselle</t>
  </si>
  <si>
    <t>54</t>
  </si>
  <si>
    <t>Mayenne</t>
  </si>
  <si>
    <t>53</t>
  </si>
  <si>
    <t>Haute-Marne</t>
  </si>
  <si>
    <t>52</t>
  </si>
  <si>
    <t xml:space="preserve">Marne </t>
  </si>
  <si>
    <t>51</t>
  </si>
  <si>
    <t>Manche</t>
  </si>
  <si>
    <t>50</t>
  </si>
  <si>
    <t>Maine-et-Loire</t>
  </si>
  <si>
    <t>49</t>
  </si>
  <si>
    <t>Lozère</t>
  </si>
  <si>
    <t>48</t>
  </si>
  <si>
    <t>Lot-et-Garonne</t>
  </si>
  <si>
    <t>47</t>
  </si>
  <si>
    <t>Lot</t>
  </si>
  <si>
    <t>46</t>
  </si>
  <si>
    <t>Loiret</t>
  </si>
  <si>
    <t>45</t>
  </si>
  <si>
    <t>Loire-Atlantique</t>
  </si>
  <si>
    <t>44</t>
  </si>
  <si>
    <t>Haute-Loire</t>
  </si>
  <si>
    <t>43</t>
  </si>
  <si>
    <t>Loire</t>
  </si>
  <si>
    <t>42</t>
  </si>
  <si>
    <t>Loir-et-Cher</t>
  </si>
  <si>
    <t>41</t>
  </si>
  <si>
    <t>Landes</t>
  </si>
  <si>
    <t>40</t>
  </si>
  <si>
    <t>Jura</t>
  </si>
  <si>
    <t>39</t>
  </si>
  <si>
    <t>Isère</t>
  </si>
  <si>
    <t>38</t>
  </si>
  <si>
    <t>Indre-et-Loire</t>
  </si>
  <si>
    <t>37</t>
  </si>
  <si>
    <t>Indre</t>
  </si>
  <si>
    <t>36</t>
  </si>
  <si>
    <t>Ille-et-Vilaine</t>
  </si>
  <si>
    <t>35</t>
  </si>
  <si>
    <t>Hérault</t>
  </si>
  <si>
    <t>34</t>
  </si>
  <si>
    <t>Gironde</t>
  </si>
  <si>
    <t>33</t>
  </si>
  <si>
    <t>Gers</t>
  </si>
  <si>
    <t>32</t>
  </si>
  <si>
    <t>Haute-Garonne</t>
  </si>
  <si>
    <t>31</t>
  </si>
  <si>
    <t>Gard</t>
  </si>
  <si>
    <t>30</t>
  </si>
  <si>
    <t>Finistère</t>
  </si>
  <si>
    <t>29</t>
  </si>
  <si>
    <t>Eure-et-Loir</t>
  </si>
  <si>
    <t>28</t>
  </si>
  <si>
    <t>Eure</t>
  </si>
  <si>
    <t>27</t>
  </si>
  <si>
    <t>Drôme</t>
  </si>
  <si>
    <t>26</t>
  </si>
  <si>
    <t>Doubs</t>
  </si>
  <si>
    <t>25</t>
  </si>
  <si>
    <t>Dordogne</t>
  </si>
  <si>
    <t>24</t>
  </si>
  <si>
    <t>Creuse</t>
  </si>
  <si>
    <t>23</t>
  </si>
  <si>
    <t>Côtes-du-Nord</t>
  </si>
  <si>
    <t>22</t>
  </si>
  <si>
    <t>Côte-d’Or</t>
  </si>
  <si>
    <t>21</t>
  </si>
  <si>
    <t>Haute-Corse</t>
  </si>
  <si>
    <t>2B</t>
  </si>
  <si>
    <t>Corse-du-Sud</t>
  </si>
  <si>
    <t>2A</t>
  </si>
  <si>
    <t>Corrèze</t>
  </si>
  <si>
    <t>19</t>
  </si>
  <si>
    <t>Cher</t>
  </si>
  <si>
    <t>18</t>
  </si>
  <si>
    <t>Charente-Maritime</t>
  </si>
  <si>
    <t>17</t>
  </si>
  <si>
    <t>Charente</t>
  </si>
  <si>
    <t>16</t>
  </si>
  <si>
    <t>Cantal</t>
  </si>
  <si>
    <t>15</t>
  </si>
  <si>
    <t>Calvados</t>
  </si>
  <si>
    <t>14</t>
  </si>
  <si>
    <t>Bouches-du-Rhône</t>
  </si>
  <si>
    <t>13</t>
  </si>
  <si>
    <t>Aveyron</t>
  </si>
  <si>
    <t>12</t>
  </si>
  <si>
    <t>Aude</t>
  </si>
  <si>
    <t>11</t>
  </si>
  <si>
    <t>Aube</t>
  </si>
  <si>
    <t>10</t>
  </si>
  <si>
    <t>Ariège</t>
  </si>
  <si>
    <t>09</t>
  </si>
  <si>
    <t>Ardennes</t>
  </si>
  <si>
    <t>08</t>
  </si>
  <si>
    <t>Ardèche</t>
  </si>
  <si>
    <t>07</t>
  </si>
  <si>
    <t>Alpes-Maritimes</t>
  </si>
  <si>
    <t>06</t>
  </si>
  <si>
    <t>Hautes-Alpes</t>
  </si>
  <si>
    <t>05</t>
  </si>
  <si>
    <t>Alpes-de-Haute-Provence</t>
  </si>
  <si>
    <t>04</t>
  </si>
  <si>
    <t>Allier</t>
  </si>
  <si>
    <t>03</t>
  </si>
  <si>
    <t>Aisne</t>
  </si>
  <si>
    <t>02</t>
  </si>
  <si>
    <t>Ain</t>
  </si>
  <si>
    <t>01</t>
  </si>
  <si>
    <t>taux (en %)</t>
  </si>
  <si>
    <t>Libelle Dep</t>
  </si>
  <si>
    <t>N° Dep</t>
  </si>
  <si>
    <t>Tableau complémentaire. Part d’allocataires du RSA, fin 2019, parmi la population âgée de 15 à 69 ans</t>
  </si>
  <si>
    <r>
      <rPr>
        <b/>
        <sz val="8"/>
        <color theme="1"/>
        <rFont val="Arial"/>
        <family val="2"/>
      </rPr>
      <t>Note &gt;</t>
    </r>
    <r>
      <rPr>
        <sz val="8"/>
        <color theme="1"/>
        <rFont val="Arial"/>
        <family val="2"/>
      </rPr>
      <t xml:space="preserve"> Il y a une rupture de série en 2016. Pour cette année-là, nous présentons à la fois les données semi-définitives et les données définitives de la CNAF (voir annexe 1.3).
</t>
    </r>
    <r>
      <rPr>
        <b/>
        <sz val="8"/>
        <color theme="1"/>
        <rFont val="Arial"/>
        <family val="2"/>
      </rPr>
      <t>Champ &gt;</t>
    </r>
    <r>
      <rPr>
        <sz val="8"/>
        <color theme="1"/>
        <rFont val="Arial"/>
        <family val="2"/>
      </rPr>
      <t xml:space="preserve"> Effectifs en France, au 31 décembre de chaque année.
</t>
    </r>
    <r>
      <rPr>
        <b/>
        <sz val="8"/>
        <color theme="1"/>
        <rFont val="Arial"/>
        <family val="2"/>
      </rPr>
      <t>Sources &gt;</t>
    </r>
    <r>
      <rPr>
        <sz val="8"/>
        <color theme="1"/>
        <rFont val="Arial"/>
        <family val="2"/>
      </rPr>
      <t xml:space="preserve"> CNAF ; MSA ; Insee, population estimée au 1</t>
    </r>
    <r>
      <rPr>
        <vertAlign val="superscript"/>
        <sz val="8"/>
        <color theme="1"/>
        <rFont val="Arial"/>
        <family val="2"/>
      </rPr>
      <t>er</t>
    </r>
    <r>
      <rPr>
        <sz val="8"/>
        <color theme="1"/>
        <rFont val="Arial"/>
        <family val="2"/>
      </rPr>
      <t xml:space="preserve"> janvier de l’année</t>
    </r>
    <r>
      <rPr>
        <i/>
        <sz val="8"/>
        <color theme="1"/>
        <rFont val="Arial"/>
        <family val="2"/>
      </rPr>
      <t xml:space="preserve"> n+1</t>
    </r>
    <r>
      <rPr>
        <sz val="8"/>
        <color theme="1"/>
        <rFont val="Arial"/>
        <family val="2"/>
      </rPr>
      <t xml:space="preserve"> (pour la part d’allocataires de l’année</t>
    </r>
    <r>
      <rPr>
        <i/>
        <sz val="8"/>
        <color theme="1"/>
        <rFont val="Arial"/>
        <family val="2"/>
      </rPr>
      <t xml:space="preserve"> n</t>
    </r>
    <r>
      <rPr>
        <sz val="8"/>
        <color theme="1"/>
        <rFont val="Arial"/>
        <family val="2"/>
      </rPr>
      <t>).</t>
    </r>
  </si>
  <si>
    <r>
      <t xml:space="preserve">1. La répartition par sexe, la répartition selon l’ancienneté dans le RSA et la part d’inscrits à Pôle emploi sont calculées sur le champ des bénéficiaires (allocataires et éventuels conjoints).
2. Dans l’ensemble de la population, la répartition par situation familiale a été calculée au niveau du ménage, sans tenir compte des ménages complexes, en se restreignant aux personnes de référence. 
3. En tenant compte de l’ancienneté dans le RMI, l’API ou le RSA socle, mais sans tenir compte du RSA activité. L’ancienneté est calculée comme la présence ou non dans le dispositif au 31 décembre de chaque année. Les allers-retours en cours d’année ne sont donc pas comptabilisés.
</t>
    </r>
    <r>
      <rPr>
        <b/>
        <sz val="8"/>
        <color theme="1"/>
        <rFont val="Arial"/>
        <family val="2"/>
      </rPr>
      <t>Champ &gt;</t>
    </r>
    <r>
      <rPr>
        <sz val="8"/>
        <color theme="1"/>
        <rFont val="Arial"/>
        <family val="2"/>
      </rPr>
      <t xml:space="preserve">  France ; ensemble de la population : ménages ordinaires en France (hors Mayotte).
</t>
    </r>
    <r>
      <rPr>
        <b/>
        <sz val="8"/>
        <color theme="1"/>
        <rFont val="Arial"/>
        <family val="2"/>
      </rPr>
      <t>Sources &gt;</t>
    </r>
    <r>
      <rPr>
        <sz val="8"/>
        <color theme="1"/>
        <rFont val="Arial"/>
        <family val="2"/>
      </rPr>
      <t xml:space="preserve"> CNAF et MSA pour les effectifs ; CNAF pour les répartitions (98,6 % des allocataires du RSA relèvent des CAF) ; DREES, ENIACRAMS pour la répartition selon l’ancienneté dans le RSA et le taux d’inscription à Pôle emploi ; Insee, enquête Emploi 2019, pour les caractéristiques de l’ensemble de la population.</t>
    </r>
  </si>
  <si>
    <r>
      <rPr>
        <b/>
        <sz val="8"/>
        <rFont val="Arial"/>
        <family val="2"/>
      </rPr>
      <t>Notes &gt;</t>
    </r>
    <r>
      <rPr>
        <sz val="8"/>
        <rFont val="Arial"/>
        <family val="2"/>
      </rPr>
      <t xml:space="preserve"> Il y a une rupture de série en 2018. Pour cette année-là, nous présentons les taux d’entrée et de sortie issus à la fois des données semi-définitives et définitives de la CNAF (voir annexe 1.3). 
Pour la définition des taux d’entrée et de sortie, voir annexe 1.2. 
Pour les taux d’entrée et de sortie selon le type de RSA (majoré ou non), les bascules entre le RSA majoré et le RSA non majoré sont prises en compte. Depuis 2018, ces taux peuvent être calculés sur le champ des personnes âgées de 16 ans ou plus (au lieu de 16 à 64 ans) mais cela ne les modifierait que très légèrement par rapport aux chiffres présentés ici : pour l’ensemble du RSA, le taux d’entrée en 2019 est de 24,8 % sur ce champ élargi, contre 25,0 % ici ; le taux de sortie en 2019 est de 24,7 %, contre 24,3 % ici. 
</t>
    </r>
    <r>
      <rPr>
        <b/>
        <sz val="8"/>
        <rFont val="Arial"/>
        <family val="2"/>
      </rPr>
      <t>Lecture &gt;</t>
    </r>
    <r>
      <rPr>
        <sz val="8"/>
        <rFont val="Arial"/>
        <family val="2"/>
      </rPr>
      <t xml:space="preserve"> 25 % des bénéficiaires du RSA fin 2019 ne l’étaient pas fin 2018. 24 % des bénéficiaires du RSA fin 2018 
ne le sont plus fin 2019.
</t>
    </r>
    <r>
      <rPr>
        <b/>
        <sz val="8"/>
        <rFont val="Arial"/>
        <family val="2"/>
      </rPr>
      <t>Champ &gt;</t>
    </r>
    <r>
      <rPr>
        <sz val="8"/>
        <rFont val="Arial"/>
        <family val="2"/>
      </rPr>
      <t xml:space="preserve"> France, bénéficiaires (allocataires et éventuels conjoints) âgés de 16 à 64 ans au 31 décembre de chaque année.
</t>
    </r>
    <r>
      <rPr>
        <b/>
        <sz val="8"/>
        <rFont val="Arial"/>
        <family val="2"/>
      </rPr>
      <t xml:space="preserve">Source &gt; </t>
    </r>
    <r>
      <rPr>
        <sz val="8"/>
        <rFont val="Arial"/>
        <family val="2"/>
      </rPr>
      <t>DREES, ENIACRAMS.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</si>
</sst>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
    <numFmt numFmtId="165" formatCode="_-* #,##0.00\ [$€-1]_-;\-* #,##0.00\ [$€-1]_-;_-* &quot;-&quot;??\ [$€-1]_-"/>
    <numFmt numFmtId="166" formatCode="_-* #,##0.00\ [$€-1]_-;\-* #,##0.00\ [$€-1]_-;_-* \-??\ [$€-1]_-"/>
    <numFmt numFmtId="167" formatCode="#,##0\ _€"/>
    <numFmt numFmtId="168" formatCode="0.000"/>
    <numFmt numFmtId="169" formatCode="#,##0.0\ _€"/>
  </numFmts>
  <fonts count="31" x14ac:knownFonts="1">
    <font>
      <sz val="10"/>
      <name val="Arial"/>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theme="1"/>
      <name val="Arial"/>
      <family val="2"/>
    </font>
    <font>
      <sz val="8"/>
      <color theme="1"/>
      <name val="Arial"/>
      <family val="2"/>
    </font>
    <font>
      <b/>
      <vertAlign val="superscript"/>
      <sz val="8"/>
      <color theme="1"/>
      <name val="Arial"/>
      <family val="2"/>
    </font>
    <font>
      <b/>
      <sz val="8"/>
      <name val="Arial"/>
      <family val="2"/>
    </font>
    <font>
      <sz val="11"/>
      <color rgb="FF414856"/>
      <name val="Arial"/>
      <family val="2"/>
    </font>
    <font>
      <b/>
      <vertAlign val="superscript"/>
      <sz val="8"/>
      <name val="Arial"/>
      <family val="2"/>
    </font>
    <font>
      <vertAlign val="superscript"/>
      <sz val="8"/>
      <color theme="1"/>
      <name val="Arial"/>
      <family val="2"/>
    </font>
    <font>
      <i/>
      <sz val="8"/>
      <color theme="1"/>
      <name val="Arial"/>
      <family val="2"/>
    </font>
    <font>
      <b/>
      <u/>
      <sz val="8"/>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9">
    <xf numFmtId="0" fontId="0" fillId="0" borderId="0"/>
    <xf numFmtId="165"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3" fillId="21" borderId="3" applyNumberFormat="0" applyFont="0" applyAlignment="0" applyProtection="0"/>
    <xf numFmtId="0" fontId="9" fillId="7" borderId="1" applyNumberFormat="0" applyAlignment="0" applyProtection="0"/>
    <xf numFmtId="44" fontId="10" fillId="0" borderId="0" applyFon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9" fontId="1"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1" fillId="0" borderId="0"/>
    <xf numFmtId="166" fontId="1" fillId="0" borderId="0" applyFill="0" applyBorder="0" applyAlignment="0" applyProtection="0"/>
    <xf numFmtId="0" fontId="1" fillId="0" borderId="0"/>
    <xf numFmtId="0" fontId="1" fillId="0" borderId="0"/>
  </cellStyleXfs>
  <cellXfs count="103">
    <xf numFmtId="0" fontId="0" fillId="0" borderId="0" xfId="0"/>
    <xf numFmtId="0" fontId="22" fillId="0" borderId="10" xfId="0" applyFont="1" applyFill="1" applyBorder="1" applyAlignment="1">
      <alignment vertical="center" wrapText="1"/>
    </xf>
    <xf numFmtId="0" fontId="22" fillId="0" borderId="0" xfId="0" applyFont="1" applyFill="1" applyAlignment="1">
      <alignment vertical="center"/>
    </xf>
    <xf numFmtId="0" fontId="23" fillId="0" borderId="0" xfId="0" applyFont="1" applyFill="1" applyAlignment="1">
      <alignment vertical="center"/>
    </xf>
    <xf numFmtId="164" fontId="23" fillId="0" borderId="0" xfId="0" applyNumberFormat="1" applyFont="1" applyFill="1" applyAlignment="1">
      <alignment vertical="center"/>
    </xf>
    <xf numFmtId="0" fontId="23" fillId="0" borderId="0" xfId="0" applyFont="1" applyFill="1" applyAlignment="1">
      <alignment horizontal="right" vertical="center"/>
    </xf>
    <xf numFmtId="2" fontId="23" fillId="0" borderId="0" xfId="0" applyNumberFormat="1" applyFont="1" applyFill="1" applyAlignment="1">
      <alignment vertical="center"/>
    </xf>
    <xf numFmtId="0" fontId="23" fillId="0" borderId="0" xfId="0" applyFont="1" applyFill="1" applyAlignment="1">
      <alignment vertical="center" wrapText="1"/>
    </xf>
    <xf numFmtId="0" fontId="22" fillId="0" borderId="11" xfId="0" applyFont="1" applyFill="1" applyBorder="1" applyAlignment="1">
      <alignment horizontal="center" vertical="center" wrapText="1"/>
    </xf>
    <xf numFmtId="1" fontId="23" fillId="0" borderId="0" xfId="0" applyNumberFormat="1" applyFont="1" applyFill="1" applyAlignment="1">
      <alignment vertical="center"/>
    </xf>
    <xf numFmtId="0" fontId="22" fillId="0" borderId="10" xfId="0" applyFont="1" applyFill="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5" fillId="0" borderId="0" xfId="0" applyFont="1" applyAlignment="1">
      <alignment horizontal="center" vertical="center" wrapText="1"/>
    </xf>
    <xf numFmtId="0" fontId="26" fillId="0" borderId="0" xfId="0" applyFont="1"/>
    <xf numFmtId="0" fontId="25" fillId="0" borderId="0" xfId="45" applyFont="1"/>
    <xf numFmtId="0" fontId="2" fillId="0" borderId="0" xfId="45" applyFont="1"/>
    <xf numFmtId="0" fontId="2" fillId="0" borderId="0" xfId="45" applyFont="1" applyAlignment="1">
      <alignment textRotation="135"/>
    </xf>
    <xf numFmtId="164" fontId="2" fillId="0" borderId="0" xfId="45" applyNumberFormat="1" applyFont="1"/>
    <xf numFmtId="1" fontId="2" fillId="0" borderId="0" xfId="45" applyNumberFormat="1" applyFont="1"/>
    <xf numFmtId="0" fontId="2" fillId="24" borderId="10" xfId="0" applyFont="1" applyFill="1" applyBorder="1" applyAlignment="1">
      <alignment horizontal="right" vertical="center" indent="2"/>
    </xf>
    <xf numFmtId="0" fontId="2" fillId="24" borderId="10" xfId="0" applyFont="1" applyFill="1" applyBorder="1" applyAlignment="1">
      <alignment horizontal="right" vertical="center" indent="6"/>
    </xf>
    <xf numFmtId="0" fontId="2" fillId="24" borderId="10" xfId="0" applyFont="1" applyFill="1" applyBorder="1" applyAlignment="1">
      <alignment horizontal="right" vertical="center" indent="7"/>
    </xf>
    <xf numFmtId="0" fontId="23" fillId="0" borderId="0" xfId="45" applyFont="1" applyAlignment="1">
      <alignment vertical="center"/>
    </xf>
    <xf numFmtId="1" fontId="23" fillId="0" borderId="0" xfId="45" applyNumberFormat="1" applyFont="1" applyAlignment="1">
      <alignment vertical="center"/>
    </xf>
    <xf numFmtId="167" fontId="23" fillId="0" borderId="0" xfId="45" applyNumberFormat="1" applyFont="1" applyAlignment="1">
      <alignment vertical="center"/>
    </xf>
    <xf numFmtId="164" fontId="23" fillId="0" borderId="0" xfId="45" applyNumberFormat="1" applyFont="1" applyAlignment="1">
      <alignment vertical="center"/>
    </xf>
    <xf numFmtId="168" fontId="23" fillId="0" borderId="0" xfId="45" applyNumberFormat="1" applyFont="1" applyAlignment="1">
      <alignment vertical="center"/>
    </xf>
    <xf numFmtId="2" fontId="23" fillId="0" borderId="0" xfId="45" applyNumberFormat="1" applyFont="1" applyAlignment="1">
      <alignment vertical="center"/>
    </xf>
    <xf numFmtId="169" fontId="23" fillId="0" borderId="10" xfId="47" applyNumberFormat="1" applyFont="1" applyBorder="1" applyAlignment="1">
      <alignment horizontal="center" vertical="center"/>
    </xf>
    <xf numFmtId="169" fontId="23" fillId="0" borderId="10" xfId="45" applyNumberFormat="1" applyFont="1" applyBorder="1" applyAlignment="1">
      <alignment horizontal="center" vertical="center"/>
    </xf>
    <xf numFmtId="0" fontId="23" fillId="0" borderId="10" xfId="45" applyFont="1" applyBorder="1" applyAlignment="1">
      <alignment vertical="center" wrapText="1"/>
    </xf>
    <xf numFmtId="169" fontId="2" fillId="0" borderId="10" xfId="45" applyNumberFormat="1" applyFont="1" applyBorder="1" applyAlignment="1">
      <alignment horizontal="center" vertical="center"/>
    </xf>
    <xf numFmtId="167" fontId="23" fillId="0" borderId="10" xfId="47" applyNumberFormat="1" applyFont="1" applyBorder="1" applyAlignment="1">
      <alignment horizontal="center" vertical="center"/>
    </xf>
    <xf numFmtId="167" fontId="2" fillId="0" borderId="10" xfId="47" applyNumberFormat="1" applyFont="1" applyBorder="1" applyAlignment="1">
      <alignment horizontal="center" vertical="center"/>
    </xf>
    <xf numFmtId="167" fontId="23" fillId="0" borderId="10" xfId="45" applyNumberFormat="1" applyFont="1" applyBorder="1" applyAlignment="1">
      <alignment horizontal="center" vertical="center"/>
    </xf>
    <xf numFmtId="0" fontId="22" fillId="0" borderId="10" xfId="45" applyFont="1" applyBorder="1" applyAlignment="1">
      <alignment horizontal="center" vertical="center"/>
    </xf>
    <xf numFmtId="0" fontId="23" fillId="0" borderId="10" xfId="45" applyFont="1" applyBorder="1" applyAlignment="1">
      <alignment vertical="center"/>
    </xf>
    <xf numFmtId="0" fontId="22" fillId="0" borderId="0" xfId="45" applyFont="1" applyAlignment="1">
      <alignment vertical="center"/>
    </xf>
    <xf numFmtId="0" fontId="2" fillId="0" borderId="10" xfId="45" applyFont="1" applyBorder="1" applyAlignment="1">
      <alignment horizontal="right" vertical="center" indent="5"/>
    </xf>
    <xf numFmtId="0" fontId="2" fillId="0" borderId="10" xfId="45" applyFont="1" applyBorder="1" applyAlignment="1">
      <alignment horizontal="right" vertical="center" indent="3"/>
    </xf>
    <xf numFmtId="0" fontId="2" fillId="0" borderId="10" xfId="45" applyFont="1" applyBorder="1" applyAlignment="1">
      <alignment horizontal="right" vertical="center" indent="6"/>
    </xf>
    <xf numFmtId="0" fontId="2" fillId="0" borderId="10" xfId="45" applyFont="1" applyBorder="1" applyAlignment="1">
      <alignment horizontal="right" vertical="center" indent="4"/>
    </xf>
    <xf numFmtId="0" fontId="22" fillId="0" borderId="10" xfId="45" applyFont="1" applyBorder="1" applyAlignment="1">
      <alignment vertical="center" wrapText="1"/>
    </xf>
    <xf numFmtId="0" fontId="2" fillId="0" borderId="12" xfId="45" applyFont="1" applyBorder="1" applyAlignment="1">
      <alignment horizontal="right" vertical="center" indent="5"/>
    </xf>
    <xf numFmtId="1" fontId="2" fillId="0" borderId="12" xfId="45" applyNumberFormat="1" applyFont="1" applyBorder="1" applyAlignment="1">
      <alignment horizontal="right" vertical="center" indent="3"/>
    </xf>
    <xf numFmtId="1" fontId="2" fillId="0" borderId="12" xfId="45" applyNumberFormat="1" applyFont="1" applyBorder="1" applyAlignment="1">
      <alignment horizontal="right" vertical="center" indent="6"/>
    </xf>
    <xf numFmtId="1" fontId="2" fillId="0" borderId="12" xfId="45" applyNumberFormat="1" applyFont="1" applyBorder="1" applyAlignment="1">
      <alignment horizontal="right" vertical="center" indent="4"/>
    </xf>
    <xf numFmtId="0" fontId="23" fillId="0" borderId="12" xfId="45" applyFont="1" applyBorder="1" applyAlignment="1">
      <alignment vertical="center" wrapText="1"/>
    </xf>
    <xf numFmtId="0" fontId="2" fillId="0" borderId="13" xfId="45" applyFont="1" applyBorder="1" applyAlignment="1">
      <alignment horizontal="right" vertical="center" indent="5"/>
    </xf>
    <xf numFmtId="1" fontId="2" fillId="0" borderId="13" xfId="45" applyNumberFormat="1" applyFont="1" applyBorder="1" applyAlignment="1">
      <alignment horizontal="right" vertical="center" indent="3"/>
    </xf>
    <xf numFmtId="1" fontId="2" fillId="0" borderId="13" xfId="45" applyNumberFormat="1" applyFont="1" applyBorder="1" applyAlignment="1">
      <alignment horizontal="right" vertical="center" indent="6"/>
    </xf>
    <xf numFmtId="1" fontId="2" fillId="0" borderId="13" xfId="45" applyNumberFormat="1" applyFont="1" applyBorder="1" applyAlignment="1">
      <alignment horizontal="right" vertical="center" indent="4"/>
    </xf>
    <xf numFmtId="0" fontId="23" fillId="0" borderId="13" xfId="45" applyFont="1" applyBorder="1" applyAlignment="1">
      <alignment vertical="center" wrapText="1"/>
    </xf>
    <xf numFmtId="0" fontId="2" fillId="0" borderId="11" xfId="45" applyFont="1" applyBorder="1" applyAlignment="1">
      <alignment horizontal="right" vertical="center" indent="5"/>
    </xf>
    <xf numFmtId="0" fontId="2" fillId="0" borderId="11" xfId="45" applyFont="1" applyBorder="1" applyAlignment="1">
      <alignment horizontal="right" vertical="center" indent="3"/>
    </xf>
    <xf numFmtId="0" fontId="2" fillId="0" borderId="11" xfId="45" applyFont="1" applyBorder="1" applyAlignment="1">
      <alignment horizontal="right" vertical="center" indent="6"/>
    </xf>
    <xf numFmtId="0" fontId="2" fillId="0" borderId="11" xfId="45" applyFont="1" applyBorder="1" applyAlignment="1">
      <alignment horizontal="right" vertical="center" indent="4"/>
    </xf>
    <xf numFmtId="0" fontId="22" fillId="0" borderId="11" xfId="45" applyFont="1" applyBorder="1" applyAlignment="1">
      <alignment vertical="center" wrapText="1"/>
    </xf>
    <xf numFmtId="1" fontId="2" fillId="0" borderId="12" xfId="45" applyNumberFormat="1" applyFont="1" applyBorder="1" applyAlignment="1">
      <alignment horizontal="right" vertical="center" indent="5"/>
    </xf>
    <xf numFmtId="0" fontId="2" fillId="0" borderId="12" xfId="45" applyFont="1" applyBorder="1" applyAlignment="1">
      <alignment horizontal="right" vertical="center" indent="3"/>
    </xf>
    <xf numFmtId="0" fontId="2" fillId="0" borderId="12" xfId="45" applyFont="1" applyBorder="1" applyAlignment="1">
      <alignment horizontal="right" vertical="center" indent="6"/>
    </xf>
    <xf numFmtId="0" fontId="2" fillId="0" borderId="12" xfId="45" applyFont="1" applyBorder="1" applyAlignment="1">
      <alignment horizontal="right" vertical="center" indent="4"/>
    </xf>
    <xf numFmtId="0" fontId="23" fillId="0" borderId="12" xfId="45" applyFont="1" applyBorder="1" applyAlignment="1">
      <alignment horizontal="left" vertical="center" wrapText="1"/>
    </xf>
    <xf numFmtId="1" fontId="2" fillId="0" borderId="13" xfId="45" applyNumberFormat="1" applyFont="1" applyBorder="1" applyAlignment="1">
      <alignment horizontal="right" vertical="center" indent="5"/>
    </xf>
    <xf numFmtId="0" fontId="2" fillId="0" borderId="13" xfId="45" applyFont="1" applyBorder="1" applyAlignment="1">
      <alignment horizontal="right" vertical="center" indent="3"/>
    </xf>
    <xf numFmtId="0" fontId="2" fillId="0" borderId="13" xfId="45" applyFont="1" applyBorder="1" applyAlignment="1">
      <alignment horizontal="right" vertical="center" indent="6"/>
    </xf>
    <xf numFmtId="0" fontId="2" fillId="0" borderId="13" xfId="45" applyFont="1" applyBorder="1" applyAlignment="1">
      <alignment horizontal="right" vertical="center" indent="4"/>
    </xf>
    <xf numFmtId="0" fontId="23" fillId="0" borderId="13" xfId="45" applyFont="1" applyBorder="1" applyAlignment="1">
      <alignment horizontal="left" vertical="center" wrapText="1"/>
    </xf>
    <xf numFmtId="0" fontId="22" fillId="0" borderId="11" xfId="45" applyFont="1" applyBorder="1" applyAlignment="1">
      <alignment horizontal="left" vertical="center" wrapText="1"/>
    </xf>
    <xf numFmtId="0" fontId="2" fillId="0" borderId="12" xfId="45" applyFont="1" applyBorder="1" applyAlignment="1">
      <alignment horizontal="right" vertical="center" indent="1"/>
    </xf>
    <xf numFmtId="0" fontId="2" fillId="0" borderId="13" xfId="45" applyFont="1" applyBorder="1" applyAlignment="1">
      <alignment horizontal="right" vertical="center" indent="1"/>
    </xf>
    <xf numFmtId="1" fontId="2" fillId="0" borderId="13" xfId="45" applyNumberFormat="1" applyFont="1" applyBorder="1" applyAlignment="1">
      <alignment horizontal="left" vertical="center" wrapText="1" indent="1"/>
    </xf>
    <xf numFmtId="0" fontId="25" fillId="0" borderId="11" xfId="45" applyFont="1" applyBorder="1" applyAlignment="1">
      <alignment horizontal="right" vertical="center" wrapText="1" indent="1"/>
    </xf>
    <xf numFmtId="3" fontId="2" fillId="0" borderId="10" xfId="45" applyNumberFormat="1" applyFont="1" applyBorder="1" applyAlignment="1">
      <alignment horizontal="right" vertical="center" indent="5"/>
    </xf>
    <xf numFmtId="3" fontId="2" fillId="0" borderId="10" xfId="45" applyNumberFormat="1" applyFont="1" applyBorder="1" applyAlignment="1">
      <alignment horizontal="right" vertical="center" indent="3"/>
    </xf>
    <xf numFmtId="3" fontId="2" fillId="0" borderId="10" xfId="45" applyNumberFormat="1" applyFont="1" applyBorder="1" applyAlignment="1">
      <alignment horizontal="right" vertical="center" indent="6"/>
    </xf>
    <xf numFmtId="3" fontId="2" fillId="0" borderId="10" xfId="45" applyNumberFormat="1" applyFont="1" applyBorder="1" applyAlignment="1">
      <alignment horizontal="right" vertical="center" indent="4"/>
    </xf>
    <xf numFmtId="0" fontId="22" fillId="0" borderId="10" xfId="45" applyFont="1" applyBorder="1" applyAlignment="1">
      <alignment horizontal="center" vertical="center" wrapText="1"/>
    </xf>
    <xf numFmtId="0" fontId="23" fillId="0" borderId="0" xfId="45" applyFont="1" applyAlignment="1">
      <alignment horizontal="right" vertical="center"/>
    </xf>
    <xf numFmtId="0" fontId="25" fillId="0" borderId="14" xfId="45" applyFont="1" applyBorder="1"/>
    <xf numFmtId="1" fontId="2" fillId="0" borderId="14" xfId="45" applyNumberFormat="1" applyFont="1" applyBorder="1"/>
    <xf numFmtId="0" fontId="2" fillId="0" borderId="14" xfId="45" applyFont="1" applyBorder="1"/>
    <xf numFmtId="167" fontId="23" fillId="0" borderId="0" xfId="45" applyNumberFormat="1" applyFont="1" applyAlignment="1">
      <alignment horizontal="center" vertical="center"/>
    </xf>
    <xf numFmtId="164" fontId="23" fillId="0" borderId="10" xfId="45" applyNumberFormat="1" applyFont="1" applyBorder="1" applyAlignment="1">
      <alignment vertical="center"/>
    </xf>
    <xf numFmtId="0" fontId="23" fillId="0" borderId="10" xfId="48" applyFont="1" applyBorder="1" applyAlignment="1">
      <alignment horizontal="left" vertical="center"/>
    </xf>
    <xf numFmtId="0" fontId="23" fillId="0" borderId="10" xfId="48" quotePrefix="1" applyFont="1" applyBorder="1" applyAlignment="1">
      <alignment horizontal="center" vertical="center"/>
    </xf>
    <xf numFmtId="0" fontId="23" fillId="0" borderId="10" xfId="48" applyFont="1" applyBorder="1" applyAlignment="1">
      <alignment horizontal="center" vertical="center"/>
    </xf>
    <xf numFmtId="0" fontId="23" fillId="0" borderId="10" xfId="45" applyFont="1" applyBorder="1" applyAlignment="1">
      <alignment horizontal="left" vertical="center"/>
    </xf>
    <xf numFmtId="0" fontId="23" fillId="0" borderId="10" xfId="45" quotePrefix="1" applyFont="1" applyBorder="1" applyAlignment="1">
      <alignment horizontal="center" vertical="center"/>
    </xf>
    <xf numFmtId="0" fontId="23" fillId="0" borderId="0" xfId="45" applyFont="1" applyAlignment="1">
      <alignment horizontal="center" vertical="center" wrapText="1"/>
    </xf>
    <xf numFmtId="0" fontId="30" fillId="0" borderId="0" xfId="45" applyFont="1" applyAlignment="1">
      <alignment vertical="center"/>
    </xf>
    <xf numFmtId="0" fontId="22" fillId="0" borderId="0" xfId="45" applyFont="1" applyAlignment="1">
      <alignment horizontal="left" vertical="center"/>
    </xf>
    <xf numFmtId="0" fontId="25" fillId="0" borderId="0" xfId="45" applyFont="1" applyAlignment="1">
      <alignment horizontal="left" vertical="top" wrapText="1"/>
    </xf>
    <xf numFmtId="0" fontId="23" fillId="0" borderId="0" xfId="45" applyFont="1" applyAlignment="1">
      <alignment horizontal="left" vertical="top" wrapText="1"/>
    </xf>
    <xf numFmtId="0" fontId="23" fillId="0" borderId="0" xfId="45" applyFont="1" applyAlignment="1">
      <alignment horizontal="left" vertical="top"/>
    </xf>
    <xf numFmtId="0" fontId="2" fillId="0" borderId="16" xfId="45" applyFont="1" applyBorder="1" applyAlignment="1">
      <alignment horizontal="center"/>
    </xf>
    <xf numFmtId="0" fontId="2" fillId="0" borderId="15" xfId="45" applyFont="1" applyBorder="1" applyAlignment="1">
      <alignment horizontal="center"/>
    </xf>
    <xf numFmtId="0" fontId="2" fillId="0" borderId="0" xfId="45" applyFont="1" applyAlignment="1">
      <alignment horizontal="left" vertical="top" wrapText="1"/>
    </xf>
    <xf numFmtId="0" fontId="2" fillId="0" borderId="0" xfId="45" applyFont="1" applyAlignment="1">
      <alignment horizontal="left" vertical="top"/>
    </xf>
    <xf numFmtId="0" fontId="2" fillId="0" borderId="0" xfId="45" applyFont="1"/>
    <xf numFmtId="0" fontId="22" fillId="0" borderId="0" xfId="45" applyFont="1" applyAlignment="1">
      <alignment horizontal="left" vertical="center"/>
    </xf>
    <xf numFmtId="0" fontId="25" fillId="0" borderId="14" xfId="45" applyFont="1" applyBorder="1" applyAlignment="1">
      <alignment horizontal="center"/>
    </xf>
  </cellXfs>
  <cellStyles count="49">
    <cellStyle name="20 % - Accent1 2" xfId="2" xr:uid="{00000000-0005-0000-0000-000000000000}"/>
    <cellStyle name="20 % - Accent2 2" xfId="3" xr:uid="{00000000-0005-0000-0000-000001000000}"/>
    <cellStyle name="20 % - Accent3 2" xfId="4" xr:uid="{00000000-0005-0000-0000-000002000000}"/>
    <cellStyle name="20 % - Accent4 2" xfId="5" xr:uid="{00000000-0005-0000-0000-000003000000}"/>
    <cellStyle name="20 % - Accent5 2" xfId="6" xr:uid="{00000000-0005-0000-0000-000004000000}"/>
    <cellStyle name="20 % - Accent6 2" xfId="7" xr:uid="{00000000-0005-0000-0000-000005000000}"/>
    <cellStyle name="40 % - Accent1 2" xfId="8" xr:uid="{00000000-0005-0000-0000-000006000000}"/>
    <cellStyle name="40 % - Accent2 2" xfId="9" xr:uid="{00000000-0005-0000-0000-000007000000}"/>
    <cellStyle name="40 % - Accent3 2" xfId="10" xr:uid="{00000000-0005-0000-0000-000008000000}"/>
    <cellStyle name="40 % - Accent4 2" xfId="11" xr:uid="{00000000-0005-0000-0000-000009000000}"/>
    <cellStyle name="40 % - Accent5 2" xfId="12" xr:uid="{00000000-0005-0000-0000-00000A000000}"/>
    <cellStyle name="40 % - Accent6 2" xfId="13" xr:uid="{00000000-0005-0000-0000-00000B000000}"/>
    <cellStyle name="60 % - Accent1 2" xfId="14" xr:uid="{00000000-0005-0000-0000-00000C000000}"/>
    <cellStyle name="60 % - Accent2 2" xfId="15" xr:uid="{00000000-0005-0000-0000-00000D000000}"/>
    <cellStyle name="60 % - Accent3 2" xfId="16" xr:uid="{00000000-0005-0000-0000-00000E000000}"/>
    <cellStyle name="60 % - Accent4 2" xfId="17" xr:uid="{00000000-0005-0000-0000-00000F000000}"/>
    <cellStyle name="60 % - Accent5 2" xfId="18" xr:uid="{00000000-0005-0000-0000-000010000000}"/>
    <cellStyle name="60 %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Avertissement 2" xfId="26" xr:uid="{00000000-0005-0000-0000-000018000000}"/>
    <cellStyle name="Calcul 2" xfId="27" xr:uid="{00000000-0005-0000-0000-000019000000}"/>
    <cellStyle name="Cellule liée 2" xfId="28" xr:uid="{00000000-0005-0000-0000-00001A000000}"/>
    <cellStyle name="Commentaire 2" xfId="29" xr:uid="{00000000-0005-0000-0000-00001B000000}"/>
    <cellStyle name="Entrée 2" xfId="30" xr:uid="{00000000-0005-0000-0000-00001C000000}"/>
    <cellStyle name="Euro" xfId="1" xr:uid="{00000000-0005-0000-0000-00001D000000}"/>
    <cellStyle name="Euro 2" xfId="31" xr:uid="{00000000-0005-0000-0000-00001E000000}"/>
    <cellStyle name="Euro 3" xfId="46" xr:uid="{00000000-0005-0000-0000-00001F000000}"/>
    <cellStyle name="Insatisfaisant 2" xfId="32" xr:uid="{00000000-0005-0000-0000-000020000000}"/>
    <cellStyle name="Neutre 2" xfId="33" xr:uid="{00000000-0005-0000-0000-000021000000}"/>
    <cellStyle name="Normal" xfId="0" builtinId="0"/>
    <cellStyle name="Normal 2" xfId="45" xr:uid="{00000000-0005-0000-0000-000023000000}"/>
    <cellStyle name="Normal_API CNAF 31.12.96 METR (5)" xfId="48" xr:uid="{445105C9-647C-5D40-8BD7-DC00E758DB77}"/>
    <cellStyle name="Normal_Feuil1" xfId="47" xr:uid="{9E4508FC-7BEE-3A4C-AC1E-2485570BA5A8}"/>
    <cellStyle name="Pourcentage 2" xfId="34" xr:uid="{00000000-0005-0000-0000-000026000000}"/>
    <cellStyle name="Satisfaisant 2" xfId="35" xr:uid="{00000000-0005-0000-0000-000027000000}"/>
    <cellStyle name="Sortie 2" xfId="36" xr:uid="{00000000-0005-0000-0000-000028000000}"/>
    <cellStyle name="Texte explicatif 2" xfId="37" xr:uid="{00000000-0005-0000-0000-000029000000}"/>
    <cellStyle name="Titre 2" xfId="38" xr:uid="{00000000-0005-0000-0000-00002A000000}"/>
    <cellStyle name="Titre 1 2" xfId="39" xr:uid="{00000000-0005-0000-0000-00002B000000}"/>
    <cellStyle name="Titre 2 2" xfId="40" xr:uid="{00000000-0005-0000-0000-00002C000000}"/>
    <cellStyle name="Titre 3 2" xfId="41" xr:uid="{00000000-0005-0000-0000-00002D000000}"/>
    <cellStyle name="Titre 4 2" xfId="42" xr:uid="{00000000-0005-0000-0000-00002E000000}"/>
    <cellStyle name="Total 2" xfId="43" xr:uid="{00000000-0005-0000-0000-00002F000000}"/>
    <cellStyle name="Vérification 2" xfId="44" xr:uid="{00000000-0005-0000-0000-00003000000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638175</xdr:colOff>
      <xdr:row>10</xdr:row>
      <xdr:rowOff>104775</xdr:rowOff>
    </xdr:from>
    <xdr:ext cx="904875" cy="228600"/>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8181975" y="1724025"/>
          <a:ext cx="904875" cy="228600"/>
        </a:xfrm>
        <a:prstGeom prst="rect">
          <a:avLst/>
        </a:prstGeom>
        <a:noFill/>
        <a:ln w="9525">
          <a:noFill/>
          <a:miter lim="800000"/>
          <a:headEnd/>
          <a:tailEnd/>
        </a:ln>
      </xdr:spPr>
    </xdr:sp>
    <xdr:clientData/>
  </xdr:oneCellAnchor>
  <xdr:oneCellAnchor>
    <xdr:from>
      <xdr:col>9</xdr:col>
      <xdr:colOff>657225</xdr:colOff>
      <xdr:row>18</xdr:row>
      <xdr:rowOff>123825</xdr:rowOff>
    </xdr:from>
    <xdr:ext cx="19050" cy="1714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8201025" y="3038475"/>
          <a:ext cx="19050" cy="171450"/>
        </a:xfrm>
        <a:prstGeom prst="rect">
          <a:avLst/>
        </a:prstGeom>
        <a:noFill/>
        <a:ln w="9525">
          <a:noFill/>
          <a:miter lim="800000"/>
          <a:headEnd/>
          <a:tailEnd/>
        </a:ln>
      </xdr:spPr>
    </xdr:sp>
    <xdr:clientData/>
  </xdr:oneCellAnchor>
  <xdr:oneCellAnchor>
    <xdr:from>
      <xdr:col>10</xdr:col>
      <xdr:colOff>104775</xdr:colOff>
      <xdr:row>5</xdr:row>
      <xdr:rowOff>142875</xdr:rowOff>
    </xdr:from>
    <xdr:ext cx="19050" cy="180975"/>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8410575" y="952500"/>
          <a:ext cx="19050" cy="180975"/>
        </a:xfrm>
        <a:prstGeom prst="rect">
          <a:avLst/>
        </a:prstGeom>
        <a:noFill/>
        <a:ln w="9525">
          <a:noFill/>
          <a:miter lim="800000"/>
          <a:headEnd/>
          <a:tailEnd/>
        </a:ln>
      </xdr:spPr>
    </xdr: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18</xdr:col>
      <xdr:colOff>533400</xdr:colOff>
      <xdr:row>16</xdr:row>
      <xdr:rowOff>19050</xdr:rowOff>
    </xdr:from>
    <xdr:to>
      <xdr:col>19</xdr:col>
      <xdr:colOff>200025</xdr:colOff>
      <xdr:row>17</xdr:row>
      <xdr:rowOff>38100</xdr:rowOff>
    </xdr:to>
    <xdr:sp macro="" textlink="">
      <xdr:nvSpPr>
        <xdr:cNvPr id="2" name="ZoneTexte 1">
          <a:extLst>
            <a:ext uri="{FF2B5EF4-FFF2-40B4-BE49-F238E27FC236}">
              <a16:creationId xmlns:a16="http://schemas.microsoft.com/office/drawing/2014/main" id="{B7156872-C113-E449-BC56-D6D9A6576328}"/>
            </a:ext>
          </a:extLst>
        </xdr:cNvPr>
        <xdr:cNvSpPr txBox="1"/>
      </xdr:nvSpPr>
      <xdr:spPr>
        <a:xfrm>
          <a:off x="16306800" y="2660650"/>
          <a:ext cx="542925" cy="18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12</xdr:col>
      <xdr:colOff>704850</xdr:colOff>
      <xdr:row>16</xdr:row>
      <xdr:rowOff>47625</xdr:rowOff>
    </xdr:from>
    <xdr:to>
      <xdr:col>13</xdr:col>
      <xdr:colOff>323850</xdr:colOff>
      <xdr:row>17</xdr:row>
      <xdr:rowOff>28575</xdr:rowOff>
    </xdr:to>
    <xdr:sp macro="" textlink="">
      <xdr:nvSpPr>
        <xdr:cNvPr id="3" name="ZoneTexte 2">
          <a:extLst>
            <a:ext uri="{FF2B5EF4-FFF2-40B4-BE49-F238E27FC236}">
              <a16:creationId xmlns:a16="http://schemas.microsoft.com/office/drawing/2014/main" id="{695002BD-8974-4845-A8EB-B096B3D45B7B}"/>
            </a:ext>
          </a:extLst>
        </xdr:cNvPr>
        <xdr:cNvSpPr txBox="1"/>
      </xdr:nvSpPr>
      <xdr:spPr>
        <a:xfrm>
          <a:off x="11220450" y="2689225"/>
          <a:ext cx="495300" cy="146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9"/>
  <sheetViews>
    <sheetView showGridLines="0" workbookViewId="0">
      <selection activeCell="H61" sqref="H61"/>
    </sheetView>
  </sheetViews>
  <sheetFormatPr baseColWidth="10" defaultColWidth="11.453125" defaultRowHeight="10" x14ac:dyDescent="0.2"/>
  <cols>
    <col min="1" max="3" width="11.453125" style="16"/>
    <col min="4" max="4" width="21.6328125" style="16" customWidth="1"/>
    <col min="5" max="11" width="11.453125" style="16"/>
    <col min="12" max="12" width="12.1796875" style="16" customWidth="1"/>
    <col min="13" max="16384" width="11.453125" style="16"/>
  </cols>
  <sheetData>
    <row r="1" spans="2:15" ht="12.5" x14ac:dyDescent="0.25">
      <c r="B1" s="15" t="s">
        <v>16</v>
      </c>
    </row>
    <row r="3" spans="2:15" x14ac:dyDescent="0.2">
      <c r="B3" s="16" t="s">
        <v>0</v>
      </c>
    </row>
    <row r="4" spans="2:15" x14ac:dyDescent="0.2">
      <c r="B4" s="16">
        <v>565.34</v>
      </c>
      <c r="C4" s="16">
        <v>0</v>
      </c>
      <c r="E4" s="16">
        <f>+B4-C4</f>
        <v>565.34</v>
      </c>
      <c r="O4" s="17"/>
    </row>
    <row r="5" spans="2:15" x14ac:dyDescent="0.2">
      <c r="B5" s="16" t="s">
        <v>1</v>
      </c>
      <c r="C5" s="16" t="s">
        <v>1</v>
      </c>
      <c r="D5" s="16" t="s">
        <v>10</v>
      </c>
      <c r="E5" s="16" t="s">
        <v>11</v>
      </c>
    </row>
    <row r="6" spans="2:15" x14ac:dyDescent="0.2">
      <c r="B6" s="16">
        <v>0</v>
      </c>
      <c r="C6" s="16">
        <f t="shared" ref="C6:C69" si="0">+B6</f>
        <v>0</v>
      </c>
      <c r="D6" s="16">
        <f>B4</f>
        <v>565.34</v>
      </c>
      <c r="E6" s="16">
        <f t="shared" ref="E6:E69" si="1">D6+B6</f>
        <v>565.34</v>
      </c>
      <c r="F6" s="16">
        <f t="shared" ref="F6:F69" si="2">E6-D6</f>
        <v>0</v>
      </c>
    </row>
    <row r="7" spans="2:15" x14ac:dyDescent="0.2">
      <c r="B7" s="16">
        <v>5</v>
      </c>
      <c r="C7" s="16">
        <f t="shared" si="0"/>
        <v>5</v>
      </c>
      <c r="D7" s="16">
        <f t="shared" ref="D7:D70" si="3">$B$4-C7</f>
        <v>560.34</v>
      </c>
      <c r="E7" s="16">
        <f t="shared" si="1"/>
        <v>565.34</v>
      </c>
      <c r="F7" s="16">
        <f t="shared" si="2"/>
        <v>5</v>
      </c>
    </row>
    <row r="8" spans="2:15" x14ac:dyDescent="0.2">
      <c r="B8" s="16">
        <v>10</v>
      </c>
      <c r="C8" s="16">
        <f t="shared" si="0"/>
        <v>10</v>
      </c>
      <c r="D8" s="16">
        <f t="shared" si="3"/>
        <v>555.34</v>
      </c>
      <c r="E8" s="16">
        <f t="shared" si="1"/>
        <v>565.34</v>
      </c>
      <c r="F8" s="16">
        <f t="shared" si="2"/>
        <v>10</v>
      </c>
    </row>
    <row r="9" spans="2:15" x14ac:dyDescent="0.2">
      <c r="B9" s="16">
        <v>15</v>
      </c>
      <c r="C9" s="16">
        <f t="shared" si="0"/>
        <v>15</v>
      </c>
      <c r="D9" s="16">
        <f t="shared" si="3"/>
        <v>550.34</v>
      </c>
      <c r="E9" s="16">
        <f t="shared" si="1"/>
        <v>565.34</v>
      </c>
      <c r="F9" s="16">
        <f t="shared" si="2"/>
        <v>15</v>
      </c>
    </row>
    <row r="10" spans="2:15" x14ac:dyDescent="0.2">
      <c r="B10" s="16">
        <v>20</v>
      </c>
      <c r="C10" s="16">
        <f t="shared" si="0"/>
        <v>20</v>
      </c>
      <c r="D10" s="16">
        <f t="shared" si="3"/>
        <v>545.34</v>
      </c>
      <c r="E10" s="16">
        <f t="shared" si="1"/>
        <v>565.34</v>
      </c>
      <c r="F10" s="16">
        <f t="shared" si="2"/>
        <v>20</v>
      </c>
    </row>
    <row r="11" spans="2:15" x14ac:dyDescent="0.2">
      <c r="B11" s="16">
        <v>25</v>
      </c>
      <c r="C11" s="16">
        <f t="shared" si="0"/>
        <v>25</v>
      </c>
      <c r="D11" s="16">
        <f t="shared" si="3"/>
        <v>540.34</v>
      </c>
      <c r="E11" s="16">
        <f t="shared" si="1"/>
        <v>565.34</v>
      </c>
      <c r="F11" s="16">
        <f t="shared" si="2"/>
        <v>25</v>
      </c>
    </row>
    <row r="12" spans="2:15" x14ac:dyDescent="0.2">
      <c r="B12" s="16">
        <v>30</v>
      </c>
      <c r="C12" s="16">
        <f t="shared" si="0"/>
        <v>30</v>
      </c>
      <c r="D12" s="16">
        <f t="shared" si="3"/>
        <v>535.34</v>
      </c>
      <c r="E12" s="16">
        <f t="shared" si="1"/>
        <v>565.34</v>
      </c>
      <c r="F12" s="16">
        <f t="shared" si="2"/>
        <v>30</v>
      </c>
    </row>
    <row r="13" spans="2:15" x14ac:dyDescent="0.2">
      <c r="B13" s="16">
        <v>35</v>
      </c>
      <c r="C13" s="16">
        <f t="shared" si="0"/>
        <v>35</v>
      </c>
      <c r="D13" s="16">
        <f t="shared" si="3"/>
        <v>530.34</v>
      </c>
      <c r="E13" s="16">
        <f t="shared" si="1"/>
        <v>565.34</v>
      </c>
      <c r="F13" s="16">
        <f t="shared" si="2"/>
        <v>35</v>
      </c>
    </row>
    <row r="14" spans="2:15" x14ac:dyDescent="0.2">
      <c r="B14" s="16">
        <v>40</v>
      </c>
      <c r="C14" s="16">
        <f t="shared" si="0"/>
        <v>40</v>
      </c>
      <c r="D14" s="16">
        <f t="shared" si="3"/>
        <v>525.34</v>
      </c>
      <c r="E14" s="16">
        <f t="shared" si="1"/>
        <v>565.34</v>
      </c>
      <c r="F14" s="16">
        <f t="shared" si="2"/>
        <v>40</v>
      </c>
    </row>
    <row r="15" spans="2:15" x14ac:dyDescent="0.2">
      <c r="B15" s="16">
        <v>45</v>
      </c>
      <c r="C15" s="16">
        <f t="shared" si="0"/>
        <v>45</v>
      </c>
      <c r="D15" s="16">
        <f t="shared" si="3"/>
        <v>520.34</v>
      </c>
      <c r="E15" s="16">
        <f t="shared" si="1"/>
        <v>565.34</v>
      </c>
      <c r="F15" s="16">
        <f t="shared" si="2"/>
        <v>45</v>
      </c>
    </row>
    <row r="16" spans="2:15" x14ac:dyDescent="0.2">
      <c r="B16" s="16">
        <v>50</v>
      </c>
      <c r="C16" s="16">
        <f t="shared" si="0"/>
        <v>50</v>
      </c>
      <c r="D16" s="16">
        <f t="shared" si="3"/>
        <v>515.34</v>
      </c>
      <c r="E16" s="16">
        <f t="shared" si="1"/>
        <v>565.34</v>
      </c>
      <c r="F16" s="16">
        <f t="shared" si="2"/>
        <v>50</v>
      </c>
    </row>
    <row r="17" spans="2:11" x14ac:dyDescent="0.2">
      <c r="B17" s="16">
        <v>55</v>
      </c>
      <c r="C17" s="16">
        <f t="shared" si="0"/>
        <v>55</v>
      </c>
      <c r="D17" s="16">
        <f t="shared" si="3"/>
        <v>510.34000000000003</v>
      </c>
      <c r="E17" s="16">
        <f t="shared" si="1"/>
        <v>565.34</v>
      </c>
      <c r="F17" s="16">
        <f t="shared" si="2"/>
        <v>55</v>
      </c>
    </row>
    <row r="18" spans="2:11" x14ac:dyDescent="0.2">
      <c r="B18" s="16">
        <v>60</v>
      </c>
      <c r="C18" s="16">
        <f t="shared" si="0"/>
        <v>60</v>
      </c>
      <c r="D18" s="16">
        <f t="shared" si="3"/>
        <v>505.34000000000003</v>
      </c>
      <c r="E18" s="16">
        <f t="shared" si="1"/>
        <v>565.34</v>
      </c>
      <c r="F18" s="16">
        <f t="shared" si="2"/>
        <v>60</v>
      </c>
    </row>
    <row r="19" spans="2:11" x14ac:dyDescent="0.2">
      <c r="B19" s="16">
        <v>65</v>
      </c>
      <c r="C19" s="16">
        <f t="shared" si="0"/>
        <v>65</v>
      </c>
      <c r="D19" s="16">
        <f t="shared" si="3"/>
        <v>500.34000000000003</v>
      </c>
      <c r="E19" s="16">
        <f t="shared" si="1"/>
        <v>565.34</v>
      </c>
      <c r="F19" s="16">
        <f t="shared" si="2"/>
        <v>65</v>
      </c>
    </row>
    <row r="20" spans="2:11" x14ac:dyDescent="0.2">
      <c r="B20" s="16">
        <v>70</v>
      </c>
      <c r="C20" s="16">
        <f t="shared" si="0"/>
        <v>70</v>
      </c>
      <c r="D20" s="16">
        <f t="shared" si="3"/>
        <v>495.34000000000003</v>
      </c>
      <c r="E20" s="16">
        <f t="shared" si="1"/>
        <v>565.34</v>
      </c>
      <c r="F20" s="16">
        <f t="shared" si="2"/>
        <v>70</v>
      </c>
    </row>
    <row r="21" spans="2:11" x14ac:dyDescent="0.2">
      <c r="B21" s="16">
        <v>75</v>
      </c>
      <c r="C21" s="16">
        <f t="shared" si="0"/>
        <v>75</v>
      </c>
      <c r="D21" s="16">
        <f t="shared" si="3"/>
        <v>490.34000000000003</v>
      </c>
      <c r="E21" s="16">
        <f t="shared" si="1"/>
        <v>565.34</v>
      </c>
      <c r="F21" s="16">
        <f t="shared" si="2"/>
        <v>75</v>
      </c>
    </row>
    <row r="22" spans="2:11" x14ac:dyDescent="0.2">
      <c r="B22" s="16">
        <v>80</v>
      </c>
      <c r="C22" s="16">
        <f t="shared" si="0"/>
        <v>80</v>
      </c>
      <c r="D22" s="16">
        <f t="shared" si="3"/>
        <v>485.34000000000003</v>
      </c>
      <c r="E22" s="16">
        <f t="shared" si="1"/>
        <v>565.34</v>
      </c>
      <c r="F22" s="16">
        <f t="shared" si="2"/>
        <v>80</v>
      </c>
    </row>
    <row r="23" spans="2:11" x14ac:dyDescent="0.2">
      <c r="B23" s="16">
        <v>85</v>
      </c>
      <c r="C23" s="16">
        <f t="shared" si="0"/>
        <v>85</v>
      </c>
      <c r="D23" s="16">
        <f t="shared" si="3"/>
        <v>480.34000000000003</v>
      </c>
      <c r="E23" s="16">
        <f t="shared" si="1"/>
        <v>565.34</v>
      </c>
      <c r="F23" s="16">
        <f t="shared" si="2"/>
        <v>85</v>
      </c>
    </row>
    <row r="24" spans="2:11" x14ac:dyDescent="0.2">
      <c r="B24" s="16">
        <v>90</v>
      </c>
      <c r="C24" s="16">
        <f t="shared" si="0"/>
        <v>90</v>
      </c>
      <c r="D24" s="16">
        <f t="shared" si="3"/>
        <v>475.34000000000003</v>
      </c>
      <c r="E24" s="16">
        <f t="shared" si="1"/>
        <v>565.34</v>
      </c>
      <c r="F24" s="16">
        <f t="shared" si="2"/>
        <v>90</v>
      </c>
    </row>
    <row r="25" spans="2:11" x14ac:dyDescent="0.2">
      <c r="B25" s="16">
        <v>95</v>
      </c>
      <c r="C25" s="16">
        <f t="shared" si="0"/>
        <v>95</v>
      </c>
      <c r="D25" s="16">
        <f t="shared" si="3"/>
        <v>470.34000000000003</v>
      </c>
      <c r="E25" s="16">
        <f t="shared" si="1"/>
        <v>565.34</v>
      </c>
      <c r="F25" s="16">
        <f t="shared" si="2"/>
        <v>95</v>
      </c>
    </row>
    <row r="26" spans="2:11" x14ac:dyDescent="0.2">
      <c r="B26" s="16">
        <v>100</v>
      </c>
      <c r="C26" s="16">
        <f t="shared" si="0"/>
        <v>100</v>
      </c>
      <c r="D26" s="16">
        <f t="shared" si="3"/>
        <v>465.34000000000003</v>
      </c>
      <c r="E26" s="16">
        <f t="shared" si="1"/>
        <v>565.34</v>
      </c>
      <c r="F26" s="16">
        <f t="shared" si="2"/>
        <v>100</v>
      </c>
    </row>
    <row r="27" spans="2:11" x14ac:dyDescent="0.2">
      <c r="B27" s="16">
        <v>105</v>
      </c>
      <c r="C27" s="16">
        <f t="shared" si="0"/>
        <v>105</v>
      </c>
      <c r="D27" s="16">
        <f t="shared" si="3"/>
        <v>460.34000000000003</v>
      </c>
      <c r="E27" s="16">
        <f t="shared" si="1"/>
        <v>565.34</v>
      </c>
      <c r="F27" s="16">
        <f t="shared" si="2"/>
        <v>105</v>
      </c>
    </row>
    <row r="28" spans="2:11" x14ac:dyDescent="0.2">
      <c r="B28" s="16">
        <v>110</v>
      </c>
      <c r="C28" s="16">
        <f t="shared" si="0"/>
        <v>110</v>
      </c>
      <c r="D28" s="16">
        <f t="shared" si="3"/>
        <v>455.34000000000003</v>
      </c>
      <c r="E28" s="16">
        <f t="shared" si="1"/>
        <v>565.34</v>
      </c>
      <c r="F28" s="16">
        <f t="shared" si="2"/>
        <v>110</v>
      </c>
      <c r="K28" s="18"/>
    </row>
    <row r="29" spans="2:11" x14ac:dyDescent="0.2">
      <c r="B29" s="16">
        <v>115</v>
      </c>
      <c r="C29" s="16">
        <f t="shared" si="0"/>
        <v>115</v>
      </c>
      <c r="D29" s="16">
        <f t="shared" si="3"/>
        <v>450.34000000000003</v>
      </c>
      <c r="E29" s="16">
        <f t="shared" si="1"/>
        <v>565.34</v>
      </c>
      <c r="F29" s="16">
        <f t="shared" si="2"/>
        <v>115</v>
      </c>
      <c r="H29" s="19"/>
    </row>
    <row r="30" spans="2:11" x14ac:dyDescent="0.2">
      <c r="B30" s="16">
        <v>120</v>
      </c>
      <c r="C30" s="16">
        <f t="shared" si="0"/>
        <v>120</v>
      </c>
      <c r="D30" s="16">
        <f t="shared" si="3"/>
        <v>445.34000000000003</v>
      </c>
      <c r="E30" s="16">
        <f t="shared" si="1"/>
        <v>565.34</v>
      </c>
      <c r="F30" s="16">
        <f t="shared" si="2"/>
        <v>120</v>
      </c>
    </row>
    <row r="31" spans="2:11" x14ac:dyDescent="0.2">
      <c r="B31" s="16">
        <v>125</v>
      </c>
      <c r="C31" s="16">
        <f t="shared" si="0"/>
        <v>125</v>
      </c>
      <c r="D31" s="16">
        <f t="shared" si="3"/>
        <v>440.34000000000003</v>
      </c>
      <c r="E31" s="16">
        <f t="shared" si="1"/>
        <v>565.34</v>
      </c>
      <c r="F31" s="16">
        <f t="shared" si="2"/>
        <v>125</v>
      </c>
    </row>
    <row r="32" spans="2:11" x14ac:dyDescent="0.2">
      <c r="B32" s="16">
        <v>130</v>
      </c>
      <c r="C32" s="16">
        <f t="shared" si="0"/>
        <v>130</v>
      </c>
      <c r="D32" s="16">
        <f t="shared" si="3"/>
        <v>435.34000000000003</v>
      </c>
      <c r="E32" s="16">
        <f t="shared" si="1"/>
        <v>565.34</v>
      </c>
      <c r="F32" s="16">
        <f t="shared" si="2"/>
        <v>130</v>
      </c>
    </row>
    <row r="33" spans="2:15" x14ac:dyDescent="0.2">
      <c r="B33" s="16">
        <v>135</v>
      </c>
      <c r="C33" s="16">
        <f t="shared" si="0"/>
        <v>135</v>
      </c>
      <c r="D33" s="16">
        <f t="shared" si="3"/>
        <v>430.34000000000003</v>
      </c>
      <c r="E33" s="16">
        <f t="shared" si="1"/>
        <v>565.34</v>
      </c>
      <c r="F33" s="16">
        <f t="shared" si="2"/>
        <v>135</v>
      </c>
    </row>
    <row r="34" spans="2:15" x14ac:dyDescent="0.2">
      <c r="B34" s="16">
        <v>140</v>
      </c>
      <c r="C34" s="16">
        <f t="shared" si="0"/>
        <v>140</v>
      </c>
      <c r="D34" s="16">
        <f t="shared" si="3"/>
        <v>425.34000000000003</v>
      </c>
      <c r="E34" s="16">
        <f t="shared" si="1"/>
        <v>565.34</v>
      </c>
      <c r="F34" s="16">
        <f t="shared" si="2"/>
        <v>140</v>
      </c>
    </row>
    <row r="35" spans="2:15" x14ac:dyDescent="0.2">
      <c r="B35" s="16">
        <v>145</v>
      </c>
      <c r="C35" s="16">
        <f t="shared" si="0"/>
        <v>145</v>
      </c>
      <c r="D35" s="16">
        <f t="shared" si="3"/>
        <v>420.34000000000003</v>
      </c>
      <c r="E35" s="16">
        <f t="shared" si="1"/>
        <v>565.34</v>
      </c>
      <c r="F35" s="16">
        <f t="shared" si="2"/>
        <v>145</v>
      </c>
    </row>
    <row r="36" spans="2:15" x14ac:dyDescent="0.2">
      <c r="B36" s="16">
        <v>150</v>
      </c>
      <c r="C36" s="16">
        <f t="shared" si="0"/>
        <v>150</v>
      </c>
      <c r="D36" s="16">
        <f t="shared" si="3"/>
        <v>415.34000000000003</v>
      </c>
      <c r="E36" s="16">
        <f t="shared" si="1"/>
        <v>565.34</v>
      </c>
      <c r="F36" s="16">
        <f t="shared" si="2"/>
        <v>150</v>
      </c>
    </row>
    <row r="37" spans="2:15" x14ac:dyDescent="0.2">
      <c r="B37" s="16">
        <v>155</v>
      </c>
      <c r="C37" s="16">
        <f t="shared" si="0"/>
        <v>155</v>
      </c>
      <c r="D37" s="16">
        <f t="shared" si="3"/>
        <v>410.34000000000003</v>
      </c>
      <c r="E37" s="16">
        <f t="shared" si="1"/>
        <v>565.34</v>
      </c>
      <c r="F37" s="16">
        <f t="shared" si="2"/>
        <v>155</v>
      </c>
    </row>
    <row r="38" spans="2:15" x14ac:dyDescent="0.2">
      <c r="B38" s="16">
        <v>160</v>
      </c>
      <c r="C38" s="16">
        <f t="shared" si="0"/>
        <v>160</v>
      </c>
      <c r="D38" s="16">
        <f t="shared" si="3"/>
        <v>405.34000000000003</v>
      </c>
      <c r="E38" s="16">
        <f t="shared" si="1"/>
        <v>565.34</v>
      </c>
      <c r="F38" s="16">
        <f t="shared" si="2"/>
        <v>160</v>
      </c>
    </row>
    <row r="39" spans="2:15" x14ac:dyDescent="0.2">
      <c r="B39" s="16">
        <v>165</v>
      </c>
      <c r="C39" s="16">
        <f t="shared" si="0"/>
        <v>165</v>
      </c>
      <c r="D39" s="16">
        <f t="shared" si="3"/>
        <v>400.34000000000003</v>
      </c>
      <c r="E39" s="16">
        <f t="shared" si="1"/>
        <v>565.34</v>
      </c>
      <c r="F39" s="16">
        <f t="shared" si="2"/>
        <v>165</v>
      </c>
    </row>
    <row r="40" spans="2:15" x14ac:dyDescent="0.2">
      <c r="B40" s="16">
        <v>170</v>
      </c>
      <c r="C40" s="16">
        <f t="shared" si="0"/>
        <v>170</v>
      </c>
      <c r="D40" s="16">
        <f t="shared" si="3"/>
        <v>395.34000000000003</v>
      </c>
      <c r="E40" s="16">
        <f t="shared" si="1"/>
        <v>565.34</v>
      </c>
      <c r="F40" s="16">
        <f t="shared" si="2"/>
        <v>170</v>
      </c>
    </row>
    <row r="41" spans="2:15" x14ac:dyDescent="0.2">
      <c r="B41" s="16">
        <v>175</v>
      </c>
      <c r="C41" s="16">
        <f t="shared" si="0"/>
        <v>175</v>
      </c>
      <c r="D41" s="16">
        <f t="shared" si="3"/>
        <v>390.34000000000003</v>
      </c>
      <c r="E41" s="16">
        <f t="shared" si="1"/>
        <v>565.34</v>
      </c>
      <c r="F41" s="16">
        <f t="shared" si="2"/>
        <v>175</v>
      </c>
    </row>
    <row r="42" spans="2:15" x14ac:dyDescent="0.2">
      <c r="B42" s="16">
        <v>180</v>
      </c>
      <c r="C42" s="16">
        <f t="shared" si="0"/>
        <v>180</v>
      </c>
      <c r="D42" s="16">
        <f t="shared" si="3"/>
        <v>385.34000000000003</v>
      </c>
      <c r="E42" s="16">
        <f t="shared" si="1"/>
        <v>565.34</v>
      </c>
      <c r="F42" s="16">
        <f t="shared" si="2"/>
        <v>180</v>
      </c>
    </row>
    <row r="43" spans="2:15" x14ac:dyDescent="0.2">
      <c r="B43" s="16">
        <v>185</v>
      </c>
      <c r="C43" s="16">
        <f t="shared" si="0"/>
        <v>185</v>
      </c>
      <c r="D43" s="16">
        <f t="shared" si="3"/>
        <v>380.34000000000003</v>
      </c>
      <c r="E43" s="16">
        <f t="shared" si="1"/>
        <v>565.34</v>
      </c>
      <c r="F43" s="16">
        <f t="shared" si="2"/>
        <v>185</v>
      </c>
    </row>
    <row r="44" spans="2:15" ht="12.75" customHeight="1" x14ac:dyDescent="0.2">
      <c r="B44" s="16">
        <v>190</v>
      </c>
      <c r="C44" s="16">
        <f t="shared" si="0"/>
        <v>190</v>
      </c>
      <c r="D44" s="16">
        <f t="shared" si="3"/>
        <v>375.34000000000003</v>
      </c>
      <c r="E44" s="16">
        <f t="shared" si="1"/>
        <v>565.34</v>
      </c>
      <c r="F44" s="16">
        <f t="shared" si="2"/>
        <v>190</v>
      </c>
      <c r="H44" s="93" t="s">
        <v>17</v>
      </c>
      <c r="I44" s="93"/>
      <c r="J44" s="93"/>
      <c r="K44" s="93"/>
      <c r="L44" s="93"/>
      <c r="M44" s="93"/>
      <c r="N44" s="93"/>
      <c r="O44" s="93"/>
    </row>
    <row r="45" spans="2:15" x14ac:dyDescent="0.2">
      <c r="B45" s="16">
        <v>195</v>
      </c>
      <c r="C45" s="16">
        <f t="shared" si="0"/>
        <v>195</v>
      </c>
      <c r="D45" s="16">
        <f t="shared" si="3"/>
        <v>370.34000000000003</v>
      </c>
      <c r="E45" s="16">
        <f t="shared" si="1"/>
        <v>565.34</v>
      </c>
      <c r="F45" s="16">
        <f t="shared" si="2"/>
        <v>195</v>
      </c>
      <c r="H45" s="93"/>
      <c r="I45" s="93"/>
      <c r="J45" s="93"/>
      <c r="K45" s="93"/>
      <c r="L45" s="93"/>
      <c r="M45" s="93"/>
      <c r="N45" s="93"/>
      <c r="O45" s="93"/>
    </row>
    <row r="46" spans="2:15" x14ac:dyDescent="0.2">
      <c r="B46" s="16">
        <v>200</v>
      </c>
      <c r="C46" s="16">
        <f t="shared" si="0"/>
        <v>200</v>
      </c>
      <c r="D46" s="16">
        <f t="shared" si="3"/>
        <v>365.34000000000003</v>
      </c>
      <c r="E46" s="16">
        <f t="shared" si="1"/>
        <v>565.34</v>
      </c>
      <c r="F46" s="16">
        <f t="shared" si="2"/>
        <v>200</v>
      </c>
      <c r="H46" s="93"/>
      <c r="I46" s="93"/>
      <c r="J46" s="93"/>
      <c r="K46" s="93"/>
      <c r="L46" s="93"/>
      <c r="M46" s="93"/>
      <c r="N46" s="93"/>
      <c r="O46" s="93"/>
    </row>
    <row r="47" spans="2:15" x14ac:dyDescent="0.2">
      <c r="B47" s="16">
        <v>205</v>
      </c>
      <c r="C47" s="16">
        <f t="shared" si="0"/>
        <v>205</v>
      </c>
      <c r="D47" s="16">
        <f t="shared" si="3"/>
        <v>360.34000000000003</v>
      </c>
      <c r="E47" s="16">
        <f t="shared" si="1"/>
        <v>565.34</v>
      </c>
      <c r="F47" s="16">
        <f t="shared" si="2"/>
        <v>205</v>
      </c>
      <c r="H47" s="93"/>
      <c r="I47" s="93"/>
      <c r="J47" s="93"/>
      <c r="K47" s="93"/>
      <c r="L47" s="93"/>
      <c r="M47" s="93"/>
      <c r="N47" s="93"/>
      <c r="O47" s="93"/>
    </row>
    <row r="48" spans="2:15" ht="45.75" customHeight="1" x14ac:dyDescent="0.2">
      <c r="B48" s="16">
        <v>210</v>
      </c>
      <c r="C48" s="16">
        <f t="shared" si="0"/>
        <v>210</v>
      </c>
      <c r="D48" s="16">
        <f t="shared" si="3"/>
        <v>355.34000000000003</v>
      </c>
      <c r="E48" s="16">
        <f t="shared" si="1"/>
        <v>565.34</v>
      </c>
      <c r="F48" s="16">
        <f t="shared" si="2"/>
        <v>210</v>
      </c>
      <c r="H48" s="93"/>
      <c r="I48" s="93"/>
      <c r="J48" s="93"/>
      <c r="K48" s="93"/>
      <c r="L48" s="93"/>
      <c r="M48" s="93"/>
      <c r="N48" s="93"/>
      <c r="O48" s="93"/>
    </row>
    <row r="49" spans="2:6" x14ac:dyDescent="0.2">
      <c r="B49" s="16">
        <v>215</v>
      </c>
      <c r="C49" s="16">
        <f t="shared" si="0"/>
        <v>215</v>
      </c>
      <c r="D49" s="16">
        <f t="shared" si="3"/>
        <v>350.34000000000003</v>
      </c>
      <c r="E49" s="16">
        <f t="shared" si="1"/>
        <v>565.34</v>
      </c>
      <c r="F49" s="16">
        <f t="shared" si="2"/>
        <v>215</v>
      </c>
    </row>
    <row r="50" spans="2:6" x14ac:dyDescent="0.2">
      <c r="B50" s="16">
        <v>220</v>
      </c>
      <c r="C50" s="16">
        <f t="shared" si="0"/>
        <v>220</v>
      </c>
      <c r="D50" s="16">
        <f t="shared" si="3"/>
        <v>345.34000000000003</v>
      </c>
      <c r="E50" s="16">
        <f t="shared" si="1"/>
        <v>565.34</v>
      </c>
      <c r="F50" s="16">
        <f t="shared" si="2"/>
        <v>220</v>
      </c>
    </row>
    <row r="51" spans="2:6" x14ac:dyDescent="0.2">
      <c r="B51" s="16">
        <v>225</v>
      </c>
      <c r="C51" s="16">
        <f t="shared" si="0"/>
        <v>225</v>
      </c>
      <c r="D51" s="16">
        <f t="shared" si="3"/>
        <v>340.34000000000003</v>
      </c>
      <c r="E51" s="16">
        <f t="shared" si="1"/>
        <v>565.34</v>
      </c>
      <c r="F51" s="16">
        <f t="shared" si="2"/>
        <v>225</v>
      </c>
    </row>
    <row r="52" spans="2:6" x14ac:dyDescent="0.2">
      <c r="B52" s="16">
        <v>230</v>
      </c>
      <c r="C52" s="16">
        <f t="shared" si="0"/>
        <v>230</v>
      </c>
      <c r="D52" s="16">
        <f t="shared" si="3"/>
        <v>335.34000000000003</v>
      </c>
      <c r="E52" s="16">
        <f t="shared" si="1"/>
        <v>565.34</v>
      </c>
      <c r="F52" s="16">
        <f t="shared" si="2"/>
        <v>230</v>
      </c>
    </row>
    <row r="53" spans="2:6" x14ac:dyDescent="0.2">
      <c r="B53" s="16">
        <v>235</v>
      </c>
      <c r="C53" s="16">
        <f t="shared" si="0"/>
        <v>235</v>
      </c>
      <c r="D53" s="16">
        <f t="shared" si="3"/>
        <v>330.34000000000003</v>
      </c>
      <c r="E53" s="16">
        <f t="shared" si="1"/>
        <v>565.34</v>
      </c>
      <c r="F53" s="16">
        <f t="shared" si="2"/>
        <v>235</v>
      </c>
    </row>
    <row r="54" spans="2:6" x14ac:dyDescent="0.2">
      <c r="B54" s="16">
        <v>240</v>
      </c>
      <c r="C54" s="16">
        <f t="shared" si="0"/>
        <v>240</v>
      </c>
      <c r="D54" s="16">
        <f t="shared" si="3"/>
        <v>325.34000000000003</v>
      </c>
      <c r="E54" s="16">
        <f t="shared" si="1"/>
        <v>565.34</v>
      </c>
      <c r="F54" s="16">
        <f t="shared" si="2"/>
        <v>240</v>
      </c>
    </row>
    <row r="55" spans="2:6" x14ac:dyDescent="0.2">
      <c r="B55" s="16">
        <v>245</v>
      </c>
      <c r="C55" s="16">
        <f t="shared" si="0"/>
        <v>245</v>
      </c>
      <c r="D55" s="16">
        <f t="shared" si="3"/>
        <v>320.34000000000003</v>
      </c>
      <c r="E55" s="16">
        <f t="shared" si="1"/>
        <v>565.34</v>
      </c>
      <c r="F55" s="16">
        <f t="shared" si="2"/>
        <v>245</v>
      </c>
    </row>
    <row r="56" spans="2:6" x14ac:dyDescent="0.2">
      <c r="B56" s="16">
        <v>250</v>
      </c>
      <c r="C56" s="16">
        <f t="shared" si="0"/>
        <v>250</v>
      </c>
      <c r="D56" s="16">
        <f t="shared" si="3"/>
        <v>315.34000000000003</v>
      </c>
      <c r="E56" s="16">
        <f t="shared" si="1"/>
        <v>565.34</v>
      </c>
      <c r="F56" s="16">
        <f t="shared" si="2"/>
        <v>250</v>
      </c>
    </row>
    <row r="57" spans="2:6" x14ac:dyDescent="0.2">
      <c r="B57" s="16">
        <v>255</v>
      </c>
      <c r="C57" s="16">
        <f t="shared" si="0"/>
        <v>255</v>
      </c>
      <c r="D57" s="16">
        <f t="shared" si="3"/>
        <v>310.34000000000003</v>
      </c>
      <c r="E57" s="16">
        <f t="shared" si="1"/>
        <v>565.34</v>
      </c>
      <c r="F57" s="16">
        <f t="shared" si="2"/>
        <v>255</v>
      </c>
    </row>
    <row r="58" spans="2:6" x14ac:dyDescent="0.2">
      <c r="B58" s="16">
        <v>260</v>
      </c>
      <c r="C58" s="16">
        <f t="shared" si="0"/>
        <v>260</v>
      </c>
      <c r="D58" s="16">
        <f t="shared" si="3"/>
        <v>305.34000000000003</v>
      </c>
      <c r="E58" s="16">
        <f t="shared" si="1"/>
        <v>565.34</v>
      </c>
      <c r="F58" s="16">
        <f t="shared" si="2"/>
        <v>260</v>
      </c>
    </row>
    <row r="59" spans="2:6" x14ac:dyDescent="0.2">
      <c r="B59" s="16">
        <v>265</v>
      </c>
      <c r="C59" s="16">
        <f t="shared" si="0"/>
        <v>265</v>
      </c>
      <c r="D59" s="16">
        <f t="shared" si="3"/>
        <v>300.34000000000003</v>
      </c>
      <c r="E59" s="16">
        <f t="shared" si="1"/>
        <v>565.34</v>
      </c>
      <c r="F59" s="16">
        <f t="shared" si="2"/>
        <v>265</v>
      </c>
    </row>
    <row r="60" spans="2:6" x14ac:dyDescent="0.2">
      <c r="B60" s="16">
        <v>270</v>
      </c>
      <c r="C60" s="16">
        <f t="shared" si="0"/>
        <v>270</v>
      </c>
      <c r="D60" s="16">
        <f t="shared" si="3"/>
        <v>295.34000000000003</v>
      </c>
      <c r="E60" s="16">
        <f t="shared" si="1"/>
        <v>565.34</v>
      </c>
      <c r="F60" s="16">
        <f t="shared" si="2"/>
        <v>270</v>
      </c>
    </row>
    <row r="61" spans="2:6" x14ac:dyDescent="0.2">
      <c r="B61" s="16">
        <v>275</v>
      </c>
      <c r="C61" s="16">
        <f t="shared" si="0"/>
        <v>275</v>
      </c>
      <c r="D61" s="16">
        <f t="shared" si="3"/>
        <v>290.34000000000003</v>
      </c>
      <c r="E61" s="16">
        <f t="shared" si="1"/>
        <v>565.34</v>
      </c>
      <c r="F61" s="16">
        <f t="shared" si="2"/>
        <v>275</v>
      </c>
    </row>
    <row r="62" spans="2:6" x14ac:dyDescent="0.2">
      <c r="B62" s="16">
        <v>280</v>
      </c>
      <c r="C62" s="16">
        <f t="shared" si="0"/>
        <v>280</v>
      </c>
      <c r="D62" s="16">
        <f t="shared" si="3"/>
        <v>285.34000000000003</v>
      </c>
      <c r="E62" s="16">
        <f t="shared" si="1"/>
        <v>565.34</v>
      </c>
      <c r="F62" s="16">
        <f t="shared" si="2"/>
        <v>280</v>
      </c>
    </row>
    <row r="63" spans="2:6" x14ac:dyDescent="0.2">
      <c r="B63" s="16">
        <v>285</v>
      </c>
      <c r="C63" s="16">
        <f t="shared" si="0"/>
        <v>285</v>
      </c>
      <c r="D63" s="16">
        <f t="shared" si="3"/>
        <v>280.34000000000003</v>
      </c>
      <c r="E63" s="16">
        <f t="shared" si="1"/>
        <v>565.34</v>
      </c>
      <c r="F63" s="16">
        <f t="shared" si="2"/>
        <v>285</v>
      </c>
    </row>
    <row r="64" spans="2:6" x14ac:dyDescent="0.2">
      <c r="B64" s="16">
        <v>290</v>
      </c>
      <c r="C64" s="16">
        <f t="shared" si="0"/>
        <v>290</v>
      </c>
      <c r="D64" s="16">
        <f t="shared" si="3"/>
        <v>275.34000000000003</v>
      </c>
      <c r="E64" s="16">
        <f t="shared" si="1"/>
        <v>565.34</v>
      </c>
      <c r="F64" s="16">
        <f t="shared" si="2"/>
        <v>290</v>
      </c>
    </row>
    <row r="65" spans="2:6" x14ac:dyDescent="0.2">
      <c r="B65" s="16">
        <v>295</v>
      </c>
      <c r="C65" s="16">
        <f t="shared" si="0"/>
        <v>295</v>
      </c>
      <c r="D65" s="16">
        <f t="shared" si="3"/>
        <v>270.34000000000003</v>
      </c>
      <c r="E65" s="16">
        <f t="shared" si="1"/>
        <v>565.34</v>
      </c>
      <c r="F65" s="16">
        <f t="shared" si="2"/>
        <v>295</v>
      </c>
    </row>
    <row r="66" spans="2:6" x14ac:dyDescent="0.2">
      <c r="B66" s="16">
        <v>300</v>
      </c>
      <c r="C66" s="16">
        <f t="shared" si="0"/>
        <v>300</v>
      </c>
      <c r="D66" s="16">
        <f t="shared" si="3"/>
        <v>265.34000000000003</v>
      </c>
      <c r="E66" s="16">
        <f t="shared" si="1"/>
        <v>565.34</v>
      </c>
      <c r="F66" s="16">
        <f t="shared" si="2"/>
        <v>300</v>
      </c>
    </row>
    <row r="67" spans="2:6" x14ac:dyDescent="0.2">
      <c r="B67" s="16">
        <v>305</v>
      </c>
      <c r="C67" s="16">
        <f t="shared" si="0"/>
        <v>305</v>
      </c>
      <c r="D67" s="16">
        <f t="shared" si="3"/>
        <v>260.34000000000003</v>
      </c>
      <c r="E67" s="16">
        <f t="shared" si="1"/>
        <v>565.34</v>
      </c>
      <c r="F67" s="16">
        <f t="shared" si="2"/>
        <v>305</v>
      </c>
    </row>
    <row r="68" spans="2:6" x14ac:dyDescent="0.2">
      <c r="B68" s="16">
        <v>310</v>
      </c>
      <c r="C68" s="16">
        <f t="shared" si="0"/>
        <v>310</v>
      </c>
      <c r="D68" s="16">
        <f t="shared" si="3"/>
        <v>255.34000000000003</v>
      </c>
      <c r="E68" s="16">
        <f t="shared" si="1"/>
        <v>565.34</v>
      </c>
      <c r="F68" s="16">
        <f t="shared" si="2"/>
        <v>310</v>
      </c>
    </row>
    <row r="69" spans="2:6" x14ac:dyDescent="0.2">
      <c r="B69" s="16">
        <v>315</v>
      </c>
      <c r="C69" s="16">
        <f t="shared" si="0"/>
        <v>315</v>
      </c>
      <c r="D69" s="16">
        <f t="shared" si="3"/>
        <v>250.34000000000003</v>
      </c>
      <c r="E69" s="16">
        <f t="shared" si="1"/>
        <v>565.34</v>
      </c>
      <c r="F69" s="16">
        <f t="shared" si="2"/>
        <v>315</v>
      </c>
    </row>
    <row r="70" spans="2:6" x14ac:dyDescent="0.2">
      <c r="B70" s="16">
        <v>320</v>
      </c>
      <c r="C70" s="16">
        <f t="shared" ref="C70:C118" si="4">+B70</f>
        <v>320</v>
      </c>
      <c r="D70" s="16">
        <f t="shared" si="3"/>
        <v>245.34000000000003</v>
      </c>
      <c r="E70" s="16">
        <f t="shared" ref="E70:E118" si="5">D70+B70</f>
        <v>565.34</v>
      </c>
      <c r="F70" s="16">
        <f t="shared" ref="F70:F118" si="6">E70-D70</f>
        <v>320</v>
      </c>
    </row>
    <row r="71" spans="2:6" x14ac:dyDescent="0.2">
      <c r="B71" s="16">
        <v>325</v>
      </c>
      <c r="C71" s="16">
        <f t="shared" si="4"/>
        <v>325</v>
      </c>
      <c r="D71" s="16">
        <f t="shared" ref="D71:D118" si="7">$B$4-C71</f>
        <v>240.34000000000003</v>
      </c>
      <c r="E71" s="16">
        <f t="shared" si="5"/>
        <v>565.34</v>
      </c>
      <c r="F71" s="16">
        <f t="shared" si="6"/>
        <v>325</v>
      </c>
    </row>
    <row r="72" spans="2:6" x14ac:dyDescent="0.2">
      <c r="B72" s="16">
        <v>330</v>
      </c>
      <c r="C72" s="16">
        <f t="shared" si="4"/>
        <v>330</v>
      </c>
      <c r="D72" s="16">
        <f t="shared" si="7"/>
        <v>235.34000000000003</v>
      </c>
      <c r="E72" s="16">
        <f t="shared" si="5"/>
        <v>565.34</v>
      </c>
      <c r="F72" s="16">
        <f t="shared" si="6"/>
        <v>330</v>
      </c>
    </row>
    <row r="73" spans="2:6" x14ac:dyDescent="0.2">
      <c r="B73" s="16">
        <v>335</v>
      </c>
      <c r="C73" s="16">
        <f t="shared" si="4"/>
        <v>335</v>
      </c>
      <c r="D73" s="16">
        <f t="shared" si="7"/>
        <v>230.34000000000003</v>
      </c>
      <c r="E73" s="16">
        <f t="shared" si="5"/>
        <v>565.34</v>
      </c>
      <c r="F73" s="16">
        <f t="shared" si="6"/>
        <v>335</v>
      </c>
    </row>
    <row r="74" spans="2:6" x14ac:dyDescent="0.2">
      <c r="B74" s="16">
        <v>340</v>
      </c>
      <c r="C74" s="16">
        <f t="shared" si="4"/>
        <v>340</v>
      </c>
      <c r="D74" s="16">
        <f t="shared" si="7"/>
        <v>225.34000000000003</v>
      </c>
      <c r="E74" s="16">
        <f t="shared" si="5"/>
        <v>565.34</v>
      </c>
      <c r="F74" s="16">
        <f t="shared" si="6"/>
        <v>340</v>
      </c>
    </row>
    <row r="75" spans="2:6" x14ac:dyDescent="0.2">
      <c r="B75" s="16">
        <v>345</v>
      </c>
      <c r="C75" s="16">
        <f t="shared" si="4"/>
        <v>345</v>
      </c>
      <c r="D75" s="16">
        <f t="shared" si="7"/>
        <v>220.34000000000003</v>
      </c>
      <c r="E75" s="16">
        <f t="shared" si="5"/>
        <v>565.34</v>
      </c>
      <c r="F75" s="16">
        <f t="shared" si="6"/>
        <v>345</v>
      </c>
    </row>
    <row r="76" spans="2:6" x14ac:dyDescent="0.2">
      <c r="B76" s="16">
        <v>350</v>
      </c>
      <c r="C76" s="16">
        <f t="shared" si="4"/>
        <v>350</v>
      </c>
      <c r="D76" s="16">
        <f t="shared" si="7"/>
        <v>215.34000000000003</v>
      </c>
      <c r="E76" s="16">
        <f t="shared" si="5"/>
        <v>565.34</v>
      </c>
      <c r="F76" s="16">
        <f t="shared" si="6"/>
        <v>350</v>
      </c>
    </row>
    <row r="77" spans="2:6" x14ac:dyDescent="0.2">
      <c r="B77" s="16">
        <v>355</v>
      </c>
      <c r="C77" s="16">
        <f t="shared" si="4"/>
        <v>355</v>
      </c>
      <c r="D77" s="16">
        <f t="shared" si="7"/>
        <v>210.34000000000003</v>
      </c>
      <c r="E77" s="16">
        <f t="shared" si="5"/>
        <v>565.34</v>
      </c>
      <c r="F77" s="16">
        <f t="shared" si="6"/>
        <v>355</v>
      </c>
    </row>
    <row r="78" spans="2:6" x14ac:dyDescent="0.2">
      <c r="B78" s="16">
        <v>360</v>
      </c>
      <c r="C78" s="16">
        <f t="shared" si="4"/>
        <v>360</v>
      </c>
      <c r="D78" s="16">
        <f t="shared" si="7"/>
        <v>205.34000000000003</v>
      </c>
      <c r="E78" s="16">
        <f t="shared" si="5"/>
        <v>565.34</v>
      </c>
      <c r="F78" s="16">
        <f t="shared" si="6"/>
        <v>360</v>
      </c>
    </row>
    <row r="79" spans="2:6" x14ac:dyDescent="0.2">
      <c r="B79" s="16">
        <v>365</v>
      </c>
      <c r="C79" s="16">
        <f t="shared" si="4"/>
        <v>365</v>
      </c>
      <c r="D79" s="16">
        <f t="shared" si="7"/>
        <v>200.34000000000003</v>
      </c>
      <c r="E79" s="16">
        <f t="shared" si="5"/>
        <v>565.34</v>
      </c>
      <c r="F79" s="16">
        <f t="shared" si="6"/>
        <v>365</v>
      </c>
    </row>
    <row r="80" spans="2:6" x14ac:dyDescent="0.2">
      <c r="B80" s="16">
        <v>370</v>
      </c>
      <c r="C80" s="16">
        <f t="shared" si="4"/>
        <v>370</v>
      </c>
      <c r="D80" s="16">
        <f t="shared" si="7"/>
        <v>195.34000000000003</v>
      </c>
      <c r="E80" s="16">
        <f t="shared" si="5"/>
        <v>565.34</v>
      </c>
      <c r="F80" s="16">
        <f t="shared" si="6"/>
        <v>370</v>
      </c>
    </row>
    <row r="81" spans="2:6" x14ac:dyDescent="0.2">
      <c r="B81" s="16">
        <v>375</v>
      </c>
      <c r="C81" s="16">
        <f t="shared" si="4"/>
        <v>375</v>
      </c>
      <c r="D81" s="16">
        <f t="shared" si="7"/>
        <v>190.34000000000003</v>
      </c>
      <c r="E81" s="16">
        <f t="shared" si="5"/>
        <v>565.34</v>
      </c>
      <c r="F81" s="16">
        <f t="shared" si="6"/>
        <v>375</v>
      </c>
    </row>
    <row r="82" spans="2:6" x14ac:dyDescent="0.2">
      <c r="B82" s="16">
        <v>380</v>
      </c>
      <c r="C82" s="16">
        <f t="shared" si="4"/>
        <v>380</v>
      </c>
      <c r="D82" s="16">
        <f t="shared" si="7"/>
        <v>185.34000000000003</v>
      </c>
      <c r="E82" s="16">
        <f t="shared" si="5"/>
        <v>565.34</v>
      </c>
      <c r="F82" s="16">
        <f t="shared" si="6"/>
        <v>380</v>
      </c>
    </row>
    <row r="83" spans="2:6" x14ac:dyDescent="0.2">
      <c r="B83" s="16">
        <v>385</v>
      </c>
      <c r="C83" s="16">
        <f t="shared" si="4"/>
        <v>385</v>
      </c>
      <c r="D83" s="16">
        <f t="shared" si="7"/>
        <v>180.34000000000003</v>
      </c>
      <c r="E83" s="16">
        <f t="shared" si="5"/>
        <v>565.34</v>
      </c>
      <c r="F83" s="16">
        <f t="shared" si="6"/>
        <v>385</v>
      </c>
    </row>
    <row r="84" spans="2:6" x14ac:dyDescent="0.2">
      <c r="B84" s="16">
        <v>390</v>
      </c>
      <c r="C84" s="16">
        <f t="shared" si="4"/>
        <v>390</v>
      </c>
      <c r="D84" s="16">
        <f t="shared" si="7"/>
        <v>175.34000000000003</v>
      </c>
      <c r="E84" s="16">
        <f t="shared" si="5"/>
        <v>565.34</v>
      </c>
      <c r="F84" s="16">
        <f t="shared" si="6"/>
        <v>390</v>
      </c>
    </row>
    <row r="85" spans="2:6" x14ac:dyDescent="0.2">
      <c r="B85" s="16">
        <v>395</v>
      </c>
      <c r="C85" s="16">
        <f t="shared" si="4"/>
        <v>395</v>
      </c>
      <c r="D85" s="16">
        <f t="shared" si="7"/>
        <v>170.34000000000003</v>
      </c>
      <c r="E85" s="16">
        <f t="shared" si="5"/>
        <v>565.34</v>
      </c>
      <c r="F85" s="16">
        <f t="shared" si="6"/>
        <v>395</v>
      </c>
    </row>
    <row r="86" spans="2:6" x14ac:dyDescent="0.2">
      <c r="B86" s="16">
        <v>400</v>
      </c>
      <c r="C86" s="16">
        <f t="shared" si="4"/>
        <v>400</v>
      </c>
      <c r="D86" s="16">
        <f t="shared" si="7"/>
        <v>165.34000000000003</v>
      </c>
      <c r="E86" s="16">
        <f t="shared" si="5"/>
        <v>565.34</v>
      </c>
      <c r="F86" s="16">
        <f t="shared" si="6"/>
        <v>400</v>
      </c>
    </row>
    <row r="87" spans="2:6" x14ac:dyDescent="0.2">
      <c r="B87" s="16">
        <v>405</v>
      </c>
      <c r="C87" s="16">
        <f t="shared" si="4"/>
        <v>405</v>
      </c>
      <c r="D87" s="16">
        <f t="shared" si="7"/>
        <v>160.34000000000003</v>
      </c>
      <c r="E87" s="16">
        <f t="shared" si="5"/>
        <v>565.34</v>
      </c>
      <c r="F87" s="16">
        <f t="shared" si="6"/>
        <v>405</v>
      </c>
    </row>
    <row r="88" spans="2:6" x14ac:dyDescent="0.2">
      <c r="B88" s="16">
        <v>410</v>
      </c>
      <c r="C88" s="16">
        <f t="shared" si="4"/>
        <v>410</v>
      </c>
      <c r="D88" s="16">
        <f t="shared" si="7"/>
        <v>155.34000000000003</v>
      </c>
      <c r="E88" s="16">
        <f t="shared" si="5"/>
        <v>565.34</v>
      </c>
      <c r="F88" s="16">
        <f t="shared" si="6"/>
        <v>410</v>
      </c>
    </row>
    <row r="89" spans="2:6" x14ac:dyDescent="0.2">
      <c r="B89" s="16">
        <v>415</v>
      </c>
      <c r="C89" s="16">
        <f t="shared" si="4"/>
        <v>415</v>
      </c>
      <c r="D89" s="16">
        <f t="shared" si="7"/>
        <v>150.34000000000003</v>
      </c>
      <c r="E89" s="16">
        <f t="shared" si="5"/>
        <v>565.34</v>
      </c>
      <c r="F89" s="16">
        <f t="shared" si="6"/>
        <v>415</v>
      </c>
    </row>
    <row r="90" spans="2:6" x14ac:dyDescent="0.2">
      <c r="B90" s="16">
        <v>420</v>
      </c>
      <c r="C90" s="16">
        <f t="shared" si="4"/>
        <v>420</v>
      </c>
      <c r="D90" s="16">
        <f t="shared" si="7"/>
        <v>145.34000000000003</v>
      </c>
      <c r="E90" s="16">
        <f t="shared" si="5"/>
        <v>565.34</v>
      </c>
      <c r="F90" s="16">
        <f t="shared" si="6"/>
        <v>420</v>
      </c>
    </row>
    <row r="91" spans="2:6" x14ac:dyDescent="0.2">
      <c r="B91" s="16">
        <v>425</v>
      </c>
      <c r="C91" s="16">
        <f t="shared" si="4"/>
        <v>425</v>
      </c>
      <c r="D91" s="16">
        <f t="shared" si="7"/>
        <v>140.34000000000003</v>
      </c>
      <c r="E91" s="16">
        <f t="shared" si="5"/>
        <v>565.34</v>
      </c>
      <c r="F91" s="16">
        <f t="shared" si="6"/>
        <v>425</v>
      </c>
    </row>
    <row r="92" spans="2:6" x14ac:dyDescent="0.2">
      <c r="B92" s="16">
        <v>430</v>
      </c>
      <c r="C92" s="16">
        <f t="shared" si="4"/>
        <v>430</v>
      </c>
      <c r="D92" s="16">
        <f t="shared" si="7"/>
        <v>135.34000000000003</v>
      </c>
      <c r="E92" s="16">
        <f t="shared" si="5"/>
        <v>565.34</v>
      </c>
      <c r="F92" s="16">
        <f t="shared" si="6"/>
        <v>430</v>
      </c>
    </row>
    <row r="93" spans="2:6" x14ac:dyDescent="0.2">
      <c r="B93" s="16">
        <v>435</v>
      </c>
      <c r="C93" s="16">
        <f t="shared" si="4"/>
        <v>435</v>
      </c>
      <c r="D93" s="16">
        <f t="shared" si="7"/>
        <v>130.34000000000003</v>
      </c>
      <c r="E93" s="16">
        <f t="shared" si="5"/>
        <v>565.34</v>
      </c>
      <c r="F93" s="16">
        <f t="shared" si="6"/>
        <v>435</v>
      </c>
    </row>
    <row r="94" spans="2:6" x14ac:dyDescent="0.2">
      <c r="B94" s="16">
        <v>440</v>
      </c>
      <c r="C94" s="16">
        <f t="shared" si="4"/>
        <v>440</v>
      </c>
      <c r="D94" s="16">
        <f t="shared" si="7"/>
        <v>125.34000000000003</v>
      </c>
      <c r="E94" s="16">
        <f t="shared" si="5"/>
        <v>565.34</v>
      </c>
      <c r="F94" s="16">
        <f t="shared" si="6"/>
        <v>440</v>
      </c>
    </row>
    <row r="95" spans="2:6" x14ac:dyDescent="0.2">
      <c r="B95" s="16">
        <v>445</v>
      </c>
      <c r="C95" s="16">
        <f t="shared" si="4"/>
        <v>445</v>
      </c>
      <c r="D95" s="16">
        <f t="shared" si="7"/>
        <v>120.34000000000003</v>
      </c>
      <c r="E95" s="16">
        <f t="shared" si="5"/>
        <v>565.34</v>
      </c>
      <c r="F95" s="16">
        <f t="shared" si="6"/>
        <v>445</v>
      </c>
    </row>
    <row r="96" spans="2:6" x14ac:dyDescent="0.2">
      <c r="B96" s="16">
        <v>450</v>
      </c>
      <c r="C96" s="16">
        <f t="shared" si="4"/>
        <v>450</v>
      </c>
      <c r="D96" s="16">
        <f t="shared" si="7"/>
        <v>115.34000000000003</v>
      </c>
      <c r="E96" s="16">
        <f t="shared" si="5"/>
        <v>565.34</v>
      </c>
      <c r="F96" s="16">
        <f t="shared" si="6"/>
        <v>450</v>
      </c>
    </row>
    <row r="97" spans="2:6" x14ac:dyDescent="0.2">
      <c r="B97" s="16">
        <v>455</v>
      </c>
      <c r="C97" s="16">
        <f t="shared" si="4"/>
        <v>455</v>
      </c>
      <c r="D97" s="16">
        <f t="shared" si="7"/>
        <v>110.34000000000003</v>
      </c>
      <c r="E97" s="16">
        <f t="shared" si="5"/>
        <v>565.34</v>
      </c>
      <c r="F97" s="16">
        <f t="shared" si="6"/>
        <v>455</v>
      </c>
    </row>
    <row r="98" spans="2:6" x14ac:dyDescent="0.2">
      <c r="B98" s="16">
        <v>460</v>
      </c>
      <c r="C98" s="16">
        <f t="shared" si="4"/>
        <v>460</v>
      </c>
      <c r="D98" s="16">
        <f t="shared" si="7"/>
        <v>105.34000000000003</v>
      </c>
      <c r="E98" s="16">
        <f t="shared" si="5"/>
        <v>565.34</v>
      </c>
      <c r="F98" s="16">
        <f t="shared" si="6"/>
        <v>460</v>
      </c>
    </row>
    <row r="99" spans="2:6" x14ac:dyDescent="0.2">
      <c r="B99" s="16">
        <v>465</v>
      </c>
      <c r="C99" s="16">
        <f t="shared" si="4"/>
        <v>465</v>
      </c>
      <c r="D99" s="16">
        <f t="shared" si="7"/>
        <v>100.34000000000003</v>
      </c>
      <c r="E99" s="16">
        <f t="shared" si="5"/>
        <v>565.34</v>
      </c>
      <c r="F99" s="16">
        <f t="shared" si="6"/>
        <v>465</v>
      </c>
    </row>
    <row r="100" spans="2:6" x14ac:dyDescent="0.2">
      <c r="B100" s="16">
        <v>470</v>
      </c>
      <c r="C100" s="16">
        <f t="shared" si="4"/>
        <v>470</v>
      </c>
      <c r="D100" s="16">
        <f t="shared" si="7"/>
        <v>95.340000000000032</v>
      </c>
      <c r="E100" s="16">
        <f t="shared" si="5"/>
        <v>565.34</v>
      </c>
      <c r="F100" s="16">
        <f t="shared" si="6"/>
        <v>470</v>
      </c>
    </row>
    <row r="101" spans="2:6" x14ac:dyDescent="0.2">
      <c r="B101" s="16">
        <v>475</v>
      </c>
      <c r="C101" s="16">
        <f t="shared" si="4"/>
        <v>475</v>
      </c>
      <c r="D101" s="16">
        <f t="shared" si="7"/>
        <v>90.340000000000032</v>
      </c>
      <c r="E101" s="16">
        <f t="shared" si="5"/>
        <v>565.34</v>
      </c>
      <c r="F101" s="16">
        <f t="shared" si="6"/>
        <v>475</v>
      </c>
    </row>
    <row r="102" spans="2:6" x14ac:dyDescent="0.2">
      <c r="B102" s="16">
        <v>480</v>
      </c>
      <c r="C102" s="16">
        <f t="shared" si="4"/>
        <v>480</v>
      </c>
      <c r="D102" s="16">
        <f t="shared" si="7"/>
        <v>85.340000000000032</v>
      </c>
      <c r="E102" s="16">
        <f t="shared" si="5"/>
        <v>565.34</v>
      </c>
      <c r="F102" s="16">
        <f t="shared" si="6"/>
        <v>480</v>
      </c>
    </row>
    <row r="103" spans="2:6" x14ac:dyDescent="0.2">
      <c r="B103" s="16">
        <v>485</v>
      </c>
      <c r="C103" s="16">
        <f t="shared" si="4"/>
        <v>485</v>
      </c>
      <c r="D103" s="16">
        <f t="shared" si="7"/>
        <v>80.340000000000032</v>
      </c>
      <c r="E103" s="16">
        <f t="shared" si="5"/>
        <v>565.34</v>
      </c>
      <c r="F103" s="16">
        <f t="shared" si="6"/>
        <v>485</v>
      </c>
    </row>
    <row r="104" spans="2:6" x14ac:dyDescent="0.2">
      <c r="B104" s="16">
        <v>490</v>
      </c>
      <c r="C104" s="16">
        <f t="shared" si="4"/>
        <v>490</v>
      </c>
      <c r="D104" s="16">
        <f t="shared" si="7"/>
        <v>75.340000000000032</v>
      </c>
      <c r="E104" s="16">
        <f t="shared" si="5"/>
        <v>565.34</v>
      </c>
      <c r="F104" s="16">
        <f t="shared" si="6"/>
        <v>490</v>
      </c>
    </row>
    <row r="105" spans="2:6" x14ac:dyDescent="0.2">
      <c r="B105" s="16">
        <v>495</v>
      </c>
      <c r="C105" s="16">
        <f t="shared" si="4"/>
        <v>495</v>
      </c>
      <c r="D105" s="16">
        <f t="shared" si="7"/>
        <v>70.340000000000032</v>
      </c>
      <c r="E105" s="16">
        <f t="shared" si="5"/>
        <v>565.34</v>
      </c>
      <c r="F105" s="16">
        <f t="shared" si="6"/>
        <v>495</v>
      </c>
    </row>
    <row r="106" spans="2:6" x14ac:dyDescent="0.2">
      <c r="B106" s="16">
        <v>500</v>
      </c>
      <c r="C106" s="16">
        <f t="shared" si="4"/>
        <v>500</v>
      </c>
      <c r="D106" s="16">
        <f t="shared" si="7"/>
        <v>65.340000000000032</v>
      </c>
      <c r="E106" s="16">
        <f t="shared" si="5"/>
        <v>565.34</v>
      </c>
      <c r="F106" s="16">
        <f t="shared" si="6"/>
        <v>500</v>
      </c>
    </row>
    <row r="107" spans="2:6" x14ac:dyDescent="0.2">
      <c r="B107" s="16">
        <v>505</v>
      </c>
      <c r="C107" s="16">
        <f t="shared" si="4"/>
        <v>505</v>
      </c>
      <c r="D107" s="16">
        <f t="shared" si="7"/>
        <v>60.340000000000032</v>
      </c>
      <c r="E107" s="16">
        <f t="shared" si="5"/>
        <v>565.34</v>
      </c>
      <c r="F107" s="16">
        <f t="shared" si="6"/>
        <v>505</v>
      </c>
    </row>
    <row r="108" spans="2:6" x14ac:dyDescent="0.2">
      <c r="B108" s="16">
        <v>510</v>
      </c>
      <c r="C108" s="16">
        <f t="shared" si="4"/>
        <v>510</v>
      </c>
      <c r="D108" s="16">
        <f t="shared" si="7"/>
        <v>55.340000000000032</v>
      </c>
      <c r="E108" s="16">
        <f t="shared" si="5"/>
        <v>565.34</v>
      </c>
      <c r="F108" s="16">
        <f t="shared" si="6"/>
        <v>510</v>
      </c>
    </row>
    <row r="109" spans="2:6" x14ac:dyDescent="0.2">
      <c r="B109" s="16">
        <v>515</v>
      </c>
      <c r="C109" s="16">
        <f t="shared" si="4"/>
        <v>515</v>
      </c>
      <c r="D109" s="16">
        <f t="shared" si="7"/>
        <v>50.340000000000032</v>
      </c>
      <c r="E109" s="16">
        <f t="shared" si="5"/>
        <v>565.34</v>
      </c>
      <c r="F109" s="16">
        <f t="shared" si="6"/>
        <v>515</v>
      </c>
    </row>
    <row r="110" spans="2:6" x14ac:dyDescent="0.2">
      <c r="B110" s="16">
        <v>520</v>
      </c>
      <c r="C110" s="16">
        <f t="shared" si="4"/>
        <v>520</v>
      </c>
      <c r="D110" s="16">
        <f t="shared" si="7"/>
        <v>45.340000000000032</v>
      </c>
      <c r="E110" s="16">
        <f t="shared" si="5"/>
        <v>565.34</v>
      </c>
      <c r="F110" s="16">
        <f t="shared" si="6"/>
        <v>520</v>
      </c>
    </row>
    <row r="111" spans="2:6" x14ac:dyDescent="0.2">
      <c r="B111" s="16">
        <v>525</v>
      </c>
      <c r="C111" s="16">
        <f t="shared" si="4"/>
        <v>525</v>
      </c>
      <c r="D111" s="16">
        <f t="shared" si="7"/>
        <v>40.340000000000032</v>
      </c>
      <c r="E111" s="16">
        <f t="shared" si="5"/>
        <v>565.34</v>
      </c>
      <c r="F111" s="16">
        <f t="shared" si="6"/>
        <v>525</v>
      </c>
    </row>
    <row r="112" spans="2:6" x14ac:dyDescent="0.2">
      <c r="B112" s="16">
        <v>530</v>
      </c>
      <c r="C112" s="16">
        <f t="shared" si="4"/>
        <v>530</v>
      </c>
      <c r="D112" s="16">
        <f t="shared" si="7"/>
        <v>35.340000000000032</v>
      </c>
      <c r="E112" s="16">
        <f t="shared" si="5"/>
        <v>565.34</v>
      </c>
      <c r="F112" s="16">
        <f t="shared" si="6"/>
        <v>530</v>
      </c>
    </row>
    <row r="113" spans="2:6" x14ac:dyDescent="0.2">
      <c r="B113" s="16">
        <v>535</v>
      </c>
      <c r="C113" s="16">
        <f t="shared" si="4"/>
        <v>535</v>
      </c>
      <c r="D113" s="16">
        <f t="shared" si="7"/>
        <v>30.340000000000032</v>
      </c>
      <c r="E113" s="16">
        <f t="shared" si="5"/>
        <v>565.34</v>
      </c>
      <c r="F113" s="16">
        <f t="shared" si="6"/>
        <v>535</v>
      </c>
    </row>
    <row r="114" spans="2:6" x14ac:dyDescent="0.2">
      <c r="B114" s="16">
        <v>540</v>
      </c>
      <c r="C114" s="16">
        <f t="shared" si="4"/>
        <v>540</v>
      </c>
      <c r="D114" s="16">
        <f t="shared" si="7"/>
        <v>25.340000000000032</v>
      </c>
      <c r="E114" s="16">
        <f t="shared" si="5"/>
        <v>565.34</v>
      </c>
      <c r="F114" s="16">
        <f t="shared" si="6"/>
        <v>540</v>
      </c>
    </row>
    <row r="115" spans="2:6" x14ac:dyDescent="0.2">
      <c r="B115" s="16">
        <v>545</v>
      </c>
      <c r="C115" s="16">
        <f t="shared" si="4"/>
        <v>545</v>
      </c>
      <c r="D115" s="16">
        <f t="shared" si="7"/>
        <v>20.340000000000032</v>
      </c>
      <c r="E115" s="16">
        <f t="shared" si="5"/>
        <v>565.34</v>
      </c>
      <c r="F115" s="16">
        <f t="shared" si="6"/>
        <v>545</v>
      </c>
    </row>
    <row r="116" spans="2:6" x14ac:dyDescent="0.2">
      <c r="B116" s="16">
        <v>550</v>
      </c>
      <c r="C116" s="16">
        <f t="shared" si="4"/>
        <v>550</v>
      </c>
      <c r="D116" s="16">
        <f t="shared" si="7"/>
        <v>15.340000000000032</v>
      </c>
      <c r="E116" s="16">
        <f t="shared" si="5"/>
        <v>565.34</v>
      </c>
      <c r="F116" s="16">
        <f t="shared" si="6"/>
        <v>550</v>
      </c>
    </row>
    <row r="117" spans="2:6" x14ac:dyDescent="0.2">
      <c r="B117" s="16">
        <v>555</v>
      </c>
      <c r="C117" s="16">
        <f t="shared" si="4"/>
        <v>555</v>
      </c>
      <c r="D117" s="16">
        <f t="shared" si="7"/>
        <v>10.340000000000032</v>
      </c>
      <c r="E117" s="16">
        <f t="shared" si="5"/>
        <v>565.34</v>
      </c>
      <c r="F117" s="16">
        <f t="shared" si="6"/>
        <v>555</v>
      </c>
    </row>
    <row r="118" spans="2:6" x14ac:dyDescent="0.2">
      <c r="B118" s="16">
        <v>560</v>
      </c>
      <c r="C118" s="16">
        <f t="shared" si="4"/>
        <v>560</v>
      </c>
      <c r="D118" s="16">
        <f t="shared" si="7"/>
        <v>5.3400000000000318</v>
      </c>
      <c r="E118" s="16">
        <f t="shared" si="5"/>
        <v>565.34</v>
      </c>
      <c r="F118" s="16">
        <f t="shared" si="6"/>
        <v>560</v>
      </c>
    </row>
    <row r="119" spans="2:6" x14ac:dyDescent="0.2">
      <c r="B119" s="16">
        <v>565.34</v>
      </c>
      <c r="C119" s="16">
        <f t="shared" ref="C119" si="8">+B119</f>
        <v>565.34</v>
      </c>
      <c r="D119" s="16">
        <f t="shared" ref="D119" si="9">$B$4-C119</f>
        <v>0</v>
      </c>
      <c r="E119" s="16">
        <f t="shared" ref="E119" si="10">D119+B119</f>
        <v>565.34</v>
      </c>
      <c r="F119" s="16">
        <f t="shared" ref="F119" si="11">E119-D119</f>
        <v>565.34</v>
      </c>
    </row>
  </sheetData>
  <mergeCells count="1">
    <mergeCell ref="H44:O48"/>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2"/>
  <sheetViews>
    <sheetView showGridLines="0" zoomScale="110" zoomScaleNormal="110" workbookViewId="0">
      <selection activeCell="E14" sqref="E14:E15"/>
    </sheetView>
  </sheetViews>
  <sheetFormatPr baseColWidth="10" defaultColWidth="11.453125" defaultRowHeight="10" x14ac:dyDescent="0.25"/>
  <cols>
    <col min="1" max="1" width="3.453125" style="3" customWidth="1"/>
    <col min="2" max="2" width="24.453125" style="3" customWidth="1"/>
    <col min="3" max="3" width="13.453125" style="3" customWidth="1"/>
    <col min="4" max="4" width="27" style="3" customWidth="1"/>
    <col min="5" max="5" width="26" style="3" customWidth="1"/>
    <col min="6" max="16384" width="11.453125" style="3"/>
  </cols>
  <sheetData>
    <row r="1" spans="2:8" ht="12.5" x14ac:dyDescent="0.25">
      <c r="B1" s="2" t="s">
        <v>18</v>
      </c>
    </row>
    <row r="2" spans="2:8" ht="10.5" x14ac:dyDescent="0.25">
      <c r="B2" s="2"/>
    </row>
    <row r="3" spans="2:8" x14ac:dyDescent="0.25">
      <c r="E3" s="5" t="s">
        <v>8</v>
      </c>
    </row>
    <row r="4" spans="2:8" ht="10.5" x14ac:dyDescent="0.25">
      <c r="C4" s="8" t="s">
        <v>2</v>
      </c>
      <c r="D4" s="8" t="s">
        <v>9</v>
      </c>
      <c r="E4" s="8" t="s">
        <v>4</v>
      </c>
    </row>
    <row r="5" spans="2:8" ht="10.5" x14ac:dyDescent="0.25">
      <c r="B5" s="10" t="s">
        <v>7</v>
      </c>
      <c r="C5" s="20">
        <v>565.34</v>
      </c>
      <c r="D5" s="20" t="s">
        <v>14</v>
      </c>
      <c r="E5" s="21">
        <v>848.02</v>
      </c>
      <c r="F5" s="4"/>
    </row>
    <row r="6" spans="2:8" ht="10.5" x14ac:dyDescent="0.25">
      <c r="B6" s="10" t="s">
        <v>5</v>
      </c>
      <c r="C6" s="20">
        <v>848.02</v>
      </c>
      <c r="D6" s="22">
        <v>967.96</v>
      </c>
      <c r="E6" s="21" t="s">
        <v>19</v>
      </c>
      <c r="F6" s="6"/>
    </row>
    <row r="7" spans="2:8" ht="10.5" x14ac:dyDescent="0.25">
      <c r="B7" s="10" t="s">
        <v>6</v>
      </c>
      <c r="C7" s="20" t="s">
        <v>19</v>
      </c>
      <c r="D7" s="22" t="s">
        <v>15</v>
      </c>
      <c r="E7" s="21" t="s">
        <v>13</v>
      </c>
      <c r="F7" s="6"/>
    </row>
    <row r="8" spans="2:8" ht="10.5" x14ac:dyDescent="0.25">
      <c r="B8" s="1" t="s">
        <v>3</v>
      </c>
      <c r="C8" s="20">
        <v>226.13</v>
      </c>
      <c r="D8" s="22">
        <v>241.99</v>
      </c>
      <c r="E8" s="21">
        <v>226.13</v>
      </c>
      <c r="F8" s="6"/>
    </row>
    <row r="10" spans="2:8" ht="10.5" x14ac:dyDescent="0.25">
      <c r="B10" s="3" t="s">
        <v>12</v>
      </c>
    </row>
    <row r="13" spans="2:8" x14ac:dyDescent="0.25">
      <c r="H13" s="9"/>
    </row>
    <row r="14" spans="2:8" x14ac:dyDescent="0.25">
      <c r="B14" s="11"/>
      <c r="C14" s="11"/>
      <c r="D14" s="11"/>
      <c r="E14" s="12"/>
      <c r="F14" s="7"/>
    </row>
    <row r="15" spans="2:8" x14ac:dyDescent="0.25">
      <c r="B15" s="11"/>
      <c r="C15" s="11"/>
      <c r="D15" s="11"/>
      <c r="E15" s="11"/>
      <c r="F15" s="7"/>
      <c r="G15" s="7"/>
    </row>
    <row r="16" spans="2:8" x14ac:dyDescent="0.25">
      <c r="B16" s="11"/>
      <c r="C16" s="11"/>
      <c r="D16" s="11"/>
      <c r="E16" s="11"/>
      <c r="F16" s="7"/>
      <c r="G16" s="7"/>
    </row>
    <row r="17" spans="2:7" x14ac:dyDescent="0.25">
      <c r="B17" s="11"/>
      <c r="C17" s="11"/>
      <c r="D17" s="11"/>
      <c r="E17" s="11"/>
      <c r="F17" s="7"/>
      <c r="G17" s="7"/>
    </row>
    <row r="18" spans="2:7" ht="14" x14ac:dyDescent="0.3">
      <c r="B18" s="13"/>
      <c r="C18" s="13"/>
      <c r="D18" s="13"/>
      <c r="E18" s="14"/>
      <c r="F18" s="6"/>
    </row>
    <row r="19" spans="2:7" x14ac:dyDescent="0.25">
      <c r="B19" s="11"/>
      <c r="C19" s="11"/>
      <c r="D19" s="11"/>
      <c r="E19" s="11"/>
    </row>
    <row r="20" spans="2:7" x14ac:dyDescent="0.25">
      <c r="B20" s="11"/>
      <c r="C20" s="11"/>
      <c r="D20" s="11"/>
      <c r="E20" s="11"/>
    </row>
    <row r="21" spans="2:7" x14ac:dyDescent="0.25">
      <c r="B21" s="11"/>
      <c r="C21" s="11"/>
      <c r="D21" s="11"/>
      <c r="E21" s="11"/>
    </row>
    <row r="22" spans="2:7" x14ac:dyDescent="0.25">
      <c r="B22" s="11"/>
      <c r="C22" s="11"/>
      <c r="D22" s="11"/>
      <c r="E22" s="11"/>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28A20-48D7-5B45-BE8B-5E7508B42F08}">
  <dimension ref="B1:X37"/>
  <sheetViews>
    <sheetView showGridLines="0" zoomScaleNormal="100" workbookViewId="0">
      <selection activeCell="B16" sqref="B16"/>
    </sheetView>
  </sheetViews>
  <sheetFormatPr baseColWidth="10" defaultColWidth="11.453125" defaultRowHeight="10" x14ac:dyDescent="0.25"/>
  <cols>
    <col min="1" max="1" width="3.6328125" style="23" customWidth="1"/>
    <col min="2" max="2" width="39.6328125" style="23" customWidth="1"/>
    <col min="3" max="13" width="11.453125" style="23"/>
    <col min="14" max="14" width="11.453125" style="23" bestFit="1" customWidth="1"/>
    <col min="15" max="15" width="13.6328125" style="23" bestFit="1" customWidth="1"/>
    <col min="16" max="16384" width="11.453125" style="23"/>
  </cols>
  <sheetData>
    <row r="1" spans="2:24" ht="10.5" x14ac:dyDescent="0.25">
      <c r="B1" s="38" t="s">
        <v>23</v>
      </c>
    </row>
    <row r="2" spans="2:24" ht="10.5" x14ac:dyDescent="0.25">
      <c r="B2" s="38"/>
    </row>
    <row r="3" spans="2:24" ht="10.5" x14ac:dyDescent="0.25">
      <c r="B3" s="37"/>
      <c r="C3" s="36">
        <v>1999</v>
      </c>
      <c r="D3" s="36">
        <v>2000</v>
      </c>
      <c r="E3" s="36">
        <v>2001</v>
      </c>
      <c r="F3" s="36">
        <v>2002</v>
      </c>
      <c r="G3" s="36">
        <v>2003</v>
      </c>
      <c r="H3" s="36">
        <v>2004</v>
      </c>
      <c r="I3" s="36">
        <v>2005</v>
      </c>
      <c r="J3" s="36">
        <v>2006</v>
      </c>
      <c r="K3" s="36">
        <v>2007</v>
      </c>
      <c r="L3" s="36">
        <v>2008</v>
      </c>
      <c r="M3" s="36">
        <v>2009</v>
      </c>
      <c r="N3" s="36">
        <v>2010</v>
      </c>
      <c r="O3" s="36">
        <v>2011</v>
      </c>
      <c r="P3" s="36">
        <v>2012</v>
      </c>
      <c r="Q3" s="36">
        <v>2013</v>
      </c>
      <c r="R3" s="36">
        <v>2014</v>
      </c>
      <c r="S3" s="36">
        <v>2015</v>
      </c>
      <c r="T3" s="36">
        <v>2016</v>
      </c>
      <c r="U3" s="36">
        <v>2017</v>
      </c>
      <c r="V3" s="36">
        <v>2018</v>
      </c>
      <c r="W3" s="36">
        <v>2019</v>
      </c>
      <c r="X3" s="36">
        <v>2020</v>
      </c>
    </row>
    <row r="4" spans="2:24" x14ac:dyDescent="0.25">
      <c r="B4" s="31" t="s">
        <v>22</v>
      </c>
      <c r="C4" s="35">
        <v>1313</v>
      </c>
      <c r="D4" s="35">
        <v>1267</v>
      </c>
      <c r="E4" s="34">
        <v>1250</v>
      </c>
      <c r="F4" s="33">
        <v>1271</v>
      </c>
      <c r="G4" s="33">
        <v>1333</v>
      </c>
      <c r="H4" s="33">
        <v>1435</v>
      </c>
      <c r="I4" s="33">
        <v>1496</v>
      </c>
      <c r="J4" s="33">
        <v>1496</v>
      </c>
      <c r="K4" s="33">
        <v>1377</v>
      </c>
      <c r="L4" s="33">
        <v>1342</v>
      </c>
      <c r="M4" s="33">
        <v>1483</v>
      </c>
      <c r="N4" s="33">
        <v>1544</v>
      </c>
      <c r="O4" s="33">
        <v>1589</v>
      </c>
      <c r="P4" s="33">
        <v>1687</v>
      </c>
      <c r="Q4" s="33">
        <v>1812</v>
      </c>
      <c r="R4" s="33">
        <v>1899</v>
      </c>
      <c r="S4" s="33">
        <v>1946</v>
      </c>
      <c r="T4" s="33">
        <v>1863</v>
      </c>
      <c r="U4" s="33"/>
      <c r="V4" s="33"/>
      <c r="W4" s="33"/>
      <c r="X4" s="33"/>
    </row>
    <row r="5" spans="2:24" x14ac:dyDescent="0.25">
      <c r="B5" s="31"/>
      <c r="C5" s="35"/>
      <c r="D5" s="35"/>
      <c r="E5" s="34"/>
      <c r="F5" s="33"/>
      <c r="G5" s="33"/>
      <c r="H5" s="33"/>
      <c r="I5" s="33"/>
      <c r="J5" s="33"/>
      <c r="K5" s="33"/>
      <c r="L5" s="33"/>
      <c r="M5" s="33"/>
      <c r="N5" s="33"/>
      <c r="O5" s="33"/>
      <c r="P5" s="33"/>
      <c r="Q5" s="33"/>
      <c r="R5" s="33"/>
      <c r="S5" s="33"/>
      <c r="T5" s="33">
        <v>1893</v>
      </c>
      <c r="U5" s="33">
        <v>1884</v>
      </c>
      <c r="V5" s="33">
        <v>1904</v>
      </c>
      <c r="W5" s="33">
        <v>1916.13</v>
      </c>
      <c r="X5" s="33">
        <v>2058.085</v>
      </c>
    </row>
    <row r="6" spans="2:24" x14ac:dyDescent="0.25">
      <c r="B6" s="31" t="s">
        <v>21</v>
      </c>
      <c r="C6" s="35">
        <v>42157.557000000001</v>
      </c>
      <c r="D6" s="35">
        <v>42364.97</v>
      </c>
      <c r="E6" s="34">
        <v>42613.72</v>
      </c>
      <c r="F6" s="33">
        <v>42866.46</v>
      </c>
      <c r="G6" s="33">
        <v>43158.665999999997</v>
      </c>
      <c r="H6" s="33">
        <v>43452.813000000002</v>
      </c>
      <c r="I6" s="33">
        <v>43753.606</v>
      </c>
      <c r="J6" s="33">
        <v>43986.77</v>
      </c>
      <c r="K6" s="33">
        <v>44200.142</v>
      </c>
      <c r="L6" s="33">
        <v>44354.976000000002</v>
      </c>
      <c r="M6" s="33">
        <v>44491.55</v>
      </c>
      <c r="N6" s="33">
        <v>44685.728000000003</v>
      </c>
      <c r="O6" s="33">
        <v>44902.317999999999</v>
      </c>
      <c r="P6" s="33">
        <v>45092.688000000002</v>
      </c>
      <c r="Q6" s="33">
        <v>45413.13</v>
      </c>
      <c r="R6" s="33">
        <v>45564.732000000004</v>
      </c>
      <c r="S6" s="33">
        <v>45703.082000000002</v>
      </c>
      <c r="T6" s="33">
        <v>45629.493999999999</v>
      </c>
      <c r="U6" s="33">
        <v>45516.061000000002</v>
      </c>
      <c r="V6" s="33">
        <v>45388.527000000002</v>
      </c>
      <c r="W6" s="33">
        <v>45269.322</v>
      </c>
      <c r="X6" s="33">
        <v>45354.474999999999</v>
      </c>
    </row>
    <row r="7" spans="2:24" ht="20" x14ac:dyDescent="0.25">
      <c r="B7" s="31" t="s">
        <v>20</v>
      </c>
      <c r="C7" s="30">
        <f t="shared" ref="C7:T7" si="0">C4/C6*100</f>
        <v>3.1145068486772134</v>
      </c>
      <c r="D7" s="30">
        <f t="shared" si="0"/>
        <v>2.9906783835796413</v>
      </c>
      <c r="E7" s="32">
        <f t="shared" si="0"/>
        <v>2.9333275761890771</v>
      </c>
      <c r="F7" s="30">
        <f t="shared" si="0"/>
        <v>2.9650220708684598</v>
      </c>
      <c r="G7" s="30">
        <f t="shared" si="0"/>
        <v>3.0886033409837093</v>
      </c>
      <c r="H7" s="30">
        <f t="shared" si="0"/>
        <v>3.3024329172889222</v>
      </c>
      <c r="I7" s="30">
        <f t="shared" si="0"/>
        <v>3.4191467555839856</v>
      </c>
      <c r="J7" s="30">
        <f t="shared" si="0"/>
        <v>3.4010226256667631</v>
      </c>
      <c r="K7" s="30">
        <f t="shared" si="0"/>
        <v>3.1153746067150645</v>
      </c>
      <c r="L7" s="30">
        <f t="shared" si="0"/>
        <v>3.0255906349718238</v>
      </c>
      <c r="M7" s="30">
        <f t="shared" si="0"/>
        <v>3.3332172064133525</v>
      </c>
      <c r="N7" s="30">
        <f t="shared" si="0"/>
        <v>3.4552419063196194</v>
      </c>
      <c r="O7" s="30">
        <f t="shared" si="0"/>
        <v>3.5387928079793123</v>
      </c>
      <c r="P7" s="30">
        <f t="shared" si="0"/>
        <v>3.7411830494558229</v>
      </c>
      <c r="Q7" s="30">
        <f t="shared" si="0"/>
        <v>3.9900354809280931</v>
      </c>
      <c r="R7" s="30">
        <f t="shared" si="0"/>
        <v>4.1676970688645767</v>
      </c>
      <c r="S7" s="30">
        <f t="shared" si="0"/>
        <v>4.2579185359972005</v>
      </c>
      <c r="T7" s="30">
        <f t="shared" si="0"/>
        <v>4.0828855126028794</v>
      </c>
      <c r="U7" s="29"/>
      <c r="V7" s="29"/>
      <c r="W7" s="29"/>
      <c r="X7" s="29"/>
    </row>
    <row r="8" spans="2:24" x14ac:dyDescent="0.25">
      <c r="B8" s="31"/>
      <c r="C8" s="30"/>
      <c r="D8" s="30"/>
      <c r="E8" s="29"/>
      <c r="F8" s="29"/>
      <c r="G8" s="29"/>
      <c r="H8" s="29"/>
      <c r="I8" s="29"/>
      <c r="J8" s="29"/>
      <c r="K8" s="29"/>
      <c r="L8" s="29"/>
      <c r="M8" s="29"/>
      <c r="N8" s="29"/>
      <c r="O8" s="29"/>
      <c r="P8" s="29"/>
      <c r="Q8" s="29"/>
      <c r="R8" s="29"/>
      <c r="S8" s="29"/>
      <c r="T8" s="29">
        <f>T5/T6*100</f>
        <v>4.1486324612760335</v>
      </c>
      <c r="U8" s="29">
        <f>U5/U6*100</f>
        <v>4.1391982491630817</v>
      </c>
      <c r="V8" s="29">
        <f>V5/V6*100</f>
        <v>4.1948926873084025</v>
      </c>
      <c r="W8" s="29">
        <f>W5/W6*100</f>
        <v>4.2327340356455974</v>
      </c>
      <c r="X8" s="29">
        <f t="shared" ref="X8" si="1">X5/X6*100</f>
        <v>4.537777143269766</v>
      </c>
    </row>
    <row r="9" spans="2:24" x14ac:dyDescent="0.25">
      <c r="U9" s="24"/>
      <c r="V9" s="24"/>
      <c r="W9" s="24"/>
    </row>
    <row r="10" spans="2:24" ht="74" customHeight="1" x14ac:dyDescent="0.25">
      <c r="B10" s="94" t="s">
        <v>265</v>
      </c>
      <c r="C10" s="94"/>
      <c r="D10" s="94"/>
      <c r="E10" s="94"/>
      <c r="F10" s="94"/>
      <c r="G10" s="94"/>
      <c r="H10" s="94"/>
      <c r="I10" s="94"/>
      <c r="J10" s="94"/>
      <c r="K10" s="94"/>
      <c r="L10" s="26"/>
      <c r="M10" s="26"/>
      <c r="N10" s="26"/>
      <c r="O10" s="26"/>
      <c r="P10" s="26"/>
      <c r="Q10" s="26"/>
      <c r="R10" s="26"/>
      <c r="S10" s="26"/>
      <c r="T10" s="28"/>
      <c r="U10" s="26"/>
      <c r="V10" s="26"/>
      <c r="W10" s="26"/>
    </row>
    <row r="14" spans="2:24" x14ac:dyDescent="0.25">
      <c r="T14" s="27"/>
    </row>
    <row r="21" spans="3:22" x14ac:dyDescent="0.25">
      <c r="D21" s="24"/>
      <c r="V21" s="26"/>
    </row>
    <row r="28" spans="3:22" x14ac:dyDescent="0.25">
      <c r="C28" s="25"/>
    </row>
    <row r="33" spans="2:2" x14ac:dyDescent="0.25">
      <c r="B33" s="24"/>
    </row>
    <row r="37" spans="2:2" x14ac:dyDescent="0.25">
      <c r="B37" s="24"/>
    </row>
  </sheetData>
  <mergeCells count="1">
    <mergeCell ref="B10:K10"/>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C04A-BE24-D248-8C88-14F8D770C4CF}">
  <dimension ref="B1:I42"/>
  <sheetViews>
    <sheetView showGridLines="0" zoomScaleNormal="100" workbookViewId="0">
      <selection activeCell="B43" sqref="B43"/>
    </sheetView>
  </sheetViews>
  <sheetFormatPr baseColWidth="10" defaultColWidth="11.453125" defaultRowHeight="10" x14ac:dyDescent="0.25"/>
  <cols>
    <col min="1" max="1" width="3.453125" style="23" customWidth="1"/>
    <col min="2" max="2" width="28.453125" style="23" customWidth="1"/>
    <col min="3" max="3" width="18" style="23" customWidth="1"/>
    <col min="4" max="4" width="24.453125" style="23" customWidth="1"/>
    <col min="5" max="5" width="13.1796875" style="23" customWidth="1"/>
    <col min="6" max="6" width="22.453125" style="23" customWidth="1"/>
    <col min="7" max="16384" width="11.453125" style="23"/>
  </cols>
  <sheetData>
    <row r="1" spans="2:9" ht="10.5" x14ac:dyDescent="0.25">
      <c r="B1" s="38" t="s">
        <v>57</v>
      </c>
    </row>
    <row r="2" spans="2:9" ht="10.5" x14ac:dyDescent="0.25">
      <c r="B2" s="38"/>
      <c r="F2" s="79" t="s">
        <v>56</v>
      </c>
    </row>
    <row r="3" spans="2:9" ht="10.5" x14ac:dyDescent="0.25">
      <c r="B3" s="38"/>
      <c r="F3" s="79"/>
    </row>
    <row r="4" spans="2:9" ht="21" x14ac:dyDescent="0.25">
      <c r="B4" s="78" t="s">
        <v>55</v>
      </c>
      <c r="C4" s="78" t="s">
        <v>54</v>
      </c>
      <c r="D4" s="78" t="s">
        <v>53</v>
      </c>
      <c r="E4" s="78" t="s">
        <v>52</v>
      </c>
      <c r="F4" s="78" t="s">
        <v>51</v>
      </c>
    </row>
    <row r="5" spans="2:9" ht="10.5" x14ac:dyDescent="0.25">
      <c r="B5" s="43" t="s">
        <v>50</v>
      </c>
      <c r="C5" s="77">
        <f>E5-D5</f>
        <v>1687000</v>
      </c>
      <c r="D5" s="76">
        <v>229100</v>
      </c>
      <c r="E5" s="75">
        <v>1916100</v>
      </c>
      <c r="F5" s="74">
        <v>44686600</v>
      </c>
    </row>
    <row r="6" spans="2:9" ht="12.5" x14ac:dyDescent="0.25">
      <c r="B6" s="58" t="s">
        <v>49</v>
      </c>
      <c r="C6" s="57"/>
      <c r="D6" s="56"/>
      <c r="E6" s="55"/>
      <c r="F6" s="54"/>
    </row>
    <row r="7" spans="2:9" x14ac:dyDescent="0.25">
      <c r="B7" s="53" t="s">
        <v>48</v>
      </c>
      <c r="C7" s="67">
        <v>49</v>
      </c>
      <c r="D7" s="66">
        <v>96</v>
      </c>
      <c r="E7" s="65">
        <v>54</v>
      </c>
      <c r="F7" s="49">
        <v>51</v>
      </c>
    </row>
    <row r="8" spans="2:9" x14ac:dyDescent="0.25">
      <c r="B8" s="48" t="s">
        <v>47</v>
      </c>
      <c r="C8" s="62">
        <v>51</v>
      </c>
      <c r="D8" s="61">
        <v>4</v>
      </c>
      <c r="E8" s="60">
        <v>46</v>
      </c>
      <c r="F8" s="44">
        <v>49</v>
      </c>
    </row>
    <row r="9" spans="2:9" ht="12.5" x14ac:dyDescent="0.25">
      <c r="B9" s="58" t="s">
        <v>46</v>
      </c>
      <c r="C9" s="57"/>
      <c r="D9" s="73"/>
      <c r="E9" s="55"/>
      <c r="F9" s="54"/>
      <c r="G9" s="24"/>
      <c r="H9" s="24"/>
    </row>
    <row r="10" spans="2:9" x14ac:dyDescent="0.25">
      <c r="B10" s="53" t="s">
        <v>45</v>
      </c>
      <c r="C10" s="67">
        <v>61</v>
      </c>
      <c r="D10" s="72" t="s">
        <v>44</v>
      </c>
      <c r="E10" s="65">
        <v>55</v>
      </c>
      <c r="F10" s="64">
        <v>32.980418558210175</v>
      </c>
      <c r="G10" s="24"/>
      <c r="H10" s="24"/>
    </row>
    <row r="11" spans="2:9" ht="50" x14ac:dyDescent="0.25">
      <c r="B11" s="53" t="s">
        <v>43</v>
      </c>
      <c r="C11" s="67">
        <v>24</v>
      </c>
      <c r="D11" s="72" t="s">
        <v>42</v>
      </c>
      <c r="E11" s="65">
        <v>32</v>
      </c>
      <c r="F11" s="64">
        <v>11.757181342787877</v>
      </c>
      <c r="G11" s="24"/>
      <c r="H11" s="24"/>
    </row>
    <row r="12" spans="2:9" x14ac:dyDescent="0.25">
      <c r="B12" s="53" t="s">
        <v>41</v>
      </c>
      <c r="C12" s="67">
        <v>3</v>
      </c>
      <c r="D12" s="71"/>
      <c r="E12" s="65">
        <v>3</v>
      </c>
      <c r="F12" s="64">
        <v>22</v>
      </c>
      <c r="G12" s="24"/>
      <c r="H12" s="24"/>
    </row>
    <row r="13" spans="2:9" x14ac:dyDescent="0.25">
      <c r="B13" s="48" t="s">
        <v>40</v>
      </c>
      <c r="C13" s="62">
        <v>12</v>
      </c>
      <c r="D13" s="70"/>
      <c r="E13" s="60">
        <v>10</v>
      </c>
      <c r="F13" s="59">
        <v>32.680852185305689</v>
      </c>
      <c r="H13" s="24"/>
    </row>
    <row r="14" spans="2:9" ht="10.5" x14ac:dyDescent="0.25">
      <c r="B14" s="69" t="s">
        <v>39</v>
      </c>
      <c r="C14" s="57"/>
      <c r="D14" s="56"/>
      <c r="E14" s="55"/>
      <c r="F14" s="54"/>
      <c r="H14" s="24"/>
      <c r="I14" s="24"/>
    </row>
    <row r="15" spans="2:9" x14ac:dyDescent="0.25">
      <c r="B15" s="68" t="s">
        <v>38</v>
      </c>
      <c r="C15" s="67">
        <v>2</v>
      </c>
      <c r="D15" s="66">
        <v>24</v>
      </c>
      <c r="E15" s="65">
        <v>5</v>
      </c>
      <c r="F15" s="64">
        <v>17.179781416766321</v>
      </c>
      <c r="G15" s="24"/>
      <c r="I15" s="24"/>
    </row>
    <row r="16" spans="2:9" x14ac:dyDescent="0.25">
      <c r="B16" s="68" t="s">
        <v>37</v>
      </c>
      <c r="C16" s="67">
        <v>17</v>
      </c>
      <c r="D16" s="66">
        <v>23</v>
      </c>
      <c r="E16" s="65">
        <v>17</v>
      </c>
      <c r="F16" s="64">
        <v>8.2495660387445522</v>
      </c>
      <c r="G16" s="24"/>
      <c r="I16" s="24"/>
    </row>
    <row r="17" spans="2:9" x14ac:dyDescent="0.25">
      <c r="B17" s="68" t="s">
        <v>36</v>
      </c>
      <c r="C17" s="67">
        <v>28</v>
      </c>
      <c r="D17" s="66">
        <v>37</v>
      </c>
      <c r="E17" s="65">
        <v>29</v>
      </c>
      <c r="F17" s="64">
        <v>18.236783010062997</v>
      </c>
      <c r="G17" s="24"/>
      <c r="H17" s="24"/>
      <c r="I17" s="24"/>
    </row>
    <row r="18" spans="2:9" x14ac:dyDescent="0.25">
      <c r="B18" s="68" t="s">
        <v>35</v>
      </c>
      <c r="C18" s="67">
        <v>23</v>
      </c>
      <c r="D18" s="66">
        <v>13</v>
      </c>
      <c r="E18" s="65">
        <v>22</v>
      </c>
      <c r="F18" s="64">
        <v>19.073911049786229</v>
      </c>
      <c r="G18" s="24"/>
      <c r="H18" s="24"/>
      <c r="I18" s="24"/>
    </row>
    <row r="19" spans="2:9" x14ac:dyDescent="0.25">
      <c r="B19" s="68" t="s">
        <v>34</v>
      </c>
      <c r="C19" s="67">
        <v>21</v>
      </c>
      <c r="D19" s="66">
        <v>3</v>
      </c>
      <c r="E19" s="65">
        <v>19</v>
      </c>
      <c r="F19" s="64">
        <v>19.520664732708536</v>
      </c>
      <c r="G19" s="24"/>
    </row>
    <row r="20" spans="2:9" x14ac:dyDescent="0.25">
      <c r="B20" s="68" t="s">
        <v>33</v>
      </c>
      <c r="C20" s="67">
        <v>7</v>
      </c>
      <c r="D20" s="66">
        <v>0</v>
      </c>
      <c r="E20" s="65">
        <v>6</v>
      </c>
      <c r="F20" s="64">
        <v>9.0743637582753287</v>
      </c>
      <c r="G20" s="24"/>
    </row>
    <row r="21" spans="2:9" x14ac:dyDescent="0.25">
      <c r="B21" s="63" t="s">
        <v>32</v>
      </c>
      <c r="C21" s="62">
        <v>2</v>
      </c>
      <c r="D21" s="61">
        <v>0</v>
      </c>
      <c r="E21" s="60">
        <v>2</v>
      </c>
      <c r="F21" s="59">
        <v>8.6649299936560382</v>
      </c>
      <c r="G21" s="24"/>
    </row>
    <row r="22" spans="2:9" ht="12.5" x14ac:dyDescent="0.25">
      <c r="B22" s="58" t="s">
        <v>31</v>
      </c>
      <c r="C22" s="57"/>
      <c r="D22" s="56"/>
      <c r="E22" s="55"/>
      <c r="F22" s="54"/>
    </row>
    <row r="23" spans="2:9" x14ac:dyDescent="0.25">
      <c r="B23" s="53" t="s">
        <v>30</v>
      </c>
      <c r="C23" s="52">
        <v>23.65</v>
      </c>
      <c r="D23" s="51">
        <v>34.32</v>
      </c>
      <c r="E23" s="50">
        <v>24.8</v>
      </c>
      <c r="F23" s="49" t="s">
        <v>24</v>
      </c>
    </row>
    <row r="24" spans="2:9" x14ac:dyDescent="0.25">
      <c r="B24" s="53" t="s">
        <v>29</v>
      </c>
      <c r="C24" s="52">
        <v>14.56</v>
      </c>
      <c r="D24" s="51">
        <v>17.03</v>
      </c>
      <c r="E24" s="50">
        <v>14.83</v>
      </c>
      <c r="F24" s="49" t="s">
        <v>24</v>
      </c>
    </row>
    <row r="25" spans="2:9" x14ac:dyDescent="0.25">
      <c r="B25" s="53" t="s">
        <v>28</v>
      </c>
      <c r="C25" s="52">
        <v>24.61</v>
      </c>
      <c r="D25" s="51">
        <v>24.71</v>
      </c>
      <c r="E25" s="50">
        <v>24.62</v>
      </c>
      <c r="F25" s="49" t="s">
        <v>24</v>
      </c>
    </row>
    <row r="26" spans="2:9" x14ac:dyDescent="0.25">
      <c r="B26" s="53" t="s">
        <v>27</v>
      </c>
      <c r="C26" s="52">
        <v>21.45</v>
      </c>
      <c r="D26" s="51">
        <v>16.77</v>
      </c>
      <c r="E26" s="50">
        <v>20.95</v>
      </c>
      <c r="F26" s="49" t="s">
        <v>24</v>
      </c>
      <c r="G26" s="24"/>
    </row>
    <row r="27" spans="2:9" x14ac:dyDescent="0.25">
      <c r="B27" s="48" t="s">
        <v>26</v>
      </c>
      <c r="C27" s="47">
        <v>15.72</v>
      </c>
      <c r="D27" s="46">
        <v>7.16</v>
      </c>
      <c r="E27" s="45">
        <v>14.8</v>
      </c>
      <c r="F27" s="44" t="s">
        <v>24</v>
      </c>
      <c r="H27" s="24"/>
    </row>
    <row r="28" spans="2:9" ht="12.5" x14ac:dyDescent="0.25">
      <c r="B28" s="43" t="s">
        <v>25</v>
      </c>
      <c r="C28" s="42">
        <v>45</v>
      </c>
      <c r="D28" s="41">
        <v>34</v>
      </c>
      <c r="E28" s="40">
        <v>44</v>
      </c>
      <c r="F28" s="39" t="s">
        <v>24</v>
      </c>
    </row>
    <row r="30" spans="2:9" x14ac:dyDescent="0.25">
      <c r="B30" s="94" t="s">
        <v>266</v>
      </c>
      <c r="C30" s="95"/>
      <c r="D30" s="95"/>
      <c r="E30" s="95"/>
      <c r="F30" s="95"/>
    </row>
    <row r="31" spans="2:9" x14ac:dyDescent="0.25">
      <c r="B31" s="95"/>
      <c r="C31" s="95"/>
      <c r="D31" s="95"/>
      <c r="E31" s="95"/>
      <c r="F31" s="95"/>
    </row>
    <row r="32" spans="2:9" x14ac:dyDescent="0.25">
      <c r="B32" s="95"/>
      <c r="C32" s="95"/>
      <c r="D32" s="95"/>
      <c r="E32" s="95"/>
      <c r="F32" s="95"/>
    </row>
    <row r="33" spans="2:6" x14ac:dyDescent="0.25">
      <c r="B33" s="95"/>
      <c r="C33" s="95"/>
      <c r="D33" s="95"/>
      <c r="E33" s="95"/>
      <c r="F33" s="95"/>
    </row>
    <row r="34" spans="2:6" x14ac:dyDescent="0.25">
      <c r="B34" s="95"/>
      <c r="C34" s="95"/>
      <c r="D34" s="95"/>
      <c r="E34" s="95"/>
      <c r="F34" s="95"/>
    </row>
    <row r="35" spans="2:6" x14ac:dyDescent="0.25">
      <c r="B35" s="95"/>
      <c r="C35" s="95"/>
      <c r="D35" s="95"/>
      <c r="E35" s="95"/>
      <c r="F35" s="95"/>
    </row>
    <row r="36" spans="2:6" x14ac:dyDescent="0.25">
      <c r="B36" s="95"/>
      <c r="C36" s="95"/>
      <c r="D36" s="95"/>
      <c r="E36" s="95"/>
      <c r="F36" s="95"/>
    </row>
    <row r="37" spans="2:6" x14ac:dyDescent="0.25">
      <c r="B37" s="95"/>
      <c r="C37" s="95"/>
      <c r="D37" s="95"/>
      <c r="E37" s="95"/>
      <c r="F37" s="95"/>
    </row>
    <row r="38" spans="2:6" x14ac:dyDescent="0.25">
      <c r="B38" s="95"/>
      <c r="C38" s="95"/>
      <c r="D38" s="95"/>
      <c r="E38" s="95"/>
      <c r="F38" s="95"/>
    </row>
    <row r="39" spans="2:6" x14ac:dyDescent="0.25">
      <c r="B39" s="95"/>
      <c r="C39" s="95"/>
      <c r="D39" s="95"/>
      <c r="E39" s="95"/>
      <c r="F39" s="95"/>
    </row>
    <row r="40" spans="2:6" x14ac:dyDescent="0.25">
      <c r="B40" s="95"/>
      <c r="C40" s="95"/>
      <c r="D40" s="95"/>
      <c r="E40" s="95"/>
      <c r="F40" s="95"/>
    </row>
    <row r="41" spans="2:6" x14ac:dyDescent="0.25">
      <c r="B41" s="95"/>
      <c r="C41" s="95"/>
      <c r="D41" s="95"/>
      <c r="E41" s="95"/>
      <c r="F41" s="95"/>
    </row>
    <row r="42" spans="2:6" x14ac:dyDescent="0.25">
      <c r="B42" s="95"/>
      <c r="C42" s="95"/>
      <c r="D42" s="95"/>
      <c r="E42" s="95"/>
      <c r="F42" s="95"/>
    </row>
  </sheetData>
  <mergeCells count="1">
    <mergeCell ref="B30:F42"/>
  </mergeCell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D405-A9C6-5849-8396-75CED1F57C92}">
  <dimension ref="A1:R26"/>
  <sheetViews>
    <sheetView showGridLines="0" workbookViewId="0">
      <selection activeCell="A15" sqref="A15:M24"/>
    </sheetView>
  </sheetViews>
  <sheetFormatPr baseColWidth="10" defaultColWidth="11.453125" defaultRowHeight="10" x14ac:dyDescent="0.2"/>
  <cols>
    <col min="1" max="1" width="27.81640625" style="16" customWidth="1"/>
    <col min="2" max="2" width="10.81640625" style="16" customWidth="1"/>
    <col min="3" max="4" width="12.453125" style="16" customWidth="1"/>
    <col min="5" max="5" width="13.453125" style="16" customWidth="1"/>
    <col min="6" max="6" width="8.453125" style="16" customWidth="1"/>
    <col min="7" max="7" width="7.81640625" style="16" customWidth="1"/>
    <col min="8" max="8" width="8.453125" style="16" customWidth="1"/>
    <col min="9" max="10" width="6.453125" style="16" customWidth="1"/>
    <col min="11" max="11" width="11.453125" style="16"/>
    <col min="12" max="12" width="7.453125" style="16" customWidth="1"/>
    <col min="13" max="13" width="10.36328125" style="16" customWidth="1"/>
    <col min="14" max="14" width="14.1796875" style="16" customWidth="1"/>
    <col min="15" max="16384" width="11.453125" style="16"/>
  </cols>
  <sheetData>
    <row r="1" spans="1:18" ht="10.5" x14ac:dyDescent="0.2">
      <c r="A1" s="101" t="s">
        <v>62</v>
      </c>
      <c r="B1" s="101"/>
      <c r="C1" s="101"/>
      <c r="D1" s="101"/>
      <c r="E1" s="101"/>
      <c r="F1" s="101"/>
      <c r="G1" s="101"/>
      <c r="H1" s="101"/>
      <c r="I1" s="101"/>
      <c r="J1" s="101"/>
      <c r="K1" s="101"/>
      <c r="L1" s="101"/>
      <c r="M1" s="101"/>
      <c r="N1" s="101"/>
      <c r="O1" s="101"/>
      <c r="P1" s="101"/>
      <c r="Q1" s="101"/>
      <c r="R1" s="101"/>
    </row>
    <row r="3" spans="1:18" ht="10.5" x14ac:dyDescent="0.25">
      <c r="B3" s="102" t="s">
        <v>61</v>
      </c>
      <c r="C3" s="102"/>
      <c r="D3" s="102"/>
      <c r="E3" s="102"/>
      <c r="F3" s="102" t="s">
        <v>54</v>
      </c>
      <c r="G3" s="102"/>
      <c r="H3" s="102"/>
      <c r="I3" s="102"/>
      <c r="J3" s="102" t="s">
        <v>60</v>
      </c>
      <c r="K3" s="102"/>
      <c r="L3" s="102"/>
      <c r="M3" s="102"/>
    </row>
    <row r="4" spans="1:18" x14ac:dyDescent="0.2">
      <c r="B4" s="82" t="s">
        <v>59</v>
      </c>
      <c r="C4" s="82" t="s">
        <v>59</v>
      </c>
      <c r="D4" s="82" t="s">
        <v>58</v>
      </c>
      <c r="E4" s="82" t="s">
        <v>58</v>
      </c>
      <c r="F4" s="96" t="s">
        <v>59</v>
      </c>
      <c r="G4" s="97"/>
      <c r="H4" s="96" t="s">
        <v>58</v>
      </c>
      <c r="I4" s="97"/>
      <c r="J4" s="96" t="s">
        <v>59</v>
      </c>
      <c r="K4" s="97"/>
      <c r="L4" s="96" t="s">
        <v>58</v>
      </c>
      <c r="M4" s="97"/>
    </row>
    <row r="5" spans="1:18" x14ac:dyDescent="0.2">
      <c r="A5" s="82">
        <v>2012</v>
      </c>
      <c r="B5" s="82"/>
      <c r="C5" s="81">
        <v>53.97</v>
      </c>
      <c r="D5" s="81"/>
      <c r="E5" s="81">
        <v>52.48</v>
      </c>
      <c r="F5" s="81"/>
      <c r="G5" s="81">
        <v>32.99</v>
      </c>
      <c r="H5" s="81"/>
      <c r="I5" s="81">
        <v>28.59</v>
      </c>
      <c r="J5" s="81"/>
      <c r="K5" s="81">
        <v>30.41</v>
      </c>
      <c r="L5" s="81"/>
      <c r="M5" s="81">
        <v>26.12</v>
      </c>
    </row>
    <row r="6" spans="1:18" x14ac:dyDescent="0.2">
      <c r="A6" s="82">
        <v>2013</v>
      </c>
      <c r="B6" s="82"/>
      <c r="C6" s="81">
        <v>54.16</v>
      </c>
      <c r="D6" s="81"/>
      <c r="E6" s="81">
        <v>52.89</v>
      </c>
      <c r="F6" s="81"/>
      <c r="G6" s="81">
        <v>32.729999999999997</v>
      </c>
      <c r="H6" s="81"/>
      <c r="I6" s="81">
        <v>26.95</v>
      </c>
      <c r="J6" s="81"/>
      <c r="K6" s="81">
        <v>30.13</v>
      </c>
      <c r="L6" s="81"/>
      <c r="M6" s="81">
        <v>24.66</v>
      </c>
    </row>
    <row r="7" spans="1:18" x14ac:dyDescent="0.2">
      <c r="A7" s="82">
        <v>2014</v>
      </c>
      <c r="B7" s="82"/>
      <c r="C7" s="81">
        <v>54.01</v>
      </c>
      <c r="D7" s="81"/>
      <c r="E7" s="81">
        <v>52.06</v>
      </c>
      <c r="F7" s="81"/>
      <c r="G7" s="81">
        <v>31.64</v>
      </c>
      <c r="H7" s="81"/>
      <c r="I7" s="81">
        <v>26.83</v>
      </c>
      <c r="J7" s="81"/>
      <c r="K7" s="81">
        <v>29.13</v>
      </c>
      <c r="L7" s="81"/>
      <c r="M7" s="81">
        <v>24.37</v>
      </c>
    </row>
    <row r="8" spans="1:18" x14ac:dyDescent="0.2">
      <c r="A8" s="82">
        <v>2015</v>
      </c>
      <c r="B8" s="82"/>
      <c r="C8" s="81">
        <v>53.35</v>
      </c>
      <c r="D8" s="81"/>
      <c r="E8" s="81">
        <v>52.77</v>
      </c>
      <c r="F8" s="81"/>
      <c r="G8" s="81">
        <v>29.39</v>
      </c>
      <c r="H8" s="81"/>
      <c r="I8" s="81">
        <v>26.87</v>
      </c>
      <c r="J8" s="81"/>
      <c r="K8" s="81">
        <v>26.95</v>
      </c>
      <c r="L8" s="81"/>
      <c r="M8" s="81">
        <v>24.53</v>
      </c>
    </row>
    <row r="9" spans="1:18" x14ac:dyDescent="0.2">
      <c r="A9" s="82">
        <v>2016</v>
      </c>
      <c r="B9" s="82"/>
      <c r="C9" s="81">
        <v>49.84</v>
      </c>
      <c r="D9" s="81"/>
      <c r="E9" s="81">
        <v>53.9</v>
      </c>
      <c r="F9" s="81"/>
      <c r="G9" s="81">
        <v>26.08</v>
      </c>
      <c r="H9" s="81"/>
      <c r="I9" s="81">
        <v>28.85</v>
      </c>
      <c r="J9" s="81"/>
      <c r="K9" s="81">
        <v>23.38</v>
      </c>
      <c r="L9" s="81"/>
      <c r="M9" s="81">
        <v>26.62</v>
      </c>
    </row>
    <row r="10" spans="1:18" x14ac:dyDescent="0.2">
      <c r="A10" s="82">
        <v>2017</v>
      </c>
      <c r="B10" s="82"/>
      <c r="C10" s="81">
        <v>51.44</v>
      </c>
      <c r="D10" s="81"/>
      <c r="E10" s="81">
        <v>51.6</v>
      </c>
      <c r="F10" s="81"/>
      <c r="G10" s="81">
        <v>26.78</v>
      </c>
      <c r="H10" s="81"/>
      <c r="I10" s="81">
        <v>27.23</v>
      </c>
      <c r="J10" s="81"/>
      <c r="K10" s="81">
        <v>24.39</v>
      </c>
      <c r="L10" s="81"/>
      <c r="M10" s="81">
        <v>24.83</v>
      </c>
      <c r="N10" s="18"/>
      <c r="O10" s="18"/>
    </row>
    <row r="11" spans="1:18" x14ac:dyDescent="0.2">
      <c r="A11" s="82">
        <v>2018</v>
      </c>
      <c r="B11" s="81">
        <v>51.37</v>
      </c>
      <c r="C11" s="81">
        <v>52.25</v>
      </c>
      <c r="D11" s="81">
        <v>52.19</v>
      </c>
      <c r="E11" s="81">
        <v>51.57</v>
      </c>
      <c r="F11" s="81">
        <v>27.13</v>
      </c>
      <c r="G11" s="81">
        <v>27.7</v>
      </c>
      <c r="H11" s="81">
        <v>26.13</v>
      </c>
      <c r="I11" s="81">
        <v>26.71</v>
      </c>
      <c r="J11" s="81">
        <v>24.78</v>
      </c>
      <c r="K11" s="81">
        <v>25.39</v>
      </c>
      <c r="L11" s="81">
        <v>23.72</v>
      </c>
      <c r="M11" s="81">
        <v>24.35</v>
      </c>
      <c r="N11" s="18"/>
      <c r="O11" s="18"/>
      <c r="P11" s="19"/>
    </row>
    <row r="12" spans="1:18" ht="10.5" x14ac:dyDescent="0.25">
      <c r="A12" s="82">
        <v>2019</v>
      </c>
      <c r="B12" s="81">
        <v>51.97</v>
      </c>
      <c r="C12" s="80"/>
      <c r="D12" s="81">
        <v>51.79</v>
      </c>
      <c r="E12" s="80"/>
      <c r="F12" s="81">
        <v>27.45</v>
      </c>
      <c r="G12" s="80"/>
      <c r="H12" s="81">
        <v>26.73</v>
      </c>
      <c r="I12" s="80"/>
      <c r="J12" s="81">
        <v>24.96</v>
      </c>
      <c r="K12" s="80"/>
      <c r="L12" s="81">
        <v>24.33</v>
      </c>
      <c r="M12" s="80"/>
      <c r="N12" s="18"/>
      <c r="O12" s="18"/>
      <c r="P12" s="19"/>
    </row>
    <row r="15" spans="1:18" x14ac:dyDescent="0.2">
      <c r="A15" s="98" t="s">
        <v>267</v>
      </c>
      <c r="B15" s="99"/>
      <c r="C15" s="99"/>
      <c r="D15" s="99"/>
      <c r="E15" s="99"/>
      <c r="F15" s="99"/>
      <c r="G15" s="99"/>
      <c r="H15" s="99"/>
      <c r="I15" s="99"/>
      <c r="J15" s="99"/>
      <c r="K15" s="99"/>
      <c r="L15" s="99"/>
      <c r="M15" s="99"/>
    </row>
    <row r="16" spans="1:18" x14ac:dyDescent="0.2">
      <c r="A16" s="99"/>
      <c r="B16" s="99"/>
      <c r="C16" s="99"/>
      <c r="D16" s="99"/>
      <c r="E16" s="99"/>
      <c r="F16" s="99"/>
      <c r="G16" s="99"/>
      <c r="H16" s="99"/>
      <c r="I16" s="99"/>
      <c r="J16" s="99"/>
      <c r="K16" s="99"/>
      <c r="L16" s="99"/>
      <c r="M16" s="99"/>
    </row>
    <row r="17" spans="1:13" x14ac:dyDescent="0.2">
      <c r="A17" s="99"/>
      <c r="B17" s="99"/>
      <c r="C17" s="99"/>
      <c r="D17" s="99"/>
      <c r="E17" s="99"/>
      <c r="F17" s="99"/>
      <c r="G17" s="99"/>
      <c r="H17" s="99"/>
      <c r="I17" s="99"/>
      <c r="J17" s="99"/>
      <c r="K17" s="99"/>
      <c r="L17" s="99"/>
      <c r="M17" s="99"/>
    </row>
    <row r="18" spans="1:13" x14ac:dyDescent="0.2">
      <c r="A18" s="99"/>
      <c r="B18" s="99"/>
      <c r="C18" s="99"/>
      <c r="D18" s="99"/>
      <c r="E18" s="99"/>
      <c r="F18" s="99"/>
      <c r="G18" s="99"/>
      <c r="H18" s="99"/>
      <c r="I18" s="99"/>
      <c r="J18" s="99"/>
      <c r="K18" s="99"/>
      <c r="L18" s="99"/>
      <c r="M18" s="99"/>
    </row>
    <row r="19" spans="1:13" x14ac:dyDescent="0.2">
      <c r="A19" s="99"/>
      <c r="B19" s="99"/>
      <c r="C19" s="99"/>
      <c r="D19" s="99"/>
      <c r="E19" s="99"/>
      <c r="F19" s="99"/>
      <c r="G19" s="99"/>
      <c r="H19" s="99"/>
      <c r="I19" s="99"/>
      <c r="J19" s="99"/>
      <c r="K19" s="99"/>
      <c r="L19" s="99"/>
      <c r="M19" s="99"/>
    </row>
    <row r="20" spans="1:13" x14ac:dyDescent="0.2">
      <c r="A20" s="99"/>
      <c r="B20" s="99"/>
      <c r="C20" s="99"/>
      <c r="D20" s="99"/>
      <c r="E20" s="99"/>
      <c r="F20" s="99"/>
      <c r="G20" s="99"/>
      <c r="H20" s="99"/>
      <c r="I20" s="99"/>
      <c r="J20" s="99"/>
      <c r="K20" s="99"/>
      <c r="L20" s="99"/>
      <c r="M20" s="99"/>
    </row>
    <row r="21" spans="1:13" x14ac:dyDescent="0.2">
      <c r="A21" s="99"/>
      <c r="B21" s="99"/>
      <c r="C21" s="99"/>
      <c r="D21" s="99"/>
      <c r="E21" s="99"/>
      <c r="F21" s="99"/>
      <c r="G21" s="99"/>
      <c r="H21" s="99"/>
      <c r="I21" s="99"/>
      <c r="J21" s="99"/>
      <c r="K21" s="99"/>
      <c r="L21" s="99"/>
      <c r="M21" s="99"/>
    </row>
    <row r="22" spans="1:13" x14ac:dyDescent="0.2">
      <c r="A22" s="99"/>
      <c r="B22" s="99"/>
      <c r="C22" s="99"/>
      <c r="D22" s="99"/>
      <c r="E22" s="99"/>
      <c r="F22" s="99"/>
      <c r="G22" s="99"/>
      <c r="H22" s="99"/>
      <c r="I22" s="99"/>
      <c r="J22" s="99"/>
      <c r="K22" s="99"/>
      <c r="L22" s="99"/>
      <c r="M22" s="99"/>
    </row>
    <row r="23" spans="1:13" x14ac:dyDescent="0.2">
      <c r="A23" s="99"/>
      <c r="B23" s="99"/>
      <c r="C23" s="99"/>
      <c r="D23" s="99"/>
      <c r="E23" s="99"/>
      <c r="F23" s="99"/>
      <c r="G23" s="99"/>
      <c r="H23" s="99"/>
      <c r="I23" s="99"/>
      <c r="J23" s="99"/>
      <c r="K23" s="99"/>
      <c r="L23" s="99"/>
      <c r="M23" s="99"/>
    </row>
    <row r="24" spans="1:13" x14ac:dyDescent="0.2">
      <c r="A24" s="99"/>
      <c r="B24" s="99"/>
      <c r="C24" s="99"/>
      <c r="D24" s="99"/>
      <c r="E24" s="99"/>
      <c r="F24" s="99"/>
      <c r="G24" s="99"/>
      <c r="H24" s="99"/>
      <c r="I24" s="99"/>
      <c r="J24" s="99"/>
      <c r="K24" s="99"/>
      <c r="L24" s="99"/>
      <c r="M24" s="99"/>
    </row>
    <row r="25" spans="1:13" x14ac:dyDescent="0.2">
      <c r="A25" s="99"/>
      <c r="B25" s="99"/>
      <c r="C25" s="99"/>
      <c r="D25" s="99"/>
      <c r="E25" s="99"/>
      <c r="F25" s="99"/>
      <c r="G25" s="99"/>
      <c r="H25" s="99"/>
      <c r="I25" s="99"/>
      <c r="J25" s="99"/>
      <c r="K25" s="99"/>
      <c r="L25" s="99"/>
      <c r="M25" s="99"/>
    </row>
    <row r="26" spans="1:13" x14ac:dyDescent="0.2">
      <c r="A26" s="100"/>
      <c r="B26" s="100"/>
      <c r="C26" s="100"/>
      <c r="D26" s="100"/>
      <c r="E26" s="100"/>
      <c r="F26" s="100"/>
      <c r="G26" s="100"/>
      <c r="H26" s="100"/>
      <c r="I26" s="100"/>
      <c r="J26" s="100"/>
      <c r="K26" s="100"/>
      <c r="L26" s="100"/>
      <c r="M26" s="100"/>
    </row>
  </sheetData>
  <mergeCells count="11">
    <mergeCell ref="L4:M4"/>
    <mergeCell ref="A15:M24"/>
    <mergeCell ref="A25:M25"/>
    <mergeCell ref="A26:M26"/>
    <mergeCell ref="A1:R1"/>
    <mergeCell ref="B3:E3"/>
    <mergeCell ref="F4:G4"/>
    <mergeCell ref="H4:I4"/>
    <mergeCell ref="F3:I3"/>
    <mergeCell ref="J3:M3"/>
    <mergeCell ref="J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42857-1BCC-B146-AEFB-17650E1DA236}">
  <dimension ref="B1:E115"/>
  <sheetViews>
    <sheetView showGridLines="0" tabSelected="1" zoomScaleNormal="100" workbookViewId="0">
      <selection activeCell="F23" sqref="F23"/>
    </sheetView>
  </sheetViews>
  <sheetFormatPr baseColWidth="10" defaultColWidth="11.453125" defaultRowHeight="10" x14ac:dyDescent="0.25"/>
  <cols>
    <col min="1" max="1" width="3.453125" style="23" customWidth="1"/>
    <col min="2" max="2" width="11.453125" style="23" bestFit="1" customWidth="1"/>
    <col min="3" max="3" width="20.453125" style="23" customWidth="1"/>
    <col min="4" max="4" width="11.453125" style="23" customWidth="1"/>
    <col min="5" max="16384" width="11.453125" style="23"/>
  </cols>
  <sheetData>
    <row r="1" spans="2:4" ht="10.5" x14ac:dyDescent="0.25">
      <c r="B1" s="92" t="s">
        <v>264</v>
      </c>
      <c r="C1" s="92"/>
      <c r="D1" s="92"/>
    </row>
    <row r="2" spans="2:4" s="91" customFormat="1" ht="10.5" x14ac:dyDescent="0.25">
      <c r="B2" s="38"/>
    </row>
    <row r="3" spans="2:4" s="90" customFormat="1" ht="10.5" x14ac:dyDescent="0.25">
      <c r="B3" s="78" t="s">
        <v>263</v>
      </c>
      <c r="C3" s="78" t="s">
        <v>262</v>
      </c>
      <c r="D3" s="78" t="s">
        <v>261</v>
      </c>
    </row>
    <row r="4" spans="2:4" x14ac:dyDescent="0.25">
      <c r="B4" s="86" t="s">
        <v>260</v>
      </c>
      <c r="C4" s="85" t="s">
        <v>259</v>
      </c>
      <c r="D4" s="84">
        <v>1.8963555494259214</v>
      </c>
    </row>
    <row r="5" spans="2:4" x14ac:dyDescent="0.25">
      <c r="B5" s="86" t="s">
        <v>258</v>
      </c>
      <c r="C5" s="85" t="s">
        <v>257</v>
      </c>
      <c r="D5" s="84">
        <v>5.3550733819352807</v>
      </c>
    </row>
    <row r="6" spans="2:4" x14ac:dyDescent="0.25">
      <c r="B6" s="89" t="s">
        <v>256</v>
      </c>
      <c r="C6" s="88" t="s">
        <v>255</v>
      </c>
      <c r="D6" s="84">
        <v>4.9605376582752196</v>
      </c>
    </row>
    <row r="7" spans="2:4" x14ac:dyDescent="0.25">
      <c r="B7" s="86" t="s">
        <v>254</v>
      </c>
      <c r="C7" s="85" t="s">
        <v>253</v>
      </c>
      <c r="D7" s="84">
        <v>4.533680126029541</v>
      </c>
    </row>
    <row r="8" spans="2:4" x14ac:dyDescent="0.25">
      <c r="B8" s="86" t="s">
        <v>252</v>
      </c>
      <c r="C8" s="85" t="s">
        <v>251</v>
      </c>
      <c r="D8" s="84">
        <v>3.3644505520542101</v>
      </c>
    </row>
    <row r="9" spans="2:4" x14ac:dyDescent="0.25">
      <c r="B9" s="86" t="s">
        <v>250</v>
      </c>
      <c r="C9" s="85" t="s">
        <v>249</v>
      </c>
      <c r="D9" s="84">
        <v>3.7841215955558982</v>
      </c>
    </row>
    <row r="10" spans="2:4" x14ac:dyDescent="0.25">
      <c r="B10" s="86" t="s">
        <v>248</v>
      </c>
      <c r="C10" s="85" t="s">
        <v>247</v>
      </c>
      <c r="D10" s="84">
        <v>3.4002785920705216</v>
      </c>
    </row>
    <row r="11" spans="2:4" x14ac:dyDescent="0.25">
      <c r="B11" s="86" t="s">
        <v>246</v>
      </c>
      <c r="C11" s="85" t="s">
        <v>245</v>
      </c>
      <c r="D11" s="84">
        <v>6.386194887174403</v>
      </c>
    </row>
    <row r="12" spans="2:4" x14ac:dyDescent="0.25">
      <c r="B12" s="86" t="s">
        <v>244</v>
      </c>
      <c r="C12" s="85" t="s">
        <v>243</v>
      </c>
      <c r="D12" s="84">
        <v>6.7645317335299575</v>
      </c>
    </row>
    <row r="13" spans="2:4" x14ac:dyDescent="0.25">
      <c r="B13" s="86" t="s">
        <v>242</v>
      </c>
      <c r="C13" s="85" t="s">
        <v>241</v>
      </c>
      <c r="D13" s="84">
        <v>5.0925505973502085</v>
      </c>
    </row>
    <row r="14" spans="2:4" x14ac:dyDescent="0.25">
      <c r="B14" s="86" t="s">
        <v>240</v>
      </c>
      <c r="C14" s="85" t="s">
        <v>239</v>
      </c>
      <c r="D14" s="84">
        <v>7.8357090677505763</v>
      </c>
    </row>
    <row r="15" spans="2:4" x14ac:dyDescent="0.25">
      <c r="B15" s="86" t="s">
        <v>238</v>
      </c>
      <c r="C15" s="85" t="s">
        <v>237</v>
      </c>
      <c r="D15" s="84">
        <v>2.5331334854996301</v>
      </c>
    </row>
    <row r="16" spans="2:4" x14ac:dyDescent="0.25">
      <c r="B16" s="86" t="s">
        <v>236</v>
      </c>
      <c r="C16" s="85" t="s">
        <v>235</v>
      </c>
      <c r="D16" s="84">
        <v>6.2162059339645515</v>
      </c>
    </row>
    <row r="17" spans="2:4" x14ac:dyDescent="0.25">
      <c r="B17" s="86" t="s">
        <v>234</v>
      </c>
      <c r="C17" s="85" t="s">
        <v>233</v>
      </c>
      <c r="D17" s="84">
        <v>3.4994742573885613</v>
      </c>
    </row>
    <row r="18" spans="2:4" x14ac:dyDescent="0.25">
      <c r="B18" s="86" t="s">
        <v>232</v>
      </c>
      <c r="C18" s="85" t="s">
        <v>231</v>
      </c>
      <c r="D18" s="84">
        <v>2.612704918032787</v>
      </c>
    </row>
    <row r="19" spans="2:4" x14ac:dyDescent="0.25">
      <c r="B19" s="86" t="s">
        <v>230</v>
      </c>
      <c r="C19" s="85" t="s">
        <v>229</v>
      </c>
      <c r="D19" s="84">
        <v>5.069203738675208</v>
      </c>
    </row>
    <row r="20" spans="2:4" x14ac:dyDescent="0.25">
      <c r="B20" s="86" t="s">
        <v>228</v>
      </c>
      <c r="C20" s="85" t="s">
        <v>227</v>
      </c>
      <c r="D20" s="84">
        <v>4.3098321394319639</v>
      </c>
    </row>
    <row r="21" spans="2:4" x14ac:dyDescent="0.25">
      <c r="B21" s="86" t="s">
        <v>226</v>
      </c>
      <c r="C21" s="85" t="s">
        <v>225</v>
      </c>
      <c r="D21" s="84">
        <v>5.3035554278178836</v>
      </c>
    </row>
    <row r="22" spans="2:4" x14ac:dyDescent="0.25">
      <c r="B22" s="86" t="s">
        <v>224</v>
      </c>
      <c r="C22" s="85" t="s">
        <v>223</v>
      </c>
      <c r="D22" s="84">
        <v>2.3199005858334809</v>
      </c>
    </row>
    <row r="23" spans="2:4" x14ac:dyDescent="0.25">
      <c r="B23" s="87" t="s">
        <v>222</v>
      </c>
      <c r="C23" s="85" t="s">
        <v>221</v>
      </c>
      <c r="D23" s="84">
        <v>2.5312926013136696</v>
      </c>
    </row>
    <row r="24" spans="2:4" x14ac:dyDescent="0.25">
      <c r="B24" s="87" t="s">
        <v>220</v>
      </c>
      <c r="C24" s="85" t="s">
        <v>219</v>
      </c>
      <c r="D24" s="84">
        <v>3.4904883061850911</v>
      </c>
    </row>
    <row r="25" spans="2:4" x14ac:dyDescent="0.25">
      <c r="B25" s="86" t="s">
        <v>218</v>
      </c>
      <c r="C25" s="85" t="s">
        <v>217</v>
      </c>
      <c r="D25" s="84">
        <v>2.8605273418316779</v>
      </c>
    </row>
    <row r="26" spans="2:4" x14ac:dyDescent="0.25">
      <c r="B26" s="86" t="s">
        <v>216</v>
      </c>
      <c r="C26" s="85" t="s">
        <v>215</v>
      </c>
      <c r="D26" s="84">
        <v>3.1479480225922876</v>
      </c>
    </row>
    <row r="27" spans="2:4" x14ac:dyDescent="0.25">
      <c r="B27" s="86" t="s">
        <v>214</v>
      </c>
      <c r="C27" s="85" t="s">
        <v>213</v>
      </c>
      <c r="D27" s="84">
        <v>3.9443537639078152</v>
      </c>
    </row>
    <row r="28" spans="2:4" x14ac:dyDescent="0.25">
      <c r="B28" s="86" t="s">
        <v>212</v>
      </c>
      <c r="C28" s="85" t="s">
        <v>211</v>
      </c>
      <c r="D28" s="84">
        <v>4.4705882352941178</v>
      </c>
    </row>
    <row r="29" spans="2:4" x14ac:dyDescent="0.25">
      <c r="B29" s="86" t="s">
        <v>210</v>
      </c>
      <c r="C29" s="85" t="s">
        <v>209</v>
      </c>
      <c r="D29" s="84">
        <v>3.5617058539694644</v>
      </c>
    </row>
    <row r="30" spans="2:4" x14ac:dyDescent="0.25">
      <c r="B30" s="86" t="s">
        <v>208</v>
      </c>
      <c r="C30" s="85" t="s">
        <v>207</v>
      </c>
      <c r="D30" s="84">
        <v>3.8670089009024209</v>
      </c>
    </row>
    <row r="31" spans="2:4" x14ac:dyDescent="0.25">
      <c r="B31" s="86" t="s">
        <v>206</v>
      </c>
      <c r="C31" s="85" t="s">
        <v>205</v>
      </c>
      <c r="D31" s="84">
        <v>3.481459982693476</v>
      </c>
    </row>
    <row r="32" spans="2:4" x14ac:dyDescent="0.25">
      <c r="B32" s="86" t="s">
        <v>204</v>
      </c>
      <c r="C32" s="85" t="s">
        <v>203</v>
      </c>
      <c r="D32" s="84">
        <v>3.1419617410250211</v>
      </c>
    </row>
    <row r="33" spans="2:4" x14ac:dyDescent="0.25">
      <c r="B33" s="86" t="s">
        <v>202</v>
      </c>
      <c r="C33" s="85" t="s">
        <v>201</v>
      </c>
      <c r="D33" s="84">
        <v>3.1739414153132248</v>
      </c>
    </row>
    <row r="34" spans="2:4" x14ac:dyDescent="0.25">
      <c r="B34" s="86" t="s">
        <v>200</v>
      </c>
      <c r="C34" s="85" t="s">
        <v>199</v>
      </c>
      <c r="D34" s="84">
        <v>6.827658871536614</v>
      </c>
    </row>
    <row r="35" spans="2:4" x14ac:dyDescent="0.25">
      <c r="B35" s="86" t="s">
        <v>198</v>
      </c>
      <c r="C35" s="85" t="s">
        <v>197</v>
      </c>
      <c r="D35" s="84">
        <v>4.0665700134224361</v>
      </c>
    </row>
    <row r="36" spans="2:4" x14ac:dyDescent="0.25">
      <c r="B36" s="86" t="s">
        <v>196</v>
      </c>
      <c r="C36" s="85" t="s">
        <v>195</v>
      </c>
      <c r="D36" s="84">
        <v>3.5028795166427846</v>
      </c>
    </row>
    <row r="37" spans="2:4" x14ac:dyDescent="0.25">
      <c r="B37" s="86" t="s">
        <v>194</v>
      </c>
      <c r="C37" s="85" t="s">
        <v>193</v>
      </c>
      <c r="D37" s="84">
        <v>4.0505244295550389</v>
      </c>
    </row>
    <row r="38" spans="2:4" x14ac:dyDescent="0.25">
      <c r="B38" s="86" t="s">
        <v>192</v>
      </c>
      <c r="C38" s="85" t="s">
        <v>191</v>
      </c>
      <c r="D38" s="84">
        <v>5.6818689044122568</v>
      </c>
    </row>
    <row r="39" spans="2:4" x14ac:dyDescent="0.25">
      <c r="B39" s="86" t="s">
        <v>190</v>
      </c>
      <c r="C39" s="85" t="s">
        <v>189</v>
      </c>
      <c r="D39" s="84">
        <v>2.4987973112734969</v>
      </c>
    </row>
    <row r="40" spans="2:4" x14ac:dyDescent="0.25">
      <c r="B40" s="86" t="s">
        <v>188</v>
      </c>
      <c r="C40" s="85" t="s">
        <v>187</v>
      </c>
      <c r="D40" s="84">
        <v>3.9060952516777192</v>
      </c>
    </row>
    <row r="41" spans="2:4" x14ac:dyDescent="0.25">
      <c r="B41" s="86" t="s">
        <v>186</v>
      </c>
      <c r="C41" s="85" t="s">
        <v>185</v>
      </c>
      <c r="D41" s="84">
        <v>3.6261616034219499</v>
      </c>
    </row>
    <row r="42" spans="2:4" x14ac:dyDescent="0.25">
      <c r="B42" s="86" t="s">
        <v>184</v>
      </c>
      <c r="C42" s="85" t="s">
        <v>183</v>
      </c>
      <c r="D42" s="84">
        <v>3.0128765779748332</v>
      </c>
    </row>
    <row r="43" spans="2:4" x14ac:dyDescent="0.25">
      <c r="B43" s="86" t="s">
        <v>182</v>
      </c>
      <c r="C43" s="85" t="s">
        <v>181</v>
      </c>
      <c r="D43" s="84">
        <v>2.3684346500632962</v>
      </c>
    </row>
    <row r="44" spans="2:4" x14ac:dyDescent="0.25">
      <c r="B44" s="86" t="s">
        <v>180</v>
      </c>
      <c r="C44" s="85" t="s">
        <v>179</v>
      </c>
      <c r="D44" s="84">
        <v>3.3479994216190536</v>
      </c>
    </row>
    <row r="45" spans="2:4" x14ac:dyDescent="0.25">
      <c r="B45" s="86" t="s">
        <v>178</v>
      </c>
      <c r="C45" s="85" t="s">
        <v>177</v>
      </c>
      <c r="D45" s="84">
        <v>3.5783737743274515</v>
      </c>
    </row>
    <row r="46" spans="2:4" x14ac:dyDescent="0.25">
      <c r="B46" s="86" t="s">
        <v>176</v>
      </c>
      <c r="C46" s="85" t="s">
        <v>175</v>
      </c>
      <c r="D46" s="84">
        <v>3.7075141738497694</v>
      </c>
    </row>
    <row r="47" spans="2:4" x14ac:dyDescent="0.25">
      <c r="B47" s="86" t="s">
        <v>174</v>
      </c>
      <c r="C47" s="85" t="s">
        <v>173</v>
      </c>
      <c r="D47" s="84">
        <v>2.4315321983715767</v>
      </c>
    </row>
    <row r="48" spans="2:4" x14ac:dyDescent="0.25">
      <c r="B48" s="86" t="s">
        <v>172</v>
      </c>
      <c r="C48" s="85" t="s">
        <v>171</v>
      </c>
      <c r="D48" s="84">
        <v>3.3237303203880213</v>
      </c>
    </row>
    <row r="49" spans="2:4" x14ac:dyDescent="0.25">
      <c r="B49" s="86" t="s">
        <v>170</v>
      </c>
      <c r="C49" s="85" t="s">
        <v>169</v>
      </c>
      <c r="D49" s="84">
        <v>3.6531564797250655</v>
      </c>
    </row>
    <row r="50" spans="2:4" x14ac:dyDescent="0.25">
      <c r="B50" s="86" t="s">
        <v>168</v>
      </c>
      <c r="C50" s="85" t="s">
        <v>167</v>
      </c>
      <c r="D50" s="84">
        <v>3.7818487670783245</v>
      </c>
    </row>
    <row r="51" spans="2:4" x14ac:dyDescent="0.25">
      <c r="B51" s="86" t="s">
        <v>166</v>
      </c>
      <c r="C51" s="85" t="s">
        <v>165</v>
      </c>
      <c r="D51" s="84">
        <v>4.9962181476748126</v>
      </c>
    </row>
    <row r="52" spans="2:4" x14ac:dyDescent="0.25">
      <c r="B52" s="86" t="s">
        <v>164</v>
      </c>
      <c r="C52" s="85" t="s">
        <v>163</v>
      </c>
      <c r="D52" s="84">
        <v>2.7733475101896157</v>
      </c>
    </row>
    <row r="53" spans="2:4" x14ac:dyDescent="0.25">
      <c r="B53" s="86" t="s">
        <v>162</v>
      </c>
      <c r="C53" s="85" t="s">
        <v>161</v>
      </c>
      <c r="D53" s="84">
        <v>3.1196475164476314</v>
      </c>
    </row>
    <row r="54" spans="2:4" x14ac:dyDescent="0.25">
      <c r="B54" s="86" t="s">
        <v>160</v>
      </c>
      <c r="C54" s="85" t="s">
        <v>159</v>
      </c>
      <c r="D54" s="84">
        <v>2.5971004973899001</v>
      </c>
    </row>
    <row r="55" spans="2:4" x14ac:dyDescent="0.25">
      <c r="B55" s="86" t="s">
        <v>158</v>
      </c>
      <c r="C55" s="85" t="s">
        <v>157</v>
      </c>
      <c r="D55" s="84">
        <v>3.8995023099069339</v>
      </c>
    </row>
    <row r="56" spans="2:4" x14ac:dyDescent="0.25">
      <c r="B56" s="86" t="s">
        <v>156</v>
      </c>
      <c r="C56" s="85" t="s">
        <v>155</v>
      </c>
      <c r="D56" s="84">
        <v>4.090817876902789</v>
      </c>
    </row>
    <row r="57" spans="2:4" x14ac:dyDescent="0.25">
      <c r="B57" s="86" t="s">
        <v>154</v>
      </c>
      <c r="C57" s="85" t="s">
        <v>153</v>
      </c>
      <c r="D57" s="84">
        <v>2.047425049618719</v>
      </c>
    </row>
    <row r="58" spans="2:4" x14ac:dyDescent="0.25">
      <c r="B58" s="86" t="s">
        <v>152</v>
      </c>
      <c r="C58" s="85" t="s">
        <v>151</v>
      </c>
      <c r="D58" s="84">
        <v>4.8022610967175554</v>
      </c>
    </row>
    <row r="59" spans="2:4" x14ac:dyDescent="0.25">
      <c r="B59" s="86" t="s">
        <v>150</v>
      </c>
      <c r="C59" s="85" t="s">
        <v>149</v>
      </c>
      <c r="D59" s="84">
        <v>4.4529937207039882</v>
      </c>
    </row>
    <row r="60" spans="2:4" x14ac:dyDescent="0.25">
      <c r="B60" s="86" t="s">
        <v>148</v>
      </c>
      <c r="C60" s="85" t="s">
        <v>147</v>
      </c>
      <c r="D60" s="84">
        <v>3.1252603633039175</v>
      </c>
    </row>
    <row r="61" spans="2:4" x14ac:dyDescent="0.25">
      <c r="B61" s="86" t="s">
        <v>146</v>
      </c>
      <c r="C61" s="85" t="s">
        <v>145</v>
      </c>
      <c r="D61" s="84">
        <v>4.1018005623740388</v>
      </c>
    </row>
    <row r="62" spans="2:4" x14ac:dyDescent="0.25">
      <c r="B62" s="86" t="s">
        <v>144</v>
      </c>
      <c r="C62" s="85" t="s">
        <v>143</v>
      </c>
      <c r="D62" s="84">
        <v>4.8731087490911609</v>
      </c>
    </row>
    <row r="63" spans="2:4" x14ac:dyDescent="0.25">
      <c r="B63" s="86" t="s">
        <v>142</v>
      </c>
      <c r="C63" s="85" t="s">
        <v>141</v>
      </c>
      <c r="D63" s="84">
        <v>6.7087342586190761</v>
      </c>
    </row>
    <row r="64" spans="2:4" x14ac:dyDescent="0.25">
      <c r="B64" s="86" t="s">
        <v>140</v>
      </c>
      <c r="C64" s="85" t="s">
        <v>139</v>
      </c>
      <c r="D64" s="84">
        <v>3.7178327147808483</v>
      </c>
    </row>
    <row r="65" spans="2:4" x14ac:dyDescent="0.25">
      <c r="B65" s="86" t="s">
        <v>138</v>
      </c>
      <c r="C65" s="85" t="s">
        <v>137</v>
      </c>
      <c r="D65" s="84">
        <v>4.3305665824612056</v>
      </c>
    </row>
    <row r="66" spans="2:4" x14ac:dyDescent="0.25">
      <c r="B66" s="86" t="s">
        <v>136</v>
      </c>
      <c r="C66" s="85" t="s">
        <v>135</v>
      </c>
      <c r="D66" s="84">
        <v>6.1632212111470492</v>
      </c>
    </row>
    <row r="67" spans="2:4" x14ac:dyDescent="0.25">
      <c r="B67" s="86" t="s">
        <v>134</v>
      </c>
      <c r="C67" s="85" t="s">
        <v>133</v>
      </c>
      <c r="D67" s="84">
        <v>3.8171014200825866</v>
      </c>
    </row>
    <row r="68" spans="2:4" x14ac:dyDescent="0.25">
      <c r="B68" s="86" t="s">
        <v>132</v>
      </c>
      <c r="C68" s="85" t="s">
        <v>131</v>
      </c>
      <c r="D68" s="84">
        <v>3.4847570765503217</v>
      </c>
    </row>
    <row r="69" spans="2:4" x14ac:dyDescent="0.25">
      <c r="B69" s="86" t="s">
        <v>130</v>
      </c>
      <c r="C69" s="85" t="s">
        <v>129</v>
      </c>
      <c r="D69" s="84">
        <v>4.1170818801491889</v>
      </c>
    </row>
    <row r="70" spans="2:4" x14ac:dyDescent="0.25">
      <c r="B70" s="86" t="s">
        <v>128</v>
      </c>
      <c r="C70" s="85" t="s">
        <v>127</v>
      </c>
      <c r="D70" s="84">
        <v>7.89647902019904</v>
      </c>
    </row>
    <row r="71" spans="2:4" x14ac:dyDescent="0.25">
      <c r="B71" s="86" t="s">
        <v>126</v>
      </c>
      <c r="C71" s="85" t="s">
        <v>125</v>
      </c>
      <c r="D71" s="84">
        <v>3.6479847247222059</v>
      </c>
    </row>
    <row r="72" spans="2:4" x14ac:dyDescent="0.25">
      <c r="B72" s="86" t="s">
        <v>124</v>
      </c>
      <c r="C72" s="85" t="s">
        <v>123</v>
      </c>
      <c r="D72" s="84">
        <v>3.2654092568306927</v>
      </c>
    </row>
    <row r="73" spans="2:4" x14ac:dyDescent="0.25">
      <c r="B73" s="86" t="s">
        <v>122</v>
      </c>
      <c r="C73" s="85" t="s">
        <v>121</v>
      </c>
      <c r="D73" s="84">
        <v>3.8235404668334425</v>
      </c>
    </row>
    <row r="74" spans="2:4" x14ac:dyDescent="0.25">
      <c r="B74" s="86" t="s">
        <v>120</v>
      </c>
      <c r="C74" s="85" t="s">
        <v>119</v>
      </c>
      <c r="D74" s="84">
        <v>3.1616706918596393</v>
      </c>
    </row>
    <row r="75" spans="2:4" x14ac:dyDescent="0.25">
      <c r="B75" s="86" t="s">
        <v>118</v>
      </c>
      <c r="C75" s="85" t="s">
        <v>117</v>
      </c>
      <c r="D75" s="84">
        <v>3.167395517566963</v>
      </c>
    </row>
    <row r="76" spans="2:4" x14ac:dyDescent="0.25">
      <c r="B76" s="86" t="s">
        <v>116</v>
      </c>
      <c r="C76" s="85" t="s">
        <v>115</v>
      </c>
      <c r="D76" s="84">
        <v>3.2552808349820515</v>
      </c>
    </row>
    <row r="77" spans="2:4" x14ac:dyDescent="0.25">
      <c r="B77" s="86" t="s">
        <v>114</v>
      </c>
      <c r="C77" s="85" t="s">
        <v>113</v>
      </c>
      <c r="D77" s="84">
        <v>2.0753741365007681</v>
      </c>
    </row>
    <row r="78" spans="2:4" x14ac:dyDescent="0.25">
      <c r="B78" s="86" t="s">
        <v>112</v>
      </c>
      <c r="C78" s="85" t="s">
        <v>111</v>
      </c>
      <c r="D78" s="84">
        <v>1.5269368243442467</v>
      </c>
    </row>
    <row r="79" spans="2:4" x14ac:dyDescent="0.25">
      <c r="B79" s="86" t="s">
        <v>110</v>
      </c>
      <c r="C79" s="85" t="s">
        <v>109</v>
      </c>
      <c r="D79" s="84">
        <v>4.2438517696871951</v>
      </c>
    </row>
    <row r="80" spans="2:4" x14ac:dyDescent="0.25">
      <c r="B80" s="86" t="s">
        <v>108</v>
      </c>
      <c r="C80" s="85" t="s">
        <v>107</v>
      </c>
      <c r="D80" s="84">
        <v>5.2971232966381345</v>
      </c>
    </row>
    <row r="81" spans="2:4" x14ac:dyDescent="0.25">
      <c r="B81" s="86" t="s">
        <v>106</v>
      </c>
      <c r="C81" s="85" t="s">
        <v>105</v>
      </c>
      <c r="D81" s="84">
        <v>3.1343436904408035</v>
      </c>
    </row>
    <row r="82" spans="2:4" x14ac:dyDescent="0.25">
      <c r="B82" s="86" t="s">
        <v>104</v>
      </c>
      <c r="C82" s="85" t="s">
        <v>103</v>
      </c>
      <c r="D82" s="84">
        <v>2.4139443442843351</v>
      </c>
    </row>
    <row r="83" spans="2:4" x14ac:dyDescent="0.25">
      <c r="B83" s="86" t="s">
        <v>102</v>
      </c>
      <c r="C83" s="85" t="s">
        <v>101</v>
      </c>
      <c r="D83" s="84">
        <v>3.0841071236510951</v>
      </c>
    </row>
    <row r="84" spans="2:4" x14ac:dyDescent="0.25">
      <c r="B84" s="86" t="s">
        <v>100</v>
      </c>
      <c r="C84" s="85" t="s">
        <v>99</v>
      </c>
      <c r="D84" s="84">
        <v>5.1604321321606053</v>
      </c>
    </row>
    <row r="85" spans="2:4" x14ac:dyDescent="0.25">
      <c r="B85" s="86" t="s">
        <v>98</v>
      </c>
      <c r="C85" s="85" t="s">
        <v>97</v>
      </c>
      <c r="D85" s="84">
        <v>4.6452650732676402</v>
      </c>
    </row>
    <row r="86" spans="2:4" x14ac:dyDescent="0.25">
      <c r="B86" s="86" t="s">
        <v>96</v>
      </c>
      <c r="C86" s="85" t="s">
        <v>95</v>
      </c>
      <c r="D86" s="84">
        <v>4.2131190879957705</v>
      </c>
    </row>
    <row r="87" spans="2:4" x14ac:dyDescent="0.25">
      <c r="B87" s="86" t="s">
        <v>94</v>
      </c>
      <c r="C87" s="85" t="s">
        <v>93</v>
      </c>
      <c r="D87" s="84">
        <v>5.0056716075502479</v>
      </c>
    </row>
    <row r="88" spans="2:4" x14ac:dyDescent="0.25">
      <c r="B88" s="86" t="s">
        <v>92</v>
      </c>
      <c r="C88" s="85" t="s">
        <v>91</v>
      </c>
      <c r="D88" s="84">
        <v>5.0392089205823973</v>
      </c>
    </row>
    <row r="89" spans="2:4" x14ac:dyDescent="0.25">
      <c r="B89" s="86" t="s">
        <v>90</v>
      </c>
      <c r="C89" s="85" t="s">
        <v>89</v>
      </c>
      <c r="D89" s="84">
        <v>1.9128208236114057</v>
      </c>
    </row>
    <row r="90" spans="2:4" x14ac:dyDescent="0.25">
      <c r="B90" s="86" t="s">
        <v>88</v>
      </c>
      <c r="C90" s="85" t="s">
        <v>87</v>
      </c>
      <c r="D90" s="84">
        <v>4.5058722216448164</v>
      </c>
    </row>
    <row r="91" spans="2:4" x14ac:dyDescent="0.25">
      <c r="B91" s="86" t="s">
        <v>86</v>
      </c>
      <c r="C91" s="85" t="s">
        <v>85</v>
      </c>
      <c r="D91" s="84">
        <v>4.2716764812243566</v>
      </c>
    </row>
    <row r="92" spans="2:4" x14ac:dyDescent="0.25">
      <c r="B92" s="86" t="s">
        <v>84</v>
      </c>
      <c r="C92" s="85" t="s">
        <v>83</v>
      </c>
      <c r="D92" s="84">
        <v>4.9247912391277522</v>
      </c>
    </row>
    <row r="93" spans="2:4" x14ac:dyDescent="0.25">
      <c r="B93" s="86" t="s">
        <v>82</v>
      </c>
      <c r="C93" s="85" t="s">
        <v>81</v>
      </c>
      <c r="D93" s="84">
        <v>4.5479005627668618</v>
      </c>
    </row>
    <row r="94" spans="2:4" x14ac:dyDescent="0.25">
      <c r="B94" s="86" t="s">
        <v>80</v>
      </c>
      <c r="C94" s="85" t="s">
        <v>79</v>
      </c>
      <c r="D94" s="84">
        <v>4.6641749289407137</v>
      </c>
    </row>
    <row r="95" spans="2:4" x14ac:dyDescent="0.25">
      <c r="B95" s="86" t="s">
        <v>78</v>
      </c>
      <c r="C95" s="85" t="s">
        <v>77</v>
      </c>
      <c r="D95" s="84">
        <v>3.1548847081960809</v>
      </c>
    </row>
    <row r="96" spans="2:4" x14ac:dyDescent="0.25">
      <c r="B96" s="86" t="s">
        <v>76</v>
      </c>
      <c r="C96" s="85" t="s">
        <v>75</v>
      </c>
      <c r="D96" s="84">
        <v>2.8794930322187784</v>
      </c>
    </row>
    <row r="97" spans="2:5" x14ac:dyDescent="0.25">
      <c r="B97" s="86" t="s">
        <v>74</v>
      </c>
      <c r="C97" s="85" t="s">
        <v>73</v>
      </c>
      <c r="D97" s="84">
        <v>7.7314482106352793</v>
      </c>
    </row>
    <row r="98" spans="2:5" x14ac:dyDescent="0.25">
      <c r="B98" s="86" t="s">
        <v>72</v>
      </c>
      <c r="C98" s="85" t="s">
        <v>71</v>
      </c>
      <c r="D98" s="84">
        <v>4.5676146511209508</v>
      </c>
    </row>
    <row r="99" spans="2:5" x14ac:dyDescent="0.25">
      <c r="B99" s="86" t="s">
        <v>70</v>
      </c>
      <c r="C99" s="85" t="s">
        <v>69</v>
      </c>
      <c r="D99" s="84">
        <v>4.113628587863893</v>
      </c>
    </row>
    <row r="100" spans="2:5" x14ac:dyDescent="0.25">
      <c r="B100" s="86">
        <v>971</v>
      </c>
      <c r="C100" s="85" t="s">
        <v>68</v>
      </c>
      <c r="D100" s="84">
        <v>16.219805211241827</v>
      </c>
    </row>
    <row r="101" spans="2:5" x14ac:dyDescent="0.25">
      <c r="B101" s="86">
        <v>972</v>
      </c>
      <c r="C101" s="85" t="s">
        <v>67</v>
      </c>
      <c r="D101" s="84">
        <v>15.620376241809343</v>
      </c>
    </row>
    <row r="102" spans="2:5" x14ac:dyDescent="0.25">
      <c r="B102" s="86">
        <v>973</v>
      </c>
      <c r="C102" s="85" t="s">
        <v>66</v>
      </c>
      <c r="D102" s="84">
        <v>12.457946215716419</v>
      </c>
    </row>
    <row r="103" spans="2:5" x14ac:dyDescent="0.25">
      <c r="B103" s="86">
        <v>974</v>
      </c>
      <c r="C103" s="85" t="s">
        <v>65</v>
      </c>
      <c r="D103" s="84">
        <v>16.869808354889415</v>
      </c>
      <c r="E103" s="26"/>
    </row>
    <row r="104" spans="2:5" x14ac:dyDescent="0.25">
      <c r="B104" s="86">
        <v>976</v>
      </c>
      <c r="C104" s="85" t="s">
        <v>64</v>
      </c>
      <c r="D104" s="84">
        <v>4.2346327857803523</v>
      </c>
    </row>
    <row r="105" spans="2:5" x14ac:dyDescent="0.25">
      <c r="B105" s="83"/>
      <c r="C105" s="83"/>
      <c r="D105" s="83"/>
    </row>
    <row r="106" spans="2:5" x14ac:dyDescent="0.25">
      <c r="B106" s="83"/>
      <c r="C106" s="83"/>
      <c r="D106" s="83"/>
    </row>
    <row r="107" spans="2:5" ht="13" customHeight="1" x14ac:dyDescent="0.25">
      <c r="B107" s="94" t="s">
        <v>63</v>
      </c>
      <c r="C107" s="95"/>
      <c r="D107" s="95"/>
    </row>
    <row r="108" spans="2:5" x14ac:dyDescent="0.25">
      <c r="B108" s="95"/>
      <c r="C108" s="95"/>
      <c r="D108" s="95"/>
    </row>
    <row r="109" spans="2:5" x14ac:dyDescent="0.25">
      <c r="B109" s="95"/>
      <c r="C109" s="95"/>
      <c r="D109" s="95"/>
    </row>
    <row r="110" spans="2:5" ht="13" customHeight="1" x14ac:dyDescent="0.25">
      <c r="B110" s="95"/>
      <c r="C110" s="95"/>
      <c r="D110" s="95"/>
    </row>
    <row r="111" spans="2:5" x14ac:dyDescent="0.25">
      <c r="B111" s="95"/>
      <c r="C111" s="95"/>
      <c r="D111" s="95"/>
    </row>
    <row r="112" spans="2:5" x14ac:dyDescent="0.25">
      <c r="B112" s="95"/>
      <c r="C112" s="95"/>
      <c r="D112" s="95"/>
    </row>
    <row r="113" spans="2:4" x14ac:dyDescent="0.25">
      <c r="B113" s="95"/>
      <c r="C113" s="95"/>
      <c r="D113" s="95"/>
    </row>
    <row r="114" spans="2:4" x14ac:dyDescent="0.25">
      <c r="B114" s="95"/>
      <c r="C114" s="95"/>
      <c r="D114" s="95"/>
    </row>
    <row r="115" spans="2:4" x14ac:dyDescent="0.25">
      <c r="B115" s="95"/>
      <c r="C115" s="95"/>
      <c r="D115" s="95"/>
    </row>
  </sheetData>
  <mergeCells count="1">
    <mergeCell ref="B107:D115"/>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Schéma 1</vt:lpstr>
      <vt:lpstr>Tableau 1</vt:lpstr>
      <vt:lpstr> Graphique 1 </vt:lpstr>
      <vt:lpstr>Tableau 2</vt:lpstr>
      <vt:lpstr>Graphique 2 </vt:lpstr>
      <vt:lpstr>Tableau complémentaire</vt:lpstr>
      <vt:lpstr>'Tableau 1'!Zone_d_impression</vt:lpstr>
      <vt:lpstr>'Tableau 2'!Zone_d_impression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2011-01-12T17:17:22Z</cp:lastPrinted>
  <dcterms:created xsi:type="dcterms:W3CDTF">2009-09-14T12:18:30Z</dcterms:created>
  <dcterms:modified xsi:type="dcterms:W3CDTF">2021-09-10T10:34:51Z</dcterms:modified>
</cp:coreProperties>
</file>