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emili\OneDrive\Documents\DREES\DREES\Panoramas\Minima 2021\Excel MS - 2021\"/>
    </mc:Choice>
  </mc:AlternateContent>
  <xr:revisionPtr revIDLastSave="0" documentId="13_ncr:1_{E1C465F7-7C67-41C0-BFB9-A05F4DB19DD6}" xr6:coauthVersionLast="47" xr6:coauthVersionMax="47" xr10:uidLastSave="{00000000-0000-0000-0000-000000000000}"/>
  <bookViews>
    <workbookView xWindow="-110" yWindow="-110" windowWidth="19420" windowHeight="10420" firstSheet="1" activeTab="7" xr2:uid="{00000000-000D-0000-FFFF-FFFF00000000}"/>
  </bookViews>
  <sheets>
    <sheet name="Graphique 1" sheetId="3" r:id="rId1"/>
    <sheet name="Tableau 1" sheetId="1" r:id="rId2"/>
    <sheet name="Graphique 2" sheetId="2" r:id="rId3"/>
    <sheet name="Tableau 2" sheetId="4" r:id="rId4"/>
    <sheet name="Tableau 3" sheetId="5" r:id="rId5"/>
    <sheet name="Tableau 4" sheetId="6" r:id="rId6"/>
    <sheet name="Tableau 5" sheetId="7" r:id="rId7"/>
    <sheet name="Tableau 6"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6" l="1"/>
  <c r="F12" i="6"/>
  <c r="E12" i="6"/>
  <c r="D12" i="6"/>
  <c r="E8" i="6"/>
  <c r="F8" i="6"/>
  <c r="G8" i="6"/>
  <c r="D8" i="6"/>
  <c r="E5" i="6"/>
  <c r="F5" i="6"/>
  <c r="G5" i="6"/>
  <c r="D5" i="6"/>
</calcChain>
</file>

<file path=xl/sharedStrings.xml><?xml version="1.0" encoding="utf-8"?>
<sst xmlns="http://schemas.openxmlformats.org/spreadsheetml/2006/main" count="148" uniqueCount="94">
  <si>
    <t>En %</t>
  </si>
  <si>
    <t>RSA</t>
  </si>
  <si>
    <t>ASS</t>
  </si>
  <si>
    <t>AAH</t>
  </si>
  <si>
    <r>
      <t>Ensemble des minima</t>
    </r>
    <r>
      <rPr>
        <b/>
        <vertAlign val="superscript"/>
        <sz val="8"/>
        <color theme="1"/>
        <rFont val="Arial"/>
        <family val="2"/>
      </rPr>
      <t>1</t>
    </r>
  </si>
  <si>
    <t>RSA non majoré</t>
  </si>
  <si>
    <t>RSA majoré</t>
  </si>
  <si>
    <t>Ensemble</t>
  </si>
  <si>
    <r>
      <t>Présents dans les principaux minima sociaux d’insertion</t>
    </r>
    <r>
      <rPr>
        <vertAlign val="superscript"/>
        <sz val="8"/>
        <rFont val="Arial"/>
        <family val="2"/>
      </rPr>
      <t>2</t>
    </r>
  </si>
  <si>
    <t>RSA, dont</t>
  </si>
  <si>
    <t xml:space="preserve">      RSA non majoré</t>
  </si>
  <si>
    <t xml:space="preserve">      RSA majoré</t>
  </si>
  <si>
    <t xml:space="preserve">Non présents dans les principaux minima sociaux d’insertion, dont </t>
  </si>
  <si>
    <t xml:space="preserve">  bénéficiaires de la prime d’activité</t>
  </si>
  <si>
    <t>Situation au 31 décembre 2018</t>
  </si>
  <si>
    <t>Entrée dans les minima sociaux</t>
  </si>
  <si>
    <t>Ensemble des minima</t>
  </si>
  <si>
    <t>A déjà bénéficié d’un minimum social au cours des dix années précédentes</t>
  </si>
  <si>
    <t>N’a jamais bénéficié d’un minimum social au cours des dix années précédentes</t>
  </si>
  <si>
    <t>Moins de 25 ans</t>
  </si>
  <si>
    <t>25 à 29 ans</t>
  </si>
  <si>
    <t>30 à 34 ans</t>
  </si>
  <si>
    <t>35 à 44 ans</t>
  </si>
  <si>
    <t>45 à 54 ans</t>
  </si>
  <si>
    <t>55 à 64 ans</t>
  </si>
  <si>
    <t>Ensemble des 35-64 ans</t>
  </si>
  <si>
    <t>nc</t>
  </si>
  <si>
    <r>
      <t>Ensemble des minima</t>
    </r>
    <r>
      <rPr>
        <b/>
        <vertAlign val="superscript"/>
        <sz val="8"/>
        <rFont val="Arial"/>
        <family val="2"/>
      </rPr>
      <t>1</t>
    </r>
  </si>
  <si>
    <t xml:space="preserve">Nombre cumulé d’années de présence </t>
  </si>
  <si>
    <t>Ancienneté dans les minima</t>
  </si>
  <si>
    <t>0 année</t>
  </si>
  <si>
    <t>1 à 3 années</t>
  </si>
  <si>
    <t>4 à 6 années</t>
  </si>
  <si>
    <t>7 à 9 années</t>
  </si>
  <si>
    <t>10 années</t>
  </si>
  <si>
    <t>Nombre moyen d’années</t>
  </si>
  <si>
    <t>2 périodes</t>
  </si>
  <si>
    <t>3 périodes ou plus</t>
  </si>
  <si>
    <t>Total</t>
  </si>
  <si>
    <t>Nombre moyen de périodes</t>
  </si>
  <si>
    <t xml:space="preserve">   dont sortie pendant un an seulement</t>
  </si>
  <si>
    <t xml:space="preserve">   dont sortie pendant deux ans seulement</t>
  </si>
  <si>
    <t xml:space="preserve">   dont sortie pendant plus de deux ans</t>
  </si>
  <si>
    <t>1 période</t>
  </si>
  <si>
    <t>Nombre moyen d’années de perception</t>
  </si>
  <si>
    <t>Personne seule sans enfant</t>
  </si>
  <si>
    <t>non disponible</t>
  </si>
  <si>
    <t>Personne seule avec enfant(s)</t>
  </si>
  <si>
    <t>Couple sans enfant</t>
  </si>
  <si>
    <t>Couple avec enfant(s)</t>
  </si>
  <si>
    <t>Non-bénéficiaire de la prime d’activité</t>
  </si>
  <si>
    <t>Bénéficiaire de la prime d’activité</t>
  </si>
  <si>
    <t xml:space="preserve">RSA </t>
  </si>
  <si>
    <t xml:space="preserve">   un minimum social</t>
  </si>
  <si>
    <t xml:space="preserve">   ASS</t>
  </si>
  <si>
    <t xml:space="preserve">   AAH</t>
  </si>
  <si>
    <t xml:space="preserve">    avec enfant(s) de moins de 3 ans</t>
  </si>
  <si>
    <t xml:space="preserve">    sans enfant de moins de 3 ans</t>
  </si>
  <si>
    <t>Proportion de bénéficiaires d’un minimum social en 2019 n’ayant pas perçu de minimum en 2018</t>
  </si>
  <si>
    <t>Ensemble des 16-64 ans</t>
  </si>
  <si>
    <t>65 ans ou plus</t>
  </si>
  <si>
    <t>Ensemble des 16 ans ou plus</t>
  </si>
  <si>
    <t>Ensemble des bénéficiaires au 31 décembre 2019</t>
  </si>
  <si>
    <t>Absence du dispositif au 31 décembre 2018</t>
  </si>
  <si>
    <t>Absence du dispositif entre 2009 et 2018</t>
  </si>
  <si>
    <t>Absence des minima sociaux au 31 décembre 2018</t>
  </si>
  <si>
    <t>Absence des minima sociaux entre 2009 et 2018</t>
  </si>
  <si>
    <t>Nombre de périodes de perception continue de minima sociaux entre 2009 et 2019</t>
  </si>
  <si>
    <t xml:space="preserve">   dont période commençant en 2009 ou avant</t>
  </si>
  <si>
    <t xml:space="preserve">   dont période commençant entre 2010 et 2019</t>
  </si>
  <si>
    <t xml:space="preserve">Bénéficiaires ayant perçu au moins une fois entre 2009 et 2018 : </t>
  </si>
  <si>
    <t>Situation au 31 décembre 2019</t>
  </si>
  <si>
    <t>ns</t>
  </si>
  <si>
    <r>
      <t xml:space="preserve">   RSA (socle), RMI, API</t>
    </r>
    <r>
      <rPr>
        <vertAlign val="superscript"/>
        <sz val="8"/>
        <rFont val="Arial"/>
        <family val="2"/>
      </rPr>
      <t>2</t>
    </r>
  </si>
  <si>
    <t>Pas d’information sur la perception d’un minimum social au cours des dix années précédentes</t>
  </si>
  <si>
    <t>AAH avec taux d’incapacité de 50 % à 79 %</t>
  </si>
  <si>
    <t>AAH avec taux d’incapacité de 80 % ou plus</t>
  </si>
  <si>
    <t>Nombre moyen d’années d’ancienneté</t>
  </si>
  <si>
    <t>Graphique 1. Proportion et parcours dans les minima, selon l’âge, des bénéficiaires d’un minimum social au 31 décembre 2019 qui n’en percevaient pas fin 2018</t>
  </si>
  <si>
    <r>
      <rPr>
        <b/>
        <sz val="8"/>
        <color theme="1"/>
        <rFont val="Arial"/>
        <family val="2"/>
      </rPr>
      <t>Notes &gt;</t>
    </r>
    <r>
      <rPr>
        <sz val="8"/>
        <color theme="1"/>
        <rFont val="Arial"/>
        <family val="2"/>
      </rPr>
      <t xml:space="preserve"> Depuis la vague 2017, l’ENIACRAMS porte sur les personnes âgées de 16 ans ou plus au 31 décembre mais, jusqu’à la vague 2016, il ne portait que sur les personnes âgées de 16 à 64 ans. L’information sur la perception d’un minimum social au cours des dix années précédentes est donc indisponible pour les bénéficiaires âgées de 68 ans ou plus au 31 décembre 2019. C’est pour cette raison que la distinction selon l’ancienneté dans les minima sociaux n’est pas présentée pour les catégories « 65 ans ou plus » et « Ensemble des 16 ans ou plus » et que seule apparaît la part de bénéficiaires fin 2019 ne percevant pas de minimum social fin 2018 (par souci d’homogénéité avec les éditions précédentes de l’ouvrage, les catégories « Ensemble des 16-64 ans » et « 55 à 64 ans » ont été conservées plutôt que de considérer des catégories comme « Ensemble des 15-67 ans » et « 55 à 67 ans »).
Les données de la CNAF qui alimentent l’ENIACRAMS sont modifiées par rapport aux éditions précédentes de l’ouvrage. Ce sont désormais les données définitives qui sont mobilisées pour déterminer la situation dans les minima sociaux les fins d’année 2017 à 2019, et non les données dites « semi-définitives » (voir annexe 1.3). Pour les fins d’année 2009 à 2016, la situation dans les minima sociaux est encore déterminée à partir des données semi-définitives de la CNAF car les données définitives ne sont pas disponibles pour les années antérieures à 2017. L’impact du passage aux données définitives pour les années 2017 à 2019 est faible. L’écart le plus fort concerne les bénéficiaires âgés de moins de 25 ans. Ainsi, en mobilisant les données semi-définitives de la CNAF pour les années 2018 et 2019, 33,8 % des bénéficiaires de minima sociaux âgés de moins de 25 ans fin 2019 ne percevaient pas de minimum social fin 2018 contre 32,6 % ici.
</t>
    </r>
    <r>
      <rPr>
        <b/>
        <sz val="8"/>
        <color theme="1"/>
        <rFont val="Arial"/>
        <family val="2"/>
      </rPr>
      <t>Lecture &gt;</t>
    </r>
    <r>
      <rPr>
        <sz val="8"/>
        <color theme="1"/>
        <rFont val="Arial"/>
        <family val="2"/>
      </rPr>
      <t xml:space="preserve"> 32,6 % des bénéficiaires d’un minimum social de moins de 25 ans au 31 décembre 2019 n’étaient bénéficiaires d’aucun minimum fin 2018 : 29,1 % n’ont jamais bénéficié d’un minimum social entre fin 2009 et fin 2018 et 3,5 % n’ont pas bénéficié d’un minimum fin 2018 mais en ont perçu un au moins une fois entre fin 2009 
et fin 2017. 10,6 % des bénéficiaires d’un minimum social âgés de 65 ans ou plus au 31 décembre 2019 n’étaient 
bénéficiaires d’aucun minimum social fin 2018.
</t>
    </r>
    <r>
      <rPr>
        <b/>
        <sz val="8"/>
        <color theme="1"/>
        <rFont val="Arial"/>
        <family val="2"/>
      </rPr>
      <t>Champ &gt;</t>
    </r>
    <r>
      <rPr>
        <sz val="8"/>
        <color theme="1"/>
        <rFont val="Arial"/>
        <family val="2"/>
      </rPr>
      <t xml:space="preserve"> France, bénéficiaires du RSA, de l’ASS ou de l’AAH, âgés de 16 ans ou plus au 31 décembre 2019. Situations examinées au 31 décembre de chaque année.
</t>
    </r>
    <r>
      <rPr>
        <b/>
        <sz val="8"/>
        <color theme="1"/>
        <rFont val="Arial"/>
        <family val="2"/>
      </rPr>
      <t>Source &gt;</t>
    </r>
    <r>
      <rPr>
        <sz val="8"/>
        <color theme="1"/>
        <rFont val="Arial"/>
        <family val="2"/>
      </rPr>
      <t xml:space="preserve"> DREES, ENIACRAMS.</t>
    </r>
  </si>
  <si>
    <t>Tableau 1. Situation un an auparavant des bénéficiaires de minima sociaux au 31 décembre 2019, selon le dispositif</t>
  </si>
  <si>
    <r>
      <t xml:space="preserve">1. L’ensemble des minima comprend ici le RSA, l’ASS et l’AAH.
2. Les cumuls de minima sociaux sont peu fréquents mais possibles (voir fiche 06). Lorsqu’une personne perçoit deux minima sociaux fin 2019, elle apparaît dans chacune des colonnes correspondant à ces minima. Lorsqu’une personne perçoit deux minima fin 2018, pour les colonnes RSA, ASS et AAH, elle n’apparaît que dans une ligne et est assignée en priorité vers le minimum qu’elle touche fin 2019. En revanche, pour la colonne « Ensemble des minima », elle apparaît dans deux lignes, parmi celles du RSA, de l’ASS et de l’AAH, ce qui explique que le pourcentage de présents dans les principaux minima sociaux ne corresponde pas à la somme des lignes RSA, ASS et AAH.
</t>
    </r>
    <r>
      <rPr>
        <b/>
        <sz val="8"/>
        <color theme="1"/>
        <rFont val="Arial"/>
        <family val="2"/>
      </rPr>
      <t>Notes &gt;</t>
    </r>
    <r>
      <rPr>
        <sz val="8"/>
        <color theme="1"/>
        <rFont val="Arial"/>
        <family val="2"/>
      </rPr>
      <t xml:space="preserve"> Les bénéficiaires sont les allocataires et, dans le cas du RSA, leurs éventuels conjoints. Les données de la CNAF qui alimentent l’ENIACRAMS sont modifiées par rapport aux éditions précédentes de l’ouvrage. Ce sont désormais les données définitives qui sont mobilisées et non les données dites « semi-définitives » (voir annexe 1.3). L’impact du passage aux données définitives est faible pour l’étude de la situation passée des bénéficiaires de minima sociaux au 31 décembre 2019. L’écart le plus fort concerne les bénéficiaires de l’AAH : avec les données semi-définitives de la CNAF, 7,6 % des bénéficiaires de l’AAH fin 2019 ne percevaient pas de minima sociaux fin 2018 contre 6,9 % ici.
</t>
    </r>
    <r>
      <rPr>
        <b/>
        <sz val="8"/>
        <color theme="1"/>
        <rFont val="Arial"/>
        <family val="2"/>
      </rPr>
      <t>Lecture &gt;</t>
    </r>
    <r>
      <rPr>
        <sz val="8"/>
        <color theme="1"/>
        <rFont val="Arial"/>
        <family val="2"/>
      </rPr>
      <t xml:space="preserve"> Parmi les bénéficiaires du RSA non majoré fin 2019, 72,8 % le percevaient déjà un an plus tôt et 22,8 % ne percevaient aucun minimum social fin 2018.
</t>
    </r>
    <r>
      <rPr>
        <b/>
        <sz val="8"/>
        <color theme="1"/>
        <rFont val="Arial"/>
        <family val="2"/>
      </rPr>
      <t>Champ &gt;</t>
    </r>
    <r>
      <rPr>
        <sz val="8"/>
        <color theme="1"/>
        <rFont val="Arial"/>
        <family val="2"/>
      </rPr>
      <t xml:space="preserve"> France, bénéficiaires âgés de 16 ans ou plus au 31 décembre 2019.
</t>
    </r>
    <r>
      <rPr>
        <b/>
        <sz val="8"/>
        <color theme="1"/>
        <rFont val="Arial"/>
        <family val="2"/>
      </rPr>
      <t>Source &gt;</t>
    </r>
    <r>
      <rPr>
        <sz val="8"/>
        <color theme="1"/>
        <rFont val="Arial"/>
        <family val="2"/>
      </rPr>
      <t xml:space="preserve"> DREES, ENIACRAMS.</t>
    </r>
  </si>
  <si>
    <t>Graphique 2. Évolution du taux d’entrée dans les minima sociaux d’une fin d’année à la suivante, selon le dispositif</t>
  </si>
  <si>
    <r>
      <rPr>
        <b/>
        <sz val="8"/>
        <color theme="1"/>
        <rFont val="Arial"/>
        <family val="2"/>
      </rPr>
      <t>Notes &gt;</t>
    </r>
    <r>
      <rPr>
        <sz val="8"/>
        <color theme="1"/>
        <rFont val="Arial"/>
        <family val="2"/>
      </rPr>
      <t xml:space="preserve"> Les années correspondent à celles de l’entrée dans les minima sociaux : le taux d’entrée en 2019 porte par exemple sur les entrées entre décembre 2018 et décembre 2019. Avec le remplacement du RSA activité par la prime d’activité depuis le 1er janvier 2016, le RSA correspond au RSA socle des années antérieures. La catégorie « Ensemble des minima » comprend le RSA, l’ASS et l’AAH. 
Les taux d’entrée en 2018 et 2019 pourraient être calculés sur un champ élargi aux 65 ans ou plus mais cela ne les modifierait que très légèrement : le taux d’entrée dans les minima sociaux par l’ASS fin 2019 serait de 24,7 % contre 24,8 % ici, celui par l’AAH serait de 6,9 % contre 7,1 % ici et celui par le RSA serait de 23,9 % contre 24,1 % ici.
Par ailleurs, les taux d’entrée en 2018 et 2019 sont calculés à partir des vagues de l’ENIACRAMS alimentées par les données définitives de la CNAF. Les taux d’entrée de 2011 à 2017 sont calculés à partir des vagues de l’ENIACRAMS alimentées par les données semi-définitives de la CNAF et ils sont ensuite corrigés de l’effet moyen de la rupture observée entre les deux types de données en 2018 et 2019 (années pour lesquelles les données semi-définitives et définitives de la CNAF sont disponibles) [voir annexe 1.3].
</t>
    </r>
    <r>
      <rPr>
        <b/>
        <sz val="8"/>
        <color theme="1"/>
        <rFont val="Arial"/>
        <family val="2"/>
      </rPr>
      <t>Lecture &gt;</t>
    </r>
    <r>
      <rPr>
        <sz val="8"/>
        <color theme="1"/>
        <rFont val="Arial"/>
        <family val="2"/>
      </rPr>
      <t xml:space="preserve"> 29 % des bénéficiaires du RSA fin 2011 n’étaient bénéficiaires d’aucun minimum social à la fin de l’année précédente.
</t>
    </r>
    <r>
      <rPr>
        <b/>
        <sz val="8"/>
        <color theme="1"/>
        <rFont val="Arial"/>
        <family val="2"/>
      </rPr>
      <t xml:space="preserve">Champ &gt; </t>
    </r>
    <r>
      <rPr>
        <sz val="8"/>
        <color theme="1"/>
        <rFont val="Arial"/>
        <family val="2"/>
      </rPr>
      <t xml:space="preserve">France, bénéficiaires âgés de 16 à 64 ans au 31 décembre de chaque année.
</t>
    </r>
    <r>
      <rPr>
        <b/>
        <sz val="8"/>
        <color theme="1"/>
        <rFont val="Arial"/>
        <family val="2"/>
      </rPr>
      <t xml:space="preserve">Source &gt; </t>
    </r>
    <r>
      <rPr>
        <sz val="8"/>
        <color theme="1"/>
        <rFont val="Arial"/>
        <family val="2"/>
      </rPr>
      <t>DREES, ENIACRAMS.</t>
    </r>
  </si>
  <si>
    <t>Tableau 2. Part des bénéficiaires des minima sociaux au 31 décembre 2019, selon leur passé dans les minima</t>
  </si>
  <si>
    <r>
      <t xml:space="preserve">nc : non concerné.
1. L’ensemble des minima comprend ici le RSA, l’ASS et l’AAH.
</t>
    </r>
    <r>
      <rPr>
        <b/>
        <sz val="8"/>
        <color theme="1"/>
        <rFont val="Arial"/>
        <family val="2"/>
      </rPr>
      <t>Notes &gt;</t>
    </r>
    <r>
      <rPr>
        <sz val="8"/>
        <color theme="1"/>
        <rFont val="Arial"/>
        <family val="2"/>
      </rPr>
      <t xml:space="preserve"> Les données utilisées ne permettent pas de savoir si la personne a été bénéficiaire à d’autres moments de l’année que fin décembre.
La situation dans les minima sociaux pour les fins d’année 2017 à 2019 est déterminée à partir de l’ENIACRAMS alimenté par les données définitives de la CNAF. Pour les fins d’année 2009 à 2016, l’ENIACRAMS est alimenté par les données semi-définitives de la CNAF car les données définitives ne sont pas disponibles (voir annexe 1.3). 
</t>
    </r>
    <r>
      <rPr>
        <b/>
        <sz val="8"/>
        <color theme="1"/>
        <rFont val="Arial"/>
        <family val="2"/>
      </rPr>
      <t>Lecture &gt;</t>
    </r>
    <r>
      <rPr>
        <sz val="8"/>
        <color theme="1"/>
        <rFont val="Arial"/>
        <family val="2"/>
      </rPr>
      <t xml:space="preserve"> 20,0 % des bénéficiaires du RSA âgés de 35 à 64 ans au 31 décembre 2019 ne le percevaient pas un an 
auparavant. 9,0 % perçoivent ce dispositif pour la première fois depuis dix ans. 18,9 % ne percevaient aucun 
minimum social (RSA, ASS, AAH) au 31 décembre 2018, 7,4 % n’ont perçu aucun minimum social (RSA [socle], RMI, 
API, ASS, AAH) de 2009 à 2018.
</t>
    </r>
    <r>
      <rPr>
        <b/>
        <sz val="8"/>
        <color theme="1"/>
        <rFont val="Arial"/>
        <family val="2"/>
      </rPr>
      <t xml:space="preserve">Champ &gt; </t>
    </r>
    <r>
      <rPr>
        <sz val="8"/>
        <color theme="1"/>
        <rFont val="Arial"/>
        <family val="2"/>
      </rPr>
      <t xml:space="preserve">France. Situations examinées au 31 décembre de chaque année. Seules les personnes âgées de 35 à 64 ans au 31 décembre 2019 ont été prises en compte, de sorte que les bénéficiaires suivis aient au moins 25 ans en 2009.
</t>
    </r>
    <r>
      <rPr>
        <b/>
        <sz val="8"/>
        <color theme="1"/>
        <rFont val="Arial"/>
        <family val="2"/>
      </rPr>
      <t>Source &gt;</t>
    </r>
    <r>
      <rPr>
        <sz val="8"/>
        <color theme="1"/>
        <rFont val="Arial"/>
        <family val="2"/>
      </rPr>
      <t xml:space="preserve"> DREES, ENIACRAMS.</t>
    </r>
  </si>
  <si>
    <t>Tableau 3. Répartition des bénéficiaires d’un minimum social au 31 décembre 2019, selon le nombre de fois où ils ont perçu un minimum au cours des dix dernières années (entre 2009 et 2018) et selon leur ancienneté dans les minima</t>
  </si>
  <si>
    <r>
      <t xml:space="preserve">1. L’ensemble des minima comprend ici le RSA, l’ASS et l’AAH.
</t>
    </r>
    <r>
      <rPr>
        <b/>
        <sz val="8"/>
        <rFont val="Arial"/>
        <family val="2"/>
      </rPr>
      <t>Notes &gt;</t>
    </r>
    <r>
      <rPr>
        <sz val="8"/>
        <rFont val="Arial"/>
        <family val="2"/>
      </rPr>
      <t xml:space="preserve"> Le nombre cumulé d’années de présence et l’ancienneté dans les minima portent sur la période 2009-2018 
et sont donc bornés à dix années au maximum. L’ancienneté est définie comme le nombre d’années de présence continue dans les minima, appréciée chaque fin d’année précédant le 31 décembre 2019. Elle est, par exemple, de 1 an si le bénéficiaire fin 2019 percevait déjà un minimum fin 2018 mais pas fin 2017 (quel que soit le nombre de perceptions entre 2009 et 2016).
La situation dans les minima sociaux pour les fins d’année 2017 à 2019 est déterminée à partir de l’ENIACRAMS alimenté par les données définitives de la CNAF. Pour les fins d’année 2009 à 2016, l’ENIACRAMS est alimenté par les données semi-définitives de la CNAF car les données définitives ne sont pas disponibles (voir annexe 1.3).
</t>
    </r>
    <r>
      <rPr>
        <b/>
        <sz val="8"/>
        <rFont val="Arial"/>
        <family val="2"/>
      </rPr>
      <t>Lecture &gt;</t>
    </r>
    <r>
      <rPr>
        <sz val="8"/>
        <rFont val="Arial"/>
        <family val="2"/>
      </rPr>
      <t xml:space="preserve"> Parmi les bénéficiaires du RSA âgés de 35 à 64 ans au 31 décembre 2019, 7,4 % n’avaient jamais perçu de minimum social (RSA [socle], RMI, API, ASS, AAH) entre 2009 et 2018 et 18,9 % ne percevaient pas de minima sociaux fin 2018. Au 31 décembre 2019, les bénéficiaires du RSA ont perçu, en moyenne, 5,9 fois un minimum social entre 2009 et 2018 et leur dernière période de perception a commencé en moyenne il y a 4,6 ans.
</t>
    </r>
    <r>
      <rPr>
        <b/>
        <sz val="8"/>
        <rFont val="Arial"/>
        <family val="2"/>
      </rPr>
      <t>Champ &gt;</t>
    </r>
    <r>
      <rPr>
        <sz val="8"/>
        <rFont val="Arial"/>
        <family val="2"/>
      </rPr>
      <t xml:space="preserve"> France. Situations examinées au 31 décembre de chaque année. Seules les personnes âgées de 35 à 64 ans au 31 décembre 2019 ont été prises en compte, de sorte que les bénéficiaires suivis aient au moins 25 ans en 2009.
</t>
    </r>
    <r>
      <rPr>
        <b/>
        <sz val="8"/>
        <rFont val="Arial"/>
        <family val="2"/>
      </rPr>
      <t>Source &gt;</t>
    </r>
    <r>
      <rPr>
        <sz val="8"/>
        <rFont val="Arial"/>
        <family val="2"/>
      </rPr>
      <t xml:space="preserve"> DREES, ENIACRAMS.</t>
    </r>
  </si>
  <si>
    <t>Tableau 4. Instabilité dans les minima sociaux entre 2009 et 2019, selon le minimum social perçu au 31 décembre 2019</t>
  </si>
  <si>
    <r>
      <t xml:space="preserve">ns : non significatif.
1. Pour le nombre moyen d’années de perception et d’ancienneté dans les minima selon la situation familiale, l’ensemble des minima sociaux ne comprend pas l’ASS car l’information est indisponible.
</t>
    </r>
    <r>
      <rPr>
        <b/>
        <sz val="8"/>
        <color theme="1"/>
        <rFont val="Arial"/>
        <family val="2"/>
      </rPr>
      <t>Notes &gt;</t>
    </r>
    <r>
      <rPr>
        <sz val="8"/>
        <color theme="1"/>
        <rFont val="Arial"/>
        <family val="2"/>
      </rPr>
      <t xml:space="preserve"> L’ancienneté est définie comme le nombre d’années de présence continue dans les minima, appréciée chaque fin d’année précédant le 31 décembre 2019. Elle est, par exemple, de 1 an si le bénéficiaire fin 2019 percevait déjà un minimum fin 2018 mais pas fin 2017 (quel que soit le nombre de perceptions entre 2009 et 2016).
La situation dans les minima sociaux pour les fins d’année 2017 à 2019 est déterminée à partir de l’ENIACRAMS alimenté par les données définitives de la CNAF. Pour les fins d’année 2009 à 2016, l’ENIACRAMS est alimenté par les données semi-définitives de la CNAF car les données définitives ne sont pas disponibles (voir annexe 1.3). 
</t>
    </r>
    <r>
      <rPr>
        <b/>
        <sz val="8"/>
        <color theme="1"/>
        <rFont val="Arial"/>
        <family val="2"/>
      </rPr>
      <t>Lecture &gt;</t>
    </r>
    <r>
      <rPr>
        <sz val="8"/>
        <color theme="1"/>
        <rFont val="Arial"/>
        <family val="2"/>
      </rPr>
      <t xml:space="preserve"> Les bénéficiaires du RSA âgés de 35 à 44 ans au 31 décembre 2019 ont perçu, en moyenne, 5,6 fois un minimum social en fin d’année entre 2009 et 2018 et leur dernière période de perception a commencé en moyenne il y a 4,1 ans.
</t>
    </r>
    <r>
      <rPr>
        <b/>
        <sz val="8"/>
        <color theme="1"/>
        <rFont val="Arial"/>
        <family val="2"/>
      </rPr>
      <t>Champ &gt;</t>
    </r>
    <r>
      <rPr>
        <sz val="8"/>
        <color theme="1"/>
        <rFont val="Arial"/>
        <family val="2"/>
      </rPr>
      <t xml:space="preserve"> France. Situations examinées au 31 décembre de chaque année. Seules les personnes âgées de 35 à 64 ans au 31 décembre 2019 ont été prises en compte, de sorte que les bénéficiaires suivis aient au moins 25 ans en 2009.
</t>
    </r>
    <r>
      <rPr>
        <b/>
        <sz val="8"/>
        <color theme="1"/>
        <rFont val="Arial"/>
        <family val="2"/>
      </rPr>
      <t>Source &gt;</t>
    </r>
    <r>
      <rPr>
        <sz val="8"/>
        <color theme="1"/>
        <rFont val="Arial"/>
        <family val="2"/>
      </rPr>
      <t xml:space="preserve"> DREES, ENIACRAMS.</t>
    </r>
  </si>
  <si>
    <t>Tableau 5. Nombre moyen d’années de perception des minima sociaux (entre 2009 et 2018) et d’ancienneté dans les minima, selon le minimum social perçu au 31 décembre 2019, l’âge, la situation familiale et la perception de la prime d’activité fin 2019</t>
  </si>
  <si>
    <t>Tableau 6. Part des bénéficiaires ayant déjà perçu un minimum social au cours des dix dernières années parmi ceux présents dans un dispositif au 31 décembre 2019</t>
  </si>
  <si>
    <r>
      <t xml:space="preserve">1. L’ensemble des minima comprend ici le RSA, l’ASS et l’AAH.
2. En France métropolitaine, le RSA a remplacé le RMI et l’API à partir du 1er juin 2009 mais, dans les départements et collectivités d’outre-mer, le RSA est entré en vigueur à partir du 1er janvier 2011 (1er janvier 2012 à Mayotte).
</t>
    </r>
    <r>
      <rPr>
        <b/>
        <sz val="8"/>
        <color theme="1"/>
        <rFont val="Arial"/>
        <family val="2"/>
      </rPr>
      <t>Notes &gt;</t>
    </r>
    <r>
      <rPr>
        <sz val="8"/>
        <color theme="1"/>
        <rFont val="Arial"/>
        <family val="2"/>
      </rPr>
      <t xml:space="preserve"> La somme des trois dernières lignes de ce tableau n’est pas égale à la première ligne car certains bénéficiaires ont pu percevoir différents minima sociaux par le passé.
La situation dans les minima sociaux pour les fins d’année 2017 à 2019 est déterminée à partir de l’ENIACRAMS alimenté par les données définitives de la CNAF. Pour les fins d’année 2009 à 2016, l’ENIACRAMS est alimenté par les données semi-définitives de la CNAF car les données définitives ne sont pas disponibles (voir annexe 1.3). 
</t>
    </r>
    <r>
      <rPr>
        <b/>
        <sz val="8"/>
        <color theme="1"/>
        <rFont val="Arial"/>
        <family val="2"/>
      </rPr>
      <t>Lecture &gt;</t>
    </r>
    <r>
      <rPr>
        <sz val="8"/>
        <color theme="1"/>
        <rFont val="Arial"/>
        <family val="2"/>
      </rPr>
      <t xml:space="preserve"> 92,6 % des bénéficiaires du RSA âgés de 35 à 64 ans au 31 décembre 2019 étaient déjà présents par le passé dans les minima sociaux. 91,0 % ont perçu au moins une fois le RSA (socle), le RMI ou l’API entre 2009 et 2018.
</t>
    </r>
    <r>
      <rPr>
        <b/>
        <sz val="8"/>
        <color theme="1"/>
        <rFont val="Arial"/>
        <family val="2"/>
      </rPr>
      <t>Champ &gt;</t>
    </r>
    <r>
      <rPr>
        <sz val="8"/>
        <color theme="1"/>
        <rFont val="Arial"/>
        <family val="2"/>
      </rPr>
      <t xml:space="preserve"> France. Situations examinées au 31 décembre de chaque année. Seules les personnes âgées de 35 à 64 ans au 31 décembre 2019 ont été prises en compte, de sorte que les bénéficiaires suivis aient au moins 25 ans en 2009.
</t>
    </r>
    <r>
      <rPr>
        <b/>
        <sz val="8"/>
        <color theme="1"/>
        <rFont val="Arial"/>
        <family val="2"/>
      </rPr>
      <t xml:space="preserve">Source &gt; </t>
    </r>
    <r>
      <rPr>
        <sz val="8"/>
        <color theme="1"/>
        <rFont val="Arial"/>
        <family val="2"/>
      </rPr>
      <t>DREES, ENIACRAMS.</t>
    </r>
  </si>
  <si>
    <r>
      <t xml:space="preserve">1. L’ensemble des minima comprend ici le RSA, l’ASS et l’AAH.
</t>
    </r>
    <r>
      <rPr>
        <b/>
        <sz val="8"/>
        <color theme="1"/>
        <rFont val="Arial"/>
        <family val="2"/>
      </rPr>
      <t>Notes &gt;</t>
    </r>
    <r>
      <rPr>
        <sz val="8"/>
        <color theme="1"/>
        <rFont val="Arial"/>
        <family val="2"/>
      </rPr>
      <t xml:space="preserve"> Percevoir de manière continue un minimum social sur une période signifie, dans ce tableau, que la personne a reçu au moins un minimum social à la fin de chaque année de la période, le ou les minima perçus n’étant pas forcément les mêmes chaque fin d’année. La situation dans les minima sociaux pour les fins d’année 2017 à 2019 est déterminée à partir de l’ENIACRAMS alimenté par les données définitives de la CNAF. Pour les fins d’année 2009 à 2016, l’ENIACRAMS est alimenté par les données semi-définitives de la CNAF car les données définitives ne sont pas disponibles (voir annexe 1.3). Ces données peuvent avoir pour effet de créer des allers-retours dans les minima sociaux factices ; la proportion de sortie pendant un an seulement pourrait donc être surestimée, tandis que la proportion de périodes continues serait sous-estimée.
</t>
    </r>
    <r>
      <rPr>
        <b/>
        <sz val="8"/>
        <color theme="1"/>
        <rFont val="Arial"/>
        <family val="2"/>
      </rPr>
      <t>Lecture &gt;</t>
    </r>
    <r>
      <rPr>
        <sz val="8"/>
        <color theme="1"/>
        <rFont val="Arial"/>
        <family val="2"/>
      </rPr>
      <t xml:space="preserve"> 22 % des bénéficiaires du RSA âgés de 35 à 64 ans au 31 décembre 2019 ont perçu continûment un minimum social (parmi le RSA [socle], le RMI, l’API, l’ASS et l’AAH) depuis 2009. 37 % en ont perçu continûment un depuis leur première année de perception d’un minimum au cours de la période 2010-2019. 31 % ont connu deux périodes de perception distinctes, c’est-à-dire qu’entre 2009 et 2019, ils sont passés d’une situation où, pour la première fois depuis 2009, ils percevaient un minimum social à une situation où ils n’en ont plus perçu, puis à une nouvelle période de perception d’un minimum (période encore en cours fin 2019). 14 % ont connu deux périodes de perception distinctes, séparées seulement par une année d’absence dans les minima sociaux. En moyenne, 
les bénéficiaires du RSA ont eu 1,5 période de perception continue entre 2009 et 2019.
</t>
    </r>
    <r>
      <rPr>
        <b/>
        <sz val="8"/>
        <color theme="1"/>
        <rFont val="Arial"/>
        <family val="2"/>
      </rPr>
      <t>Champ &gt;</t>
    </r>
    <r>
      <rPr>
        <sz val="8"/>
        <color theme="1"/>
        <rFont val="Arial"/>
        <family val="2"/>
      </rPr>
      <t xml:space="preserve"> France. Situations examinées au 31 décembre de chaque année. Seules les personnes âgées de 35 à 64 ans au 31 décembre 2019 ont été prises en compte, de sorte que les bénéficiaires suivis aient au moins 25 ans en 2009.
</t>
    </r>
    <r>
      <rPr>
        <b/>
        <sz val="8"/>
        <color theme="1"/>
        <rFont val="Arial"/>
        <family val="2"/>
      </rPr>
      <t>Source &gt;</t>
    </r>
    <r>
      <rPr>
        <sz val="8"/>
        <color theme="1"/>
        <rFont val="Arial"/>
        <family val="2"/>
      </rPr>
      <t xml:space="preserve"> DREES, ENIACRAMS.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</si>
</sst>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8"/>
      <name val="Arial"/>
      <family val="2"/>
    </font>
    <font>
      <sz val="8"/>
      <color theme="1"/>
      <name val="Arial"/>
      <family val="2"/>
    </font>
    <font>
      <b/>
      <sz val="8"/>
      <color theme="1"/>
      <name val="Arial"/>
      <family val="2"/>
    </font>
    <font>
      <b/>
      <sz val="8"/>
      <name val="Arial"/>
      <family val="2"/>
    </font>
    <font>
      <b/>
      <vertAlign val="superscript"/>
      <sz val="8"/>
      <color theme="1"/>
      <name val="Arial"/>
      <family val="2"/>
    </font>
    <font>
      <vertAlign val="superscript"/>
      <sz val="8"/>
      <name val="Arial"/>
      <family val="2"/>
    </font>
    <font>
      <sz val="8"/>
      <color rgb="FF000000"/>
      <name val="Arial"/>
      <family val="2"/>
    </font>
    <font>
      <b/>
      <vertAlign val="superscript"/>
      <sz val="8"/>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s>
  <cellStyleXfs count="1">
    <xf numFmtId="0" fontId="0" fillId="0" borderId="0"/>
  </cellStyleXfs>
  <cellXfs count="140">
    <xf numFmtId="0" fontId="0" fillId="0" borderId="0" xfId="0"/>
    <xf numFmtId="0" fontId="2" fillId="0" borderId="0" xfId="0" applyFont="1" applyFill="1"/>
    <xf numFmtId="0" fontId="2" fillId="0" borderId="0" xfId="0" applyFont="1" applyFill="1" applyAlignment="1">
      <alignment vertical="center"/>
    </xf>
    <xf numFmtId="0" fontId="2" fillId="0" borderId="0" xfId="0" applyFont="1" applyFill="1" applyAlignment="1">
      <alignment horizontal="right"/>
    </xf>
    <xf numFmtId="0" fontId="3" fillId="0" borderId="0" xfId="0" applyFont="1" applyAlignment="1">
      <alignment horizontal="right"/>
    </xf>
    <xf numFmtId="0" fontId="3" fillId="0" borderId="0" xfId="0" applyFont="1" applyAlignment="1"/>
    <xf numFmtId="0" fontId="3" fillId="0" borderId="0" xfId="0" applyFont="1"/>
    <xf numFmtId="0" fontId="2" fillId="0" borderId="0" xfId="0" applyFont="1" applyAlignment="1">
      <alignment horizontal="right" vertical="center"/>
    </xf>
    <xf numFmtId="0" fontId="2" fillId="0" borderId="0" xfId="0" applyFont="1" applyAlignment="1">
      <alignment horizontal="right"/>
    </xf>
    <xf numFmtId="0" fontId="2" fillId="0" borderId="0" xfId="0" applyFont="1"/>
    <xf numFmtId="0" fontId="4" fillId="0" borderId="2" xfId="0" applyFont="1" applyFill="1" applyBorder="1" applyAlignment="1">
      <alignment horizontal="center" vertical="center" wrapText="1"/>
    </xf>
    <xf numFmtId="0" fontId="2" fillId="0" borderId="2" xfId="0" applyFont="1" applyBorder="1" applyAlignment="1"/>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1" xfId="0" applyFont="1" applyBorder="1" applyAlignment="1">
      <alignment horizontal="left" vertical="center" wrapText="1"/>
    </xf>
    <xf numFmtId="0" fontId="3" fillId="0" borderId="0" xfId="0" applyFont="1" applyBorder="1" applyAlignment="1">
      <alignment horizontal="right"/>
    </xf>
    <xf numFmtId="0" fontId="3" fillId="0" borderId="0" xfId="0" applyFont="1" applyBorder="1" applyAlignment="1">
      <alignment horizontal="center" vertical="top" wrapText="1"/>
    </xf>
    <xf numFmtId="0" fontId="2" fillId="0" borderId="2" xfId="0" applyFont="1" applyBorder="1" applyAlignment="1">
      <alignment horizontal="left" vertical="center" wrapText="1"/>
    </xf>
    <xf numFmtId="0" fontId="1" fillId="2" borderId="8" xfId="0" applyFont="1" applyFill="1" applyBorder="1" applyAlignment="1">
      <alignment horizontal="left"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0" fontId="2" fillId="0" borderId="1" xfId="0" applyFont="1" applyBorder="1"/>
    <xf numFmtId="0" fontId="2" fillId="0" borderId="1" xfId="0" applyFont="1" applyFill="1" applyBorder="1"/>
    <xf numFmtId="0" fontId="4" fillId="0" borderId="1" xfId="0" applyFont="1" applyBorder="1"/>
    <xf numFmtId="0" fontId="4" fillId="0" borderId="1" xfId="0" applyFont="1" applyFill="1" applyBorder="1" applyAlignment="1">
      <alignment horizontal="center" wrapText="1"/>
    </xf>
    <xf numFmtId="0" fontId="2" fillId="0" borderId="1" xfId="0" applyFont="1" applyBorder="1" applyAlignment="1">
      <alignment horizontal="left"/>
    </xf>
    <xf numFmtId="1" fontId="2" fillId="0" borderId="1" xfId="0" applyNumberFormat="1" applyFont="1" applyBorder="1" applyAlignment="1">
      <alignment horizontal="center"/>
    </xf>
    <xf numFmtId="0" fontId="1" fillId="2" borderId="11" xfId="0" applyFont="1" applyFill="1" applyBorder="1" applyAlignment="1">
      <alignment vertical="center" wrapText="1"/>
    </xf>
    <xf numFmtId="0" fontId="2" fillId="2" borderId="8" xfId="0" applyFont="1" applyFill="1" applyBorder="1" applyAlignment="1">
      <alignment vertical="center"/>
    </xf>
    <xf numFmtId="164" fontId="2" fillId="0" borderId="0" xfId="0" applyNumberFormat="1" applyFont="1"/>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xf numFmtId="0" fontId="4" fillId="0" borderId="1" xfId="0" applyFont="1" applyFill="1" applyBorder="1" applyAlignment="1">
      <alignment horizontal="center" vertical="center" wrapText="1"/>
    </xf>
    <xf numFmtId="0" fontId="4" fillId="2" borderId="12" xfId="0" applyFont="1" applyFill="1" applyBorder="1" applyAlignment="1">
      <alignment vertical="center" wrapText="1"/>
    </xf>
    <xf numFmtId="0" fontId="1" fillId="2" borderId="8" xfId="0" applyFont="1" applyFill="1" applyBorder="1" applyAlignment="1">
      <alignment vertical="center" wrapText="1"/>
    </xf>
    <xf numFmtId="0" fontId="1" fillId="0" borderId="11" xfId="0" applyFont="1" applyFill="1" applyBorder="1" applyAlignment="1">
      <alignment horizontal="left" vertical="center" wrapText="1"/>
    </xf>
    <xf numFmtId="0" fontId="3" fillId="0" borderId="13" xfId="0" applyFont="1" applyBorder="1" applyAlignment="1">
      <alignment horizontal="right" vertical="center" indent="4"/>
    </xf>
    <xf numFmtId="0" fontId="3" fillId="0" borderId="14" xfId="0" applyFont="1" applyBorder="1" applyAlignment="1">
      <alignment horizontal="right" vertical="center" indent="4"/>
    </xf>
    <xf numFmtId="0" fontId="2" fillId="0" borderId="0" xfId="0" applyFont="1" applyBorder="1" applyAlignment="1">
      <alignment horizontal="right" vertical="center" indent="4"/>
    </xf>
    <xf numFmtId="0" fontId="2" fillId="0" borderId="5" xfId="0" applyFont="1" applyBorder="1" applyAlignment="1">
      <alignment horizontal="right" vertical="center" indent="4"/>
    </xf>
    <xf numFmtId="0" fontId="3" fillId="0" borderId="0" xfId="0" applyFont="1" applyBorder="1" applyAlignment="1">
      <alignment horizontal="right" vertical="center" indent="4"/>
    </xf>
    <xf numFmtId="0" fontId="3" fillId="0" borderId="5" xfId="0" applyFont="1" applyBorder="1" applyAlignment="1">
      <alignment horizontal="right" vertical="center" indent="4"/>
    </xf>
    <xf numFmtId="0" fontId="2" fillId="0" borderId="10" xfId="0" applyFont="1" applyBorder="1" applyAlignment="1">
      <alignment horizontal="right" vertical="center" indent="4"/>
    </xf>
    <xf numFmtId="0" fontId="2" fillId="0" borderId="9" xfId="0" applyFont="1" applyBorder="1" applyAlignment="1">
      <alignment horizontal="right" vertical="center" indent="4"/>
    </xf>
    <xf numFmtId="0" fontId="3" fillId="0" borderId="2" xfId="0" applyFont="1" applyBorder="1" applyAlignment="1">
      <alignment horizontal="right" vertical="center" indent="4"/>
    </xf>
    <xf numFmtId="0" fontId="2" fillId="0" borderId="3" xfId="0" applyFont="1" applyBorder="1" applyAlignment="1">
      <alignment horizontal="right" vertical="center" indent="4"/>
    </xf>
    <xf numFmtId="0" fontId="3" fillId="0" borderId="3" xfId="0" applyFont="1" applyBorder="1" applyAlignment="1">
      <alignment horizontal="right" vertical="center" indent="4"/>
    </xf>
    <xf numFmtId="0" fontId="2" fillId="0" borderId="4" xfId="0" applyFont="1" applyBorder="1" applyAlignment="1">
      <alignment horizontal="right" vertical="center" indent="4"/>
    </xf>
    <xf numFmtId="1" fontId="3" fillId="0" borderId="1" xfId="0" applyNumberFormat="1" applyFont="1" applyFill="1" applyBorder="1" applyAlignment="1">
      <alignment horizontal="right" vertical="center" wrapText="1" indent="4"/>
    </xf>
    <xf numFmtId="0" fontId="3" fillId="0" borderId="1" xfId="0" applyFont="1" applyBorder="1" applyAlignment="1">
      <alignment horizontal="right" vertical="center" indent="4"/>
    </xf>
    <xf numFmtId="164" fontId="2" fillId="0" borderId="2" xfId="0" applyNumberFormat="1" applyFont="1" applyFill="1" applyBorder="1" applyAlignment="1">
      <alignment horizontal="right" vertical="center" wrapText="1" indent="4"/>
    </xf>
    <xf numFmtId="0" fontId="2" fillId="0" borderId="2" xfId="0" applyFont="1" applyBorder="1" applyAlignment="1">
      <alignment horizontal="right" vertical="center" indent="4"/>
    </xf>
    <xf numFmtId="164" fontId="2" fillId="0" borderId="3" xfId="0" applyNumberFormat="1" applyFont="1" applyFill="1" applyBorder="1" applyAlignment="1">
      <alignment horizontal="right" vertical="center" wrapText="1" indent="4"/>
    </xf>
    <xf numFmtId="164" fontId="2" fillId="0" borderId="3" xfId="0" applyNumberFormat="1" applyFont="1" applyBorder="1" applyAlignment="1">
      <alignment horizontal="right" vertical="center" indent="4"/>
    </xf>
    <xf numFmtId="164" fontId="2" fillId="0" borderId="4" xfId="0" applyNumberFormat="1" applyFont="1" applyFill="1" applyBorder="1" applyAlignment="1">
      <alignment horizontal="right" vertical="center" wrapText="1" indent="4"/>
    </xf>
    <xf numFmtId="164" fontId="2" fillId="0" borderId="4" xfId="0" applyNumberFormat="1" applyFont="1" applyBorder="1" applyAlignment="1">
      <alignment horizontal="right" vertical="center" indent="4"/>
    </xf>
    <xf numFmtId="1" fontId="3" fillId="0" borderId="1" xfId="0" applyNumberFormat="1" applyFont="1" applyFill="1" applyBorder="1" applyAlignment="1">
      <alignment horizontal="right" vertical="center" wrapText="1" indent="5"/>
    </xf>
    <xf numFmtId="164" fontId="2" fillId="0" borderId="2" xfId="0" applyNumberFormat="1" applyFont="1" applyFill="1" applyBorder="1" applyAlignment="1">
      <alignment horizontal="right" vertical="center" wrapText="1" indent="5"/>
    </xf>
    <xf numFmtId="164" fontId="2" fillId="0" borderId="3" xfId="0" applyNumberFormat="1" applyFont="1" applyFill="1" applyBorder="1" applyAlignment="1">
      <alignment horizontal="right" vertical="center" wrapText="1" indent="5"/>
    </xf>
    <xf numFmtId="164" fontId="2" fillId="0" borderId="3" xfId="0" applyNumberFormat="1" applyFont="1" applyBorder="1" applyAlignment="1">
      <alignment horizontal="right" vertical="center" indent="5"/>
    </xf>
    <xf numFmtId="164" fontId="2" fillId="0" borderId="4" xfId="0" applyNumberFormat="1" applyFont="1" applyFill="1" applyBorder="1" applyAlignment="1">
      <alignment horizontal="right" vertical="center" wrapText="1" indent="5"/>
    </xf>
    <xf numFmtId="0" fontId="2" fillId="0" borderId="13" xfId="0" applyFont="1" applyBorder="1" applyAlignment="1">
      <alignment horizontal="right" vertical="center" indent="4"/>
    </xf>
    <xf numFmtId="0" fontId="2" fillId="0" borderId="14" xfId="0" applyFont="1" applyBorder="1" applyAlignment="1">
      <alignment horizontal="right" vertical="center" indent="4"/>
    </xf>
    <xf numFmtId="0" fontId="3" fillId="0" borderId="10" xfId="0" applyFont="1" applyBorder="1" applyAlignment="1">
      <alignment horizontal="right" vertical="center" indent="4"/>
    </xf>
    <xf numFmtId="0" fontId="3" fillId="0" borderId="9" xfId="0" applyFont="1" applyBorder="1" applyAlignment="1">
      <alignment horizontal="right" vertical="center" indent="4"/>
    </xf>
    <xf numFmtId="0" fontId="3" fillId="0" borderId="4" xfId="0" applyFont="1" applyBorder="1" applyAlignment="1">
      <alignment horizontal="right" vertical="center" indent="4"/>
    </xf>
    <xf numFmtId="0" fontId="4" fillId="0" borderId="15" xfId="0" applyFont="1" applyFill="1" applyBorder="1" applyAlignment="1">
      <alignment horizontal="center" vertical="center" wrapText="1"/>
    </xf>
    <xf numFmtId="1" fontId="2" fillId="0" borderId="2" xfId="0" applyNumberFormat="1" applyFont="1" applyBorder="1" applyAlignment="1">
      <alignment horizontal="right" vertical="center" indent="4"/>
    </xf>
    <xf numFmtId="1" fontId="2" fillId="0" borderId="3" xfId="0" applyNumberFormat="1" applyFont="1" applyBorder="1" applyAlignment="1">
      <alignment horizontal="right" vertical="center" indent="4"/>
    </xf>
    <xf numFmtId="1" fontId="2" fillId="0" borderId="4" xfId="0" applyNumberFormat="1" applyFont="1" applyBorder="1" applyAlignment="1">
      <alignment horizontal="right" vertical="center" indent="4"/>
    </xf>
    <xf numFmtId="1" fontId="2" fillId="0" borderId="1" xfId="0" applyNumberFormat="1" applyFont="1" applyBorder="1" applyAlignment="1">
      <alignment horizontal="right" vertical="center" indent="4"/>
    </xf>
    <xf numFmtId="164" fontId="2" fillId="0" borderId="1" xfId="0" applyNumberFormat="1" applyFont="1" applyBorder="1" applyAlignment="1">
      <alignment horizontal="right" vertical="center" indent="4"/>
    </xf>
    <xf numFmtId="164" fontId="7" fillId="0" borderId="3" xfId="0" applyNumberFormat="1" applyFont="1" applyFill="1" applyBorder="1" applyAlignment="1">
      <alignment horizontal="right" vertical="center" wrapText="1" indent="4"/>
    </xf>
    <xf numFmtId="164" fontId="7" fillId="0" borderId="4" xfId="0" applyNumberFormat="1" applyFont="1" applyFill="1" applyBorder="1" applyAlignment="1">
      <alignment horizontal="right" vertical="center" wrapText="1" indent="4"/>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vertical="center" wrapText="1"/>
    </xf>
    <xf numFmtId="0" fontId="2" fillId="0" borderId="0" xfId="0" applyFont="1" applyAlignment="1">
      <alignment vertical="center" wrapText="1"/>
    </xf>
    <xf numFmtId="0" fontId="4" fillId="0" borderId="2" xfId="0"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4" fillId="0" borderId="4" xfId="0" applyFont="1" applyFill="1" applyBorder="1" applyAlignment="1">
      <alignment horizontal="center" vertical="center" textRotation="90" wrapText="1"/>
    </xf>
    <xf numFmtId="0" fontId="2" fillId="0" borderId="0" xfId="0" applyFont="1" applyAlignment="1">
      <alignment horizontal="left" vertical="top" wrapText="1"/>
    </xf>
    <xf numFmtId="0" fontId="2" fillId="0" borderId="0" xfId="0" applyFont="1" applyAlignment="1">
      <alignment horizontal="left" vertical="top"/>
    </xf>
    <xf numFmtId="0" fontId="4" fillId="0" borderId="0" xfId="0" applyFont="1" applyFill="1" applyAlignment="1">
      <alignment vertical="center" wrapText="1"/>
    </xf>
    <xf numFmtId="0" fontId="2" fillId="0" borderId="0" xfId="0" applyFont="1" applyFill="1" applyBorder="1" applyAlignment="1">
      <alignment horizontal="center"/>
    </xf>
    <xf numFmtId="0" fontId="2" fillId="0" borderId="5" xfId="0" applyFont="1" applyFill="1" applyBorder="1" applyAlignment="1">
      <alignment horizontal="center"/>
    </xf>
    <xf numFmtId="0" fontId="2" fillId="0" borderId="10" xfId="0" applyFont="1" applyFill="1" applyBorder="1" applyAlignment="1">
      <alignment horizontal="center"/>
    </xf>
    <xf numFmtId="0" fontId="2" fillId="0" borderId="9" xfId="0" applyFont="1" applyFill="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wrapText="1"/>
    </xf>
    <xf numFmtId="0" fontId="4" fillId="0" borderId="0" xfId="0" applyFont="1" applyAlignment="1">
      <alignment horizontal="left" wrapText="1"/>
    </xf>
    <xf numFmtId="0" fontId="3" fillId="0" borderId="0" xfId="0" applyFont="1" applyAlignment="1">
      <alignment horizontal="left" vertical="center" wrapText="1"/>
    </xf>
    <xf numFmtId="0" fontId="2" fillId="0" borderId="0" xfId="0" applyFont="1" applyAlignment="1"/>
    <xf numFmtId="0" fontId="3" fillId="0" borderId="0" xfId="0" applyFont="1" applyBorder="1" applyAlignment="1">
      <alignment horizontal="left" vertical="center" wrapText="1"/>
    </xf>
    <xf numFmtId="0" fontId="2" fillId="0" borderId="0" xfId="0" applyFont="1" applyBorder="1" applyAlignment="1"/>
    <xf numFmtId="0" fontId="4" fillId="0" borderId="1" xfId="0" applyFont="1" applyFill="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wrapText="1"/>
    </xf>
    <xf numFmtId="0" fontId="2" fillId="0" borderId="0" xfId="0" applyFont="1" applyBorder="1" applyAlignment="1">
      <alignment wrapText="1"/>
    </xf>
    <xf numFmtId="0" fontId="4" fillId="0" borderId="0" xfId="0" applyFont="1" applyAlignment="1">
      <alignment horizontal="left" vertical="center" wrapText="1"/>
    </xf>
    <xf numFmtId="0" fontId="2" fillId="0" borderId="10" xfId="0" applyFont="1" applyBorder="1" applyAlignment="1">
      <alignment horizontal="center"/>
    </xf>
    <xf numFmtId="0" fontId="2" fillId="0" borderId="9"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2" fillId="0" borderId="0" xfId="0" applyFont="1" applyFill="1" applyBorder="1" applyAlignment="1">
      <alignment horizontal="left"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2" fillId="0" borderId="5" xfId="0" applyFont="1" applyBorder="1" applyAlignment="1">
      <alignment horizontal="center"/>
    </xf>
    <xf numFmtId="0" fontId="2" fillId="0" borderId="8" xfId="0" applyFont="1" applyBorder="1" applyAlignment="1">
      <alignment horizont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 fillId="0"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6"/>
  <sheetViews>
    <sheetView showGridLines="0" zoomScaleNormal="100" workbookViewId="0">
      <selection activeCell="F21" sqref="F21"/>
    </sheetView>
  </sheetViews>
  <sheetFormatPr baseColWidth="10" defaultColWidth="10.81640625" defaultRowHeight="10" x14ac:dyDescent="0.2"/>
  <cols>
    <col min="1" max="1" width="2.453125" style="9" customWidth="1"/>
    <col min="2" max="3" width="21" style="9" customWidth="1"/>
    <col min="4" max="4" width="24.453125" style="9" customWidth="1"/>
    <col min="5" max="6" width="26.1796875" style="9" customWidth="1"/>
    <col min="7" max="7" width="22.81640625" style="9" customWidth="1"/>
    <col min="8" max="16384" width="10.81640625" style="9"/>
  </cols>
  <sheetData>
    <row r="1" spans="2:7" ht="24.75" customHeight="1" x14ac:dyDescent="0.2">
      <c r="B1" s="94" t="s">
        <v>78</v>
      </c>
      <c r="C1" s="94"/>
      <c r="D1" s="95"/>
      <c r="E1" s="95"/>
      <c r="F1" s="95"/>
      <c r="G1" s="95"/>
    </row>
    <row r="2" spans="2:7" x14ac:dyDescent="0.2">
      <c r="F2" s="8" t="s">
        <v>0</v>
      </c>
    </row>
    <row r="3" spans="2:7" ht="45.75" customHeight="1" x14ac:dyDescent="0.2">
      <c r="C3" s="32" t="s">
        <v>74</v>
      </c>
      <c r="D3" s="31" t="s">
        <v>17</v>
      </c>
      <c r="E3" s="31" t="s">
        <v>18</v>
      </c>
      <c r="F3" s="32" t="s">
        <v>58</v>
      </c>
    </row>
    <row r="4" spans="2:7" x14ac:dyDescent="0.2">
      <c r="B4" s="35" t="s">
        <v>19</v>
      </c>
      <c r="C4" s="33"/>
      <c r="D4" s="33">
        <v>3.53</v>
      </c>
      <c r="E4" s="33">
        <v>29.07</v>
      </c>
      <c r="F4" s="33">
        <v>32.6</v>
      </c>
    </row>
    <row r="5" spans="2:7" x14ac:dyDescent="0.2">
      <c r="B5" s="35" t="s">
        <v>20</v>
      </c>
      <c r="C5" s="33"/>
      <c r="D5" s="33">
        <v>6.52</v>
      </c>
      <c r="E5" s="33">
        <v>25.96</v>
      </c>
      <c r="F5" s="33">
        <v>32.49</v>
      </c>
    </row>
    <row r="6" spans="2:7" x14ac:dyDescent="0.2">
      <c r="B6" s="35" t="s">
        <v>21</v>
      </c>
      <c r="C6" s="33"/>
      <c r="D6" s="33">
        <v>12.2</v>
      </c>
      <c r="E6" s="33">
        <v>9.9499999999999993</v>
      </c>
      <c r="F6" s="33">
        <v>22.15</v>
      </c>
    </row>
    <row r="7" spans="2:7" x14ac:dyDescent="0.2">
      <c r="B7" s="35" t="s">
        <v>22</v>
      </c>
      <c r="C7" s="33"/>
      <c r="D7" s="33">
        <v>11.03</v>
      </c>
      <c r="E7" s="33">
        <v>7.71</v>
      </c>
      <c r="F7" s="33">
        <v>18.739999999999998</v>
      </c>
    </row>
    <row r="8" spans="2:7" x14ac:dyDescent="0.2">
      <c r="B8" s="35" t="s">
        <v>23</v>
      </c>
      <c r="C8" s="33"/>
      <c r="D8" s="33">
        <v>7.8</v>
      </c>
      <c r="E8" s="33">
        <v>6.06</v>
      </c>
      <c r="F8" s="33">
        <v>13.86</v>
      </c>
    </row>
    <row r="9" spans="2:7" x14ac:dyDescent="0.2">
      <c r="B9" s="36" t="s">
        <v>24</v>
      </c>
      <c r="C9" s="34"/>
      <c r="D9" s="34">
        <v>5.83</v>
      </c>
      <c r="E9" s="34">
        <v>5.88</v>
      </c>
      <c r="F9" s="34">
        <v>11.71</v>
      </c>
    </row>
    <row r="10" spans="2:7" x14ac:dyDescent="0.2">
      <c r="B10" s="36" t="s">
        <v>60</v>
      </c>
      <c r="C10" s="34">
        <v>10.5503</v>
      </c>
      <c r="D10" s="34" t="s">
        <v>26</v>
      </c>
      <c r="E10" s="34" t="s">
        <v>26</v>
      </c>
      <c r="F10" s="34">
        <v>10.5503</v>
      </c>
    </row>
    <row r="11" spans="2:7" x14ac:dyDescent="0.2">
      <c r="B11" s="35" t="s">
        <v>61</v>
      </c>
      <c r="C11" s="33">
        <v>18.649000000000001</v>
      </c>
      <c r="D11" s="33" t="s">
        <v>26</v>
      </c>
      <c r="E11" s="33" t="s">
        <v>26</v>
      </c>
      <c r="F11" s="33">
        <v>18.649000000000001</v>
      </c>
    </row>
    <row r="12" spans="2:7" x14ac:dyDescent="0.2">
      <c r="B12" s="35" t="s">
        <v>59</v>
      </c>
      <c r="C12" s="33"/>
      <c r="D12" s="33">
        <v>8.35</v>
      </c>
      <c r="E12" s="33">
        <v>10.61</v>
      </c>
      <c r="F12" s="33">
        <v>18.96</v>
      </c>
    </row>
    <row r="13" spans="2:7" x14ac:dyDescent="0.2">
      <c r="B13" s="35" t="s">
        <v>25</v>
      </c>
      <c r="C13" s="33"/>
      <c r="D13" s="33">
        <v>8.32</v>
      </c>
      <c r="E13" s="33">
        <v>6.57</v>
      </c>
      <c r="F13" s="33">
        <v>14.89</v>
      </c>
    </row>
    <row r="16" spans="2:7" ht="174" customHeight="1" x14ac:dyDescent="0.2">
      <c r="B16" s="92" t="s">
        <v>79</v>
      </c>
      <c r="C16" s="92"/>
      <c r="D16" s="93"/>
      <c r="E16" s="93"/>
      <c r="F16" s="93"/>
      <c r="G16" s="93"/>
    </row>
  </sheetData>
  <mergeCells count="2">
    <mergeCell ref="B16:G16"/>
    <mergeCell ref="B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7"/>
  <sheetViews>
    <sheetView showGridLines="0" zoomScaleNormal="100" workbookViewId="0">
      <selection activeCell="K17" sqref="K17"/>
    </sheetView>
  </sheetViews>
  <sheetFormatPr baseColWidth="10" defaultColWidth="10.81640625" defaultRowHeight="10" x14ac:dyDescent="0.2"/>
  <cols>
    <col min="1" max="1" width="3.453125" style="9" customWidth="1"/>
    <col min="2" max="2" width="8.453125" style="9" customWidth="1"/>
    <col min="3" max="3" width="25" style="9" customWidth="1"/>
    <col min="4" max="16384" width="10.81640625" style="9"/>
  </cols>
  <sheetData>
    <row r="1" spans="2:9" ht="27.75" customHeight="1" x14ac:dyDescent="0.2">
      <c r="B1" s="101" t="s">
        <v>80</v>
      </c>
      <c r="C1" s="95"/>
      <c r="D1" s="95"/>
      <c r="E1" s="95"/>
      <c r="F1" s="95"/>
      <c r="G1" s="95"/>
      <c r="H1" s="95"/>
      <c r="I1" s="95"/>
    </row>
    <row r="2" spans="2:9" x14ac:dyDescent="0.2">
      <c r="B2" s="1"/>
      <c r="C2" s="2"/>
      <c r="E2" s="1"/>
      <c r="F2" s="1"/>
      <c r="G2" s="1"/>
      <c r="H2" s="1"/>
      <c r="I2" s="3" t="s">
        <v>0</v>
      </c>
    </row>
    <row r="3" spans="2:9" ht="10.5" x14ac:dyDescent="0.25">
      <c r="B3" s="102"/>
      <c r="C3" s="103"/>
      <c r="D3" s="106" t="s">
        <v>71</v>
      </c>
      <c r="E3" s="106"/>
      <c r="F3" s="106"/>
      <c r="G3" s="106"/>
      <c r="H3" s="106"/>
      <c r="I3" s="106"/>
    </row>
    <row r="4" spans="2:9" ht="10.5" x14ac:dyDescent="0.2">
      <c r="B4" s="102"/>
      <c r="C4" s="103"/>
      <c r="D4" s="107" t="s">
        <v>1</v>
      </c>
      <c r="E4" s="107"/>
      <c r="F4" s="107"/>
      <c r="G4" s="108" t="s">
        <v>2</v>
      </c>
      <c r="H4" s="107" t="s">
        <v>3</v>
      </c>
      <c r="I4" s="109" t="s">
        <v>4</v>
      </c>
    </row>
    <row r="5" spans="2:9" x14ac:dyDescent="0.2">
      <c r="B5" s="102"/>
      <c r="C5" s="103"/>
      <c r="D5" s="110" t="s">
        <v>5</v>
      </c>
      <c r="E5" s="107" t="s">
        <v>6</v>
      </c>
      <c r="F5" s="107" t="s">
        <v>7</v>
      </c>
      <c r="G5" s="108"/>
      <c r="H5" s="107"/>
      <c r="I5" s="109"/>
    </row>
    <row r="6" spans="2:9" x14ac:dyDescent="0.2">
      <c r="B6" s="104"/>
      <c r="C6" s="105"/>
      <c r="D6" s="110"/>
      <c r="E6" s="107"/>
      <c r="F6" s="107"/>
      <c r="G6" s="108"/>
      <c r="H6" s="107"/>
      <c r="I6" s="109"/>
    </row>
    <row r="7" spans="2:9" ht="25.5" customHeight="1" x14ac:dyDescent="0.2">
      <c r="B7" s="96" t="s">
        <v>14</v>
      </c>
      <c r="C7" s="51" t="s">
        <v>8</v>
      </c>
      <c r="D7" s="62">
        <v>77.2</v>
      </c>
      <c r="E7" s="54">
        <v>66.099999999999994</v>
      </c>
      <c r="F7" s="62">
        <v>76.099999999999994</v>
      </c>
      <c r="G7" s="54">
        <v>75.3</v>
      </c>
      <c r="H7" s="62">
        <v>93.1</v>
      </c>
      <c r="I7" s="55">
        <v>81.400000000000006</v>
      </c>
    </row>
    <row r="8" spans="2:9" x14ac:dyDescent="0.2">
      <c r="B8" s="97"/>
      <c r="C8" s="42" t="s">
        <v>9</v>
      </c>
      <c r="D8" s="63">
        <v>76.3</v>
      </c>
      <c r="E8" s="56">
        <v>65.400000000000006</v>
      </c>
      <c r="F8" s="63">
        <v>75.2</v>
      </c>
      <c r="G8" s="56">
        <v>1.6</v>
      </c>
      <c r="H8" s="63">
        <v>2.2999999999999998</v>
      </c>
      <c r="I8" s="57">
        <v>45.7</v>
      </c>
    </row>
    <row r="9" spans="2:9" ht="15" customHeight="1" x14ac:dyDescent="0.2">
      <c r="B9" s="97"/>
      <c r="C9" s="30" t="s">
        <v>10</v>
      </c>
      <c r="D9" s="63">
        <v>72.8</v>
      </c>
      <c r="E9" s="56">
        <v>17.2</v>
      </c>
      <c r="F9" s="63">
        <v>66.900000000000006</v>
      </c>
      <c r="G9" s="56">
        <v>1.4</v>
      </c>
      <c r="H9" s="63">
        <v>2.2000000000000002</v>
      </c>
      <c r="I9" s="57">
        <v>40.799999999999997</v>
      </c>
    </row>
    <row r="10" spans="2:9" ht="15" customHeight="1" x14ac:dyDescent="0.2">
      <c r="B10" s="97"/>
      <c r="C10" s="30" t="s">
        <v>11</v>
      </c>
      <c r="D10" s="63">
        <v>3.6</v>
      </c>
      <c r="E10" s="56">
        <v>48.2</v>
      </c>
      <c r="F10" s="63">
        <v>8.1999999999999993</v>
      </c>
      <c r="G10" s="56">
        <v>0.1</v>
      </c>
      <c r="H10" s="63">
        <v>0.1</v>
      </c>
      <c r="I10" s="57">
        <v>4.9000000000000004</v>
      </c>
    </row>
    <row r="11" spans="2:9" x14ac:dyDescent="0.2">
      <c r="B11" s="97"/>
      <c r="C11" s="52" t="s">
        <v>2</v>
      </c>
      <c r="D11" s="63">
        <v>0.6</v>
      </c>
      <c r="E11" s="56">
        <v>0.6</v>
      </c>
      <c r="F11" s="63">
        <v>0.6</v>
      </c>
      <c r="G11" s="56">
        <v>73.2</v>
      </c>
      <c r="H11" s="63">
        <v>0.4</v>
      </c>
      <c r="I11" s="57">
        <v>7.5</v>
      </c>
    </row>
    <row r="12" spans="2:9" x14ac:dyDescent="0.2">
      <c r="B12" s="97"/>
      <c r="C12" s="41" t="s">
        <v>3</v>
      </c>
      <c r="D12" s="65">
        <v>0.3</v>
      </c>
      <c r="E12" s="60">
        <v>0.1</v>
      </c>
      <c r="F12" s="65">
        <v>0.3</v>
      </c>
      <c r="G12" s="60">
        <v>0.5</v>
      </c>
      <c r="H12" s="65">
        <v>90.4</v>
      </c>
      <c r="I12" s="61">
        <v>30</v>
      </c>
    </row>
    <row r="13" spans="2:9" ht="37.5" customHeight="1" x14ac:dyDescent="0.2">
      <c r="B13" s="97"/>
      <c r="C13" s="51" t="s">
        <v>12</v>
      </c>
      <c r="D13" s="64">
        <v>22.8</v>
      </c>
      <c r="E13" s="58">
        <v>33.9</v>
      </c>
      <c r="F13" s="64">
        <v>23.9</v>
      </c>
      <c r="G13" s="58">
        <v>24.7</v>
      </c>
      <c r="H13" s="64">
        <v>6.9</v>
      </c>
      <c r="I13" s="59">
        <v>18.600000000000001</v>
      </c>
    </row>
    <row r="14" spans="2:9" ht="22.5" customHeight="1" x14ac:dyDescent="0.2">
      <c r="B14" s="98"/>
      <c r="C14" s="53" t="s">
        <v>13</v>
      </c>
      <c r="D14" s="65">
        <v>5.4</v>
      </c>
      <c r="E14" s="60">
        <v>9.1</v>
      </c>
      <c r="F14" s="65">
        <v>5.8</v>
      </c>
      <c r="G14" s="60">
        <v>1.8</v>
      </c>
      <c r="H14" s="65">
        <v>0.7</v>
      </c>
      <c r="I14" s="61">
        <v>3.8</v>
      </c>
    </row>
    <row r="16" spans="2:9" x14ac:dyDescent="0.2">
      <c r="B16" s="99" t="s">
        <v>81</v>
      </c>
      <c r="C16" s="100"/>
      <c r="D16" s="100"/>
      <c r="E16" s="100"/>
      <c r="F16" s="100"/>
      <c r="G16" s="100"/>
      <c r="H16" s="100"/>
      <c r="I16" s="100"/>
    </row>
    <row r="17" spans="2:9" ht="172.5" customHeight="1" x14ac:dyDescent="0.2">
      <c r="B17" s="100"/>
      <c r="C17" s="100"/>
      <c r="D17" s="100"/>
      <c r="E17" s="100"/>
      <c r="F17" s="100"/>
      <c r="G17" s="100"/>
      <c r="H17" s="100"/>
      <c r="I17" s="100"/>
    </row>
  </sheetData>
  <mergeCells count="12">
    <mergeCell ref="B7:B14"/>
    <mergeCell ref="B16:I17"/>
    <mergeCell ref="B1:I1"/>
    <mergeCell ref="B3:C6"/>
    <mergeCell ref="D3:I3"/>
    <mergeCell ref="D4:F4"/>
    <mergeCell ref="G4:G6"/>
    <mergeCell ref="H4:H6"/>
    <mergeCell ref="I4:I6"/>
    <mergeCell ref="D5:D6"/>
    <mergeCell ref="E5:E6"/>
    <mergeCell ref="F5:F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7"/>
  <sheetViews>
    <sheetView showGridLines="0" topLeftCell="B1" zoomScaleNormal="100" workbookViewId="0">
      <selection activeCell="D21" sqref="D21"/>
    </sheetView>
  </sheetViews>
  <sheetFormatPr baseColWidth="10" defaultColWidth="10.81640625" defaultRowHeight="10" x14ac:dyDescent="0.2"/>
  <cols>
    <col min="1" max="1" width="4.1796875" style="9" customWidth="1"/>
    <col min="2" max="2" width="33.6328125" style="9" customWidth="1"/>
    <col min="3" max="16384" width="10.81640625" style="9"/>
  </cols>
  <sheetData>
    <row r="1" spans="2:11" ht="10.5" x14ac:dyDescent="0.25">
      <c r="B1" s="5" t="s">
        <v>82</v>
      </c>
    </row>
    <row r="2" spans="2:11" ht="10.5" x14ac:dyDescent="0.25">
      <c r="K2" s="4" t="s">
        <v>0</v>
      </c>
    </row>
    <row r="3" spans="2:11" ht="10.5" x14ac:dyDescent="0.25">
      <c r="B3" s="37" t="s">
        <v>15</v>
      </c>
      <c r="C3" s="38">
        <v>2011</v>
      </c>
      <c r="D3" s="38">
        <v>2012</v>
      </c>
      <c r="E3" s="38">
        <v>2013</v>
      </c>
      <c r="F3" s="38">
        <v>2014</v>
      </c>
      <c r="G3" s="38">
        <v>2015</v>
      </c>
      <c r="H3" s="38">
        <v>2016</v>
      </c>
      <c r="I3" s="38">
        <v>2017</v>
      </c>
      <c r="J3" s="38">
        <v>2018</v>
      </c>
      <c r="K3" s="38">
        <v>2019</v>
      </c>
    </row>
    <row r="4" spans="2:11" x14ac:dyDescent="0.2">
      <c r="B4" s="39" t="s">
        <v>6</v>
      </c>
      <c r="C4" s="40">
        <v>38.247663785336613</v>
      </c>
      <c r="D4" s="40">
        <v>38.059690269578361</v>
      </c>
      <c r="E4" s="40">
        <v>37.673849895127212</v>
      </c>
      <c r="F4" s="40">
        <v>36.605368858185585</v>
      </c>
      <c r="G4" s="40">
        <v>35.487421106570721</v>
      </c>
      <c r="H4" s="40">
        <v>31.955497678902546</v>
      </c>
      <c r="I4" s="40">
        <v>34.092459752785814</v>
      </c>
      <c r="J4" s="40">
        <v>34.18</v>
      </c>
      <c r="K4" s="40">
        <v>33.630000000000003</v>
      </c>
    </row>
    <row r="5" spans="2:11" x14ac:dyDescent="0.2">
      <c r="B5" s="35" t="s">
        <v>2</v>
      </c>
      <c r="C5" s="40">
        <v>36.75415047652443</v>
      </c>
      <c r="D5" s="40">
        <v>37.772049838079006</v>
      </c>
      <c r="E5" s="40">
        <v>36.265159606758026</v>
      </c>
      <c r="F5" s="40">
        <v>33.081729250523615</v>
      </c>
      <c r="G5" s="40">
        <v>28.24171758038668</v>
      </c>
      <c r="H5" s="40">
        <v>27.014250703217929</v>
      </c>
      <c r="I5" s="40">
        <v>25.976392530652483</v>
      </c>
      <c r="J5" s="40">
        <v>24.44</v>
      </c>
      <c r="K5" s="40">
        <v>24.81</v>
      </c>
    </row>
    <row r="6" spans="2:11" x14ac:dyDescent="0.2">
      <c r="B6" s="35" t="s">
        <v>1</v>
      </c>
      <c r="C6" s="40">
        <v>28.766978593705321</v>
      </c>
      <c r="D6" s="40">
        <v>28.894093047042563</v>
      </c>
      <c r="E6" s="40">
        <v>28.532305756775024</v>
      </c>
      <c r="F6" s="40">
        <v>27.495834060332889</v>
      </c>
      <c r="G6" s="40">
        <v>25.452224772064906</v>
      </c>
      <c r="H6" s="40">
        <v>21.971244357598863</v>
      </c>
      <c r="I6" s="40">
        <v>22.958825879680521</v>
      </c>
      <c r="J6" s="40">
        <v>23.89</v>
      </c>
      <c r="K6" s="40">
        <v>24.13</v>
      </c>
    </row>
    <row r="7" spans="2:11" x14ac:dyDescent="0.2">
      <c r="B7" s="39" t="s">
        <v>5</v>
      </c>
      <c r="C7" s="40">
        <v>27.437818823558263</v>
      </c>
      <c r="D7" s="40">
        <v>27.642651456083939</v>
      </c>
      <c r="E7" s="40">
        <v>27.340279474736516</v>
      </c>
      <c r="F7" s="40">
        <v>26.33562418187249</v>
      </c>
      <c r="G7" s="40">
        <v>24.189758507793989</v>
      </c>
      <c r="H7" s="40">
        <v>20.775881299032743</v>
      </c>
      <c r="I7" s="40">
        <v>21.604965764017614</v>
      </c>
      <c r="J7" s="40">
        <v>22.63</v>
      </c>
      <c r="K7" s="40">
        <v>22.97</v>
      </c>
    </row>
    <row r="8" spans="2:11" x14ac:dyDescent="0.2">
      <c r="B8" s="35" t="s">
        <v>16</v>
      </c>
      <c r="C8" s="40">
        <v>23.386746544579765</v>
      </c>
      <c r="D8" s="40">
        <v>23.599441221711121</v>
      </c>
      <c r="E8" s="40">
        <v>23.425418304058194</v>
      </c>
      <c r="F8" s="40">
        <v>22.47796019683669</v>
      </c>
      <c r="G8" s="40">
        <v>20.747398960177005</v>
      </c>
      <c r="H8" s="40">
        <v>18.349749872514426</v>
      </c>
      <c r="I8" s="40">
        <v>18.717131587559496</v>
      </c>
      <c r="J8" s="40">
        <v>18.89</v>
      </c>
      <c r="K8" s="40">
        <v>18.96</v>
      </c>
    </row>
    <row r="9" spans="2:11" x14ac:dyDescent="0.2">
      <c r="B9" s="35" t="s">
        <v>75</v>
      </c>
      <c r="C9" s="40">
        <v>10.454692930751754</v>
      </c>
      <c r="D9" s="40">
        <v>9.9393207440245561</v>
      </c>
      <c r="E9" s="40">
        <v>9.7920715478167839</v>
      </c>
      <c r="F9" s="40">
        <v>9.304308585378541</v>
      </c>
      <c r="G9" s="40">
        <v>10.049757641180383</v>
      </c>
      <c r="H9" s="40">
        <v>9.727650024475885</v>
      </c>
      <c r="I9" s="40">
        <v>10.003742267365453</v>
      </c>
      <c r="J9" s="40">
        <v>8.91</v>
      </c>
      <c r="K9" s="40">
        <v>8.98</v>
      </c>
    </row>
    <row r="10" spans="2:11" x14ac:dyDescent="0.2">
      <c r="B10" s="35" t="s">
        <v>3</v>
      </c>
      <c r="C10" s="40">
        <v>7.3957324926833135</v>
      </c>
      <c r="D10" s="40">
        <v>6.8745265575974903</v>
      </c>
      <c r="E10" s="40">
        <v>6.8026360837925495</v>
      </c>
      <c r="F10" s="40">
        <v>6.5150741885727843</v>
      </c>
      <c r="G10" s="40">
        <v>6.8026360837925495</v>
      </c>
      <c r="H10" s="40">
        <v>6.7666908468900786</v>
      </c>
      <c r="I10" s="40">
        <v>7.1261432159147837</v>
      </c>
      <c r="J10" s="40">
        <v>6.94</v>
      </c>
      <c r="K10" s="40">
        <v>7.06</v>
      </c>
    </row>
    <row r="11" spans="2:11" x14ac:dyDescent="0.2">
      <c r="B11" s="35" t="s">
        <v>76</v>
      </c>
      <c r="C11" s="40">
        <v>5.5007030835604898</v>
      </c>
      <c r="D11" s="40">
        <v>4.8464723568772392</v>
      </c>
      <c r="E11" s="40">
        <v>4.7603893665241799</v>
      </c>
      <c r="F11" s="40">
        <v>4.4849237973943898</v>
      </c>
      <c r="G11" s="40">
        <v>4.3557993118648008</v>
      </c>
      <c r="H11" s="40">
        <v>4.4160574051119426</v>
      </c>
      <c r="I11" s="40">
        <v>4.6140482829239788</v>
      </c>
      <c r="J11" s="40">
        <v>5.08</v>
      </c>
      <c r="K11" s="40">
        <v>5.14</v>
      </c>
    </row>
    <row r="16" spans="2:11" x14ac:dyDescent="0.2">
      <c r="B16" s="99" t="s">
        <v>83</v>
      </c>
      <c r="C16" s="99"/>
      <c r="D16" s="99"/>
      <c r="E16" s="99"/>
      <c r="F16" s="99"/>
      <c r="G16" s="99"/>
      <c r="H16" s="99"/>
      <c r="I16" s="99"/>
      <c r="J16" s="111"/>
    </row>
    <row r="17" spans="2:10" ht="128.25" customHeight="1" x14ac:dyDescent="0.2">
      <c r="B17" s="99"/>
      <c r="C17" s="99"/>
      <c r="D17" s="99"/>
      <c r="E17" s="99"/>
      <c r="F17" s="99"/>
      <c r="G17" s="99"/>
      <c r="H17" s="99"/>
      <c r="I17" s="99"/>
      <c r="J17" s="111"/>
    </row>
  </sheetData>
  <mergeCells count="1">
    <mergeCell ref="B16:J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2"/>
  <sheetViews>
    <sheetView showGridLines="0" zoomScaleNormal="100" workbookViewId="0">
      <selection activeCell="G7" sqref="G7"/>
    </sheetView>
  </sheetViews>
  <sheetFormatPr baseColWidth="10" defaultColWidth="10.81640625" defaultRowHeight="10" x14ac:dyDescent="0.2"/>
  <cols>
    <col min="1" max="1" width="5.453125" style="9" customWidth="1"/>
    <col min="2" max="2" width="28" style="9" customWidth="1"/>
    <col min="3" max="4" width="10.81640625" style="9"/>
    <col min="5" max="5" width="13.1796875" style="9" customWidth="1"/>
    <col min="6" max="16384" width="10.81640625" style="9"/>
  </cols>
  <sheetData>
    <row r="1" spans="2:6" x14ac:dyDescent="0.2">
      <c r="B1" s="112" t="s">
        <v>84</v>
      </c>
      <c r="C1" s="112"/>
      <c r="D1" s="112"/>
      <c r="E1" s="112"/>
      <c r="F1" s="111"/>
    </row>
    <row r="2" spans="2:6" x14ac:dyDescent="0.2">
      <c r="B2" s="112"/>
      <c r="C2" s="112"/>
      <c r="D2" s="112"/>
      <c r="E2" s="112"/>
      <c r="F2" s="111"/>
    </row>
    <row r="3" spans="2:6" x14ac:dyDescent="0.2">
      <c r="E3" s="8"/>
      <c r="F3" s="8" t="s">
        <v>0</v>
      </c>
    </row>
    <row r="4" spans="2:6" ht="23" x14ac:dyDescent="0.2">
      <c r="B4" s="28"/>
      <c r="C4" s="47" t="s">
        <v>1</v>
      </c>
      <c r="D4" s="47" t="s">
        <v>2</v>
      </c>
      <c r="E4" s="47" t="s">
        <v>3</v>
      </c>
      <c r="F4" s="21" t="s">
        <v>4</v>
      </c>
    </row>
    <row r="5" spans="2:6" ht="24.75" customHeight="1" x14ac:dyDescent="0.2">
      <c r="B5" s="16" t="s">
        <v>62</v>
      </c>
      <c r="C5" s="66">
        <v>100</v>
      </c>
      <c r="D5" s="66">
        <v>100</v>
      </c>
      <c r="E5" s="74">
        <v>100</v>
      </c>
      <c r="F5" s="67">
        <v>100</v>
      </c>
    </row>
    <row r="6" spans="2:6" ht="23.25" customHeight="1" x14ac:dyDescent="0.2">
      <c r="B6" s="29" t="s">
        <v>63</v>
      </c>
      <c r="C6" s="68">
        <v>20.04785</v>
      </c>
      <c r="D6" s="68">
        <v>24.97</v>
      </c>
      <c r="E6" s="75">
        <v>8.6999999999999993</v>
      </c>
      <c r="F6" s="69" t="s">
        <v>26</v>
      </c>
    </row>
    <row r="7" spans="2:6" ht="23.25" customHeight="1" x14ac:dyDescent="0.2">
      <c r="B7" s="19" t="s">
        <v>64</v>
      </c>
      <c r="C7" s="70">
        <v>8.99</v>
      </c>
      <c r="D7" s="70">
        <v>16.489999999999998</v>
      </c>
      <c r="E7" s="76">
        <v>6.74</v>
      </c>
      <c r="F7" s="63" t="s">
        <v>26</v>
      </c>
    </row>
    <row r="8" spans="2:6" ht="23.25" customHeight="1" x14ac:dyDescent="0.2">
      <c r="B8" s="19" t="s">
        <v>65</v>
      </c>
      <c r="C8" s="71">
        <v>18.87</v>
      </c>
      <c r="D8" s="71">
        <v>22.93</v>
      </c>
      <c r="E8" s="77">
        <v>5.7</v>
      </c>
      <c r="F8" s="71">
        <v>14.89</v>
      </c>
    </row>
    <row r="9" spans="2:6" ht="23.25" customHeight="1" x14ac:dyDescent="0.2">
      <c r="B9" s="20" t="s">
        <v>66</v>
      </c>
      <c r="C9" s="72">
        <v>7.43</v>
      </c>
      <c r="D9" s="72">
        <v>13.04</v>
      </c>
      <c r="E9" s="78">
        <v>2.77</v>
      </c>
      <c r="F9" s="73">
        <v>6.57</v>
      </c>
    </row>
    <row r="11" spans="2:6" ht="10.5" x14ac:dyDescent="0.25">
      <c r="B11" s="6"/>
    </row>
    <row r="12" spans="2:6" ht="181.5" customHeight="1" x14ac:dyDescent="0.2">
      <c r="B12" s="99" t="s">
        <v>85</v>
      </c>
      <c r="C12" s="100"/>
      <c r="D12" s="100"/>
      <c r="E12" s="100"/>
      <c r="F12" s="100"/>
    </row>
  </sheetData>
  <mergeCells count="2">
    <mergeCell ref="B1:F2"/>
    <mergeCell ref="B12:F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3"/>
  <sheetViews>
    <sheetView showGridLines="0" zoomScaleNormal="100" workbookViewId="0">
      <selection activeCell="L34" sqref="L34"/>
    </sheetView>
  </sheetViews>
  <sheetFormatPr baseColWidth="10" defaultColWidth="10.81640625" defaultRowHeight="10" x14ac:dyDescent="0.2"/>
  <cols>
    <col min="1" max="1" width="5.453125" style="9" customWidth="1"/>
    <col min="2" max="2" width="13.1796875" style="9" customWidth="1"/>
    <col min="3" max="16384" width="10.81640625" style="9"/>
  </cols>
  <sheetData>
    <row r="1" spans="2:10" x14ac:dyDescent="0.2">
      <c r="B1" s="113" t="s">
        <v>86</v>
      </c>
      <c r="C1" s="113"/>
      <c r="D1" s="113"/>
      <c r="E1" s="113"/>
      <c r="F1" s="113"/>
      <c r="G1" s="113"/>
      <c r="H1" s="113"/>
      <c r="I1" s="114"/>
      <c r="J1" s="114"/>
    </row>
    <row r="2" spans="2:10" ht="14.25" customHeight="1" x14ac:dyDescent="0.2">
      <c r="B2" s="115"/>
      <c r="C2" s="115"/>
      <c r="D2" s="115"/>
      <c r="E2" s="115"/>
      <c r="F2" s="115"/>
      <c r="G2" s="115"/>
      <c r="H2" s="115"/>
      <c r="I2" s="116"/>
      <c r="J2" s="116"/>
    </row>
    <row r="3" spans="2:10" ht="10.5" x14ac:dyDescent="0.25">
      <c r="B3" s="48"/>
      <c r="C3" s="48"/>
      <c r="D3" s="48"/>
      <c r="E3" s="48"/>
      <c r="F3" s="48"/>
      <c r="G3" s="48"/>
      <c r="H3" s="48"/>
      <c r="I3" s="49"/>
      <c r="J3" s="27" t="s">
        <v>0</v>
      </c>
    </row>
    <row r="4" spans="2:10" ht="10.5" x14ac:dyDescent="0.2">
      <c r="B4" s="22"/>
      <c r="C4" s="117" t="s">
        <v>1</v>
      </c>
      <c r="D4" s="117"/>
      <c r="E4" s="117" t="s">
        <v>2</v>
      </c>
      <c r="F4" s="117"/>
      <c r="G4" s="117" t="s">
        <v>3</v>
      </c>
      <c r="H4" s="117"/>
      <c r="I4" s="117" t="s">
        <v>27</v>
      </c>
      <c r="J4" s="117"/>
    </row>
    <row r="5" spans="2:10" ht="42" x14ac:dyDescent="0.2">
      <c r="B5" s="22"/>
      <c r="C5" s="47" t="s">
        <v>28</v>
      </c>
      <c r="D5" s="84" t="s">
        <v>29</v>
      </c>
      <c r="E5" s="47" t="s">
        <v>28</v>
      </c>
      <c r="F5" s="84" t="s">
        <v>29</v>
      </c>
      <c r="G5" s="47" t="s">
        <v>28</v>
      </c>
      <c r="H5" s="50" t="s">
        <v>29</v>
      </c>
      <c r="I5" s="47" t="s">
        <v>28</v>
      </c>
      <c r="J5" s="50" t="s">
        <v>29</v>
      </c>
    </row>
    <row r="6" spans="2:10" x14ac:dyDescent="0.2">
      <c r="B6" s="23" t="s">
        <v>30</v>
      </c>
      <c r="C6" s="69">
        <v>7.4</v>
      </c>
      <c r="D6" s="80">
        <v>18.899999999999999</v>
      </c>
      <c r="E6" s="80">
        <v>13</v>
      </c>
      <c r="F6" s="79">
        <v>22.9</v>
      </c>
      <c r="G6" s="69">
        <v>2.8</v>
      </c>
      <c r="H6" s="80">
        <v>5.7</v>
      </c>
      <c r="I6" s="69">
        <v>6.6</v>
      </c>
      <c r="J6" s="80">
        <v>14.9</v>
      </c>
    </row>
    <row r="7" spans="2:10" x14ac:dyDescent="0.2">
      <c r="B7" s="24" t="s">
        <v>31</v>
      </c>
      <c r="C7" s="63">
        <v>21.1</v>
      </c>
      <c r="D7" s="57">
        <v>28.9</v>
      </c>
      <c r="E7" s="57">
        <v>29.8</v>
      </c>
      <c r="F7" s="56">
        <v>32</v>
      </c>
      <c r="G7" s="63">
        <v>9.9</v>
      </c>
      <c r="H7" s="57">
        <v>15.9</v>
      </c>
      <c r="I7" s="63">
        <v>18.2</v>
      </c>
      <c r="J7" s="57">
        <v>24.8</v>
      </c>
    </row>
    <row r="8" spans="2:10" x14ac:dyDescent="0.2">
      <c r="B8" s="24" t="s">
        <v>32</v>
      </c>
      <c r="C8" s="63">
        <v>22.7</v>
      </c>
      <c r="D8" s="57">
        <v>17.8</v>
      </c>
      <c r="E8" s="57">
        <v>24.9</v>
      </c>
      <c r="F8" s="56">
        <v>20.100000000000001</v>
      </c>
      <c r="G8" s="63">
        <v>11.7</v>
      </c>
      <c r="H8" s="57">
        <v>12.7</v>
      </c>
      <c r="I8" s="63">
        <v>18.899999999999999</v>
      </c>
      <c r="J8" s="57">
        <v>16.100000000000001</v>
      </c>
    </row>
    <row r="9" spans="2:10" x14ac:dyDescent="0.2">
      <c r="B9" s="24" t="s">
        <v>33</v>
      </c>
      <c r="C9" s="63">
        <v>26.6</v>
      </c>
      <c r="D9" s="57">
        <v>12.2</v>
      </c>
      <c r="E9" s="57">
        <v>19.8</v>
      </c>
      <c r="F9" s="56">
        <v>12.6</v>
      </c>
      <c r="G9" s="63">
        <v>21.4</v>
      </c>
      <c r="H9" s="57">
        <v>11.4</v>
      </c>
      <c r="I9" s="63">
        <v>23.8</v>
      </c>
      <c r="J9" s="57">
        <v>11.8</v>
      </c>
    </row>
    <row r="10" spans="2:10" x14ac:dyDescent="0.2">
      <c r="B10" s="25" t="s">
        <v>34</v>
      </c>
      <c r="C10" s="65">
        <v>22.2</v>
      </c>
      <c r="D10" s="61">
        <v>22.2</v>
      </c>
      <c r="E10" s="61">
        <v>12.4</v>
      </c>
      <c r="F10" s="60">
        <v>12.4</v>
      </c>
      <c r="G10" s="65">
        <v>54.3</v>
      </c>
      <c r="H10" s="61">
        <v>54.3</v>
      </c>
      <c r="I10" s="65">
        <v>32.4</v>
      </c>
      <c r="J10" s="61">
        <v>32.4</v>
      </c>
    </row>
    <row r="11" spans="2:10" ht="24.75" customHeight="1" x14ac:dyDescent="0.2">
      <c r="B11" s="26" t="s">
        <v>35</v>
      </c>
      <c r="C11" s="83">
        <v>5.9</v>
      </c>
      <c r="D11" s="82">
        <v>4.5999999999999996</v>
      </c>
      <c r="E11" s="82">
        <v>4.5999999999999996</v>
      </c>
      <c r="F11" s="81">
        <v>3.8</v>
      </c>
      <c r="G11" s="83">
        <v>8</v>
      </c>
      <c r="H11" s="82">
        <v>7.3</v>
      </c>
      <c r="I11" s="83">
        <v>6.5</v>
      </c>
      <c r="J11" s="82">
        <v>5.4</v>
      </c>
    </row>
    <row r="12" spans="2:10" ht="10.5" x14ac:dyDescent="0.25">
      <c r="B12" s="119"/>
      <c r="C12" s="120"/>
      <c r="D12" s="120"/>
      <c r="E12" s="120"/>
      <c r="F12" s="120"/>
      <c r="G12" s="120"/>
      <c r="H12" s="120"/>
      <c r="I12" s="120"/>
      <c r="J12" s="120"/>
    </row>
    <row r="13" spans="2:10" ht="175.5" customHeight="1" x14ac:dyDescent="0.2">
      <c r="B13" s="118" t="s">
        <v>87</v>
      </c>
      <c r="C13" s="118"/>
      <c r="D13" s="118"/>
      <c r="E13" s="118"/>
      <c r="F13" s="118"/>
      <c r="G13" s="118"/>
      <c r="H13" s="118"/>
      <c r="I13" s="118"/>
      <c r="J13" s="118"/>
    </row>
  </sheetData>
  <mergeCells count="7">
    <mergeCell ref="B1:J2"/>
    <mergeCell ref="I4:J4"/>
    <mergeCell ref="B13:J13"/>
    <mergeCell ref="B12:J12"/>
    <mergeCell ref="G4:H4"/>
    <mergeCell ref="E4:F4"/>
    <mergeCell ref="C4:D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17"/>
  <sheetViews>
    <sheetView showGridLines="0" zoomScaleNormal="100" workbookViewId="0">
      <selection activeCell="B17" sqref="B17:G17"/>
    </sheetView>
  </sheetViews>
  <sheetFormatPr baseColWidth="10" defaultColWidth="10.81640625" defaultRowHeight="10" x14ac:dyDescent="0.2"/>
  <cols>
    <col min="1" max="1" width="3.1796875" style="9" customWidth="1"/>
    <col min="2" max="2" width="10.81640625" style="9"/>
    <col min="3" max="3" width="38.453125" style="9" customWidth="1"/>
    <col min="4" max="16384" width="10.81640625" style="9"/>
  </cols>
  <sheetData>
    <row r="1" spans="2:9" x14ac:dyDescent="0.2">
      <c r="B1" s="121" t="s">
        <v>88</v>
      </c>
      <c r="C1" s="121"/>
      <c r="D1" s="121"/>
      <c r="E1" s="121"/>
      <c r="F1" s="121"/>
      <c r="G1" s="95"/>
    </row>
    <row r="2" spans="2:9" ht="13.5" customHeight="1" x14ac:dyDescent="0.2">
      <c r="B2" s="121"/>
      <c r="C2" s="121"/>
      <c r="D2" s="121"/>
      <c r="E2" s="121"/>
      <c r="F2" s="121"/>
      <c r="G2" s="95"/>
    </row>
    <row r="3" spans="2:9" x14ac:dyDescent="0.2">
      <c r="G3" s="8" t="s">
        <v>0</v>
      </c>
    </row>
    <row r="4" spans="2:9" ht="23" x14ac:dyDescent="0.2">
      <c r="B4" s="122"/>
      <c r="C4" s="123"/>
      <c r="D4" s="15" t="s">
        <v>1</v>
      </c>
      <c r="E4" s="15" t="s">
        <v>2</v>
      </c>
      <c r="F4" s="15" t="s">
        <v>3</v>
      </c>
      <c r="G4" s="21" t="s">
        <v>4</v>
      </c>
    </row>
    <row r="5" spans="2:9" ht="10.5" x14ac:dyDescent="0.2">
      <c r="B5" s="124" t="s">
        <v>67</v>
      </c>
      <c r="C5" s="18" t="s">
        <v>43</v>
      </c>
      <c r="D5" s="85">
        <f>D6+D7</f>
        <v>58.82</v>
      </c>
      <c r="E5" s="85">
        <f>E6+E7</f>
        <v>67.930000000000007</v>
      </c>
      <c r="F5" s="85">
        <f>F6+F7</f>
        <v>79.48</v>
      </c>
      <c r="G5" s="85">
        <f>G6+G7</f>
        <v>67.16</v>
      </c>
    </row>
    <row r="6" spans="2:9" ht="15" customHeight="1" x14ac:dyDescent="0.2">
      <c r="B6" s="125"/>
      <c r="C6" s="19" t="s">
        <v>68</v>
      </c>
      <c r="D6" s="86">
        <v>22.21</v>
      </c>
      <c r="E6" s="86">
        <v>12.39</v>
      </c>
      <c r="F6" s="86">
        <v>54.32</v>
      </c>
      <c r="G6" s="86">
        <v>32.43</v>
      </c>
    </row>
    <row r="7" spans="2:9" ht="15" customHeight="1" x14ac:dyDescent="0.2">
      <c r="B7" s="125"/>
      <c r="C7" s="20" t="s">
        <v>69</v>
      </c>
      <c r="D7" s="87">
        <v>36.61</v>
      </c>
      <c r="E7" s="87">
        <v>55.54</v>
      </c>
      <c r="F7" s="87">
        <v>25.16</v>
      </c>
      <c r="G7" s="87">
        <v>34.729999999999997</v>
      </c>
    </row>
    <row r="8" spans="2:9" ht="10.5" x14ac:dyDescent="0.2">
      <c r="B8" s="125"/>
      <c r="C8" s="18" t="s">
        <v>36</v>
      </c>
      <c r="D8" s="85">
        <f>D9+D10+D11</f>
        <v>30.98</v>
      </c>
      <c r="E8" s="85">
        <f>E9+E10+E11</f>
        <v>25.259999999999998</v>
      </c>
      <c r="F8" s="85">
        <f>F9+F10+F11</f>
        <v>17.260000000000002</v>
      </c>
      <c r="G8" s="85">
        <f>G9+G10+G11</f>
        <v>25.46</v>
      </c>
    </row>
    <row r="9" spans="2:9" ht="15" customHeight="1" x14ac:dyDescent="0.2">
      <c r="B9" s="125"/>
      <c r="C9" s="19" t="s">
        <v>40</v>
      </c>
      <c r="D9" s="86">
        <v>13.92</v>
      </c>
      <c r="E9" s="86">
        <v>11.23</v>
      </c>
      <c r="F9" s="86">
        <v>10.6</v>
      </c>
      <c r="G9" s="86">
        <v>12.44</v>
      </c>
    </row>
    <row r="10" spans="2:9" ht="15" customHeight="1" x14ac:dyDescent="0.2">
      <c r="B10" s="125"/>
      <c r="C10" s="19" t="s">
        <v>41</v>
      </c>
      <c r="D10" s="86">
        <v>6.26</v>
      </c>
      <c r="E10" s="86">
        <v>5.49</v>
      </c>
      <c r="F10" s="86">
        <v>2.7</v>
      </c>
      <c r="G10" s="86">
        <v>4.8899999999999997</v>
      </c>
    </row>
    <row r="11" spans="2:9" ht="15" customHeight="1" x14ac:dyDescent="0.2">
      <c r="B11" s="125"/>
      <c r="C11" s="20" t="s">
        <v>42</v>
      </c>
      <c r="D11" s="87">
        <v>10.8</v>
      </c>
      <c r="E11" s="87">
        <v>8.5399999999999991</v>
      </c>
      <c r="F11" s="87">
        <v>3.96</v>
      </c>
      <c r="G11" s="87">
        <v>8.1300000000000008</v>
      </c>
      <c r="I11" s="43"/>
    </row>
    <row r="12" spans="2:9" ht="10.5" x14ac:dyDescent="0.2">
      <c r="B12" s="125"/>
      <c r="C12" s="16" t="s">
        <v>37</v>
      </c>
      <c r="D12" s="88">
        <f>8.86+1.29+0.06</f>
        <v>10.209999999999999</v>
      </c>
      <c r="E12" s="88">
        <f>6.03+0.74+0.04</f>
        <v>6.8100000000000005</v>
      </c>
      <c r="F12" s="88">
        <f>3+0.25+0</f>
        <v>3.25</v>
      </c>
      <c r="G12" s="88">
        <f>6.48+0.87+0.04</f>
        <v>7.3900000000000006</v>
      </c>
    </row>
    <row r="13" spans="2:9" ht="10.5" x14ac:dyDescent="0.2">
      <c r="B13" s="125"/>
      <c r="C13" s="17" t="s">
        <v>38</v>
      </c>
      <c r="D13" s="67">
        <v>100</v>
      </c>
      <c r="E13" s="67">
        <v>100</v>
      </c>
      <c r="F13" s="67">
        <v>100</v>
      </c>
      <c r="G13" s="67">
        <v>100</v>
      </c>
    </row>
    <row r="14" spans="2:9" ht="15" customHeight="1" x14ac:dyDescent="0.2">
      <c r="B14" s="126"/>
      <c r="C14" s="16" t="s">
        <v>39</v>
      </c>
      <c r="D14" s="89">
        <v>1.528</v>
      </c>
      <c r="E14" s="89">
        <v>1.397</v>
      </c>
      <c r="F14" s="89">
        <v>1.2402</v>
      </c>
      <c r="G14" s="89">
        <v>1.4115500000000001</v>
      </c>
    </row>
    <row r="15" spans="2:9" x14ac:dyDescent="0.2">
      <c r="B15" s="116"/>
      <c r="C15" s="116"/>
      <c r="D15" s="116"/>
      <c r="E15" s="116"/>
      <c r="F15" s="116"/>
      <c r="G15" s="116"/>
    </row>
    <row r="16" spans="2:9" x14ac:dyDescent="0.2">
      <c r="B16" s="111"/>
      <c r="C16" s="111"/>
      <c r="D16" s="111"/>
      <c r="E16" s="111"/>
      <c r="F16" s="111"/>
      <c r="G16" s="111"/>
    </row>
    <row r="17" spans="2:7" ht="195" customHeight="1" x14ac:dyDescent="0.2">
      <c r="B17" s="127" t="s">
        <v>93</v>
      </c>
      <c r="C17" s="127"/>
      <c r="D17" s="127"/>
      <c r="E17" s="127"/>
      <c r="F17" s="127"/>
      <c r="G17" s="95"/>
    </row>
  </sheetData>
  <mergeCells count="6">
    <mergeCell ref="B1:G2"/>
    <mergeCell ref="B4:C4"/>
    <mergeCell ref="B5:B14"/>
    <mergeCell ref="B15:G15"/>
    <mergeCell ref="B17:G17"/>
    <mergeCell ref="B16:G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20"/>
  <sheetViews>
    <sheetView showGridLines="0" zoomScaleNormal="100" workbookViewId="0">
      <selection activeCell="M44" sqref="M44"/>
    </sheetView>
  </sheetViews>
  <sheetFormatPr baseColWidth="10" defaultColWidth="10.81640625" defaultRowHeight="10" x14ac:dyDescent="0.2"/>
  <cols>
    <col min="1" max="1" width="4.1796875" style="9" customWidth="1"/>
    <col min="2" max="2" width="26.453125" style="9" customWidth="1"/>
    <col min="3" max="16384" width="10.81640625" style="9"/>
  </cols>
  <sheetData>
    <row r="1" spans="2:10" ht="15" customHeight="1" x14ac:dyDescent="0.2">
      <c r="B1" s="121" t="s">
        <v>90</v>
      </c>
      <c r="C1" s="121"/>
      <c r="D1" s="121"/>
      <c r="E1" s="121"/>
      <c r="F1" s="121"/>
      <c r="G1" s="95"/>
      <c r="H1" s="95"/>
      <c r="I1" s="95"/>
      <c r="J1" s="95"/>
    </row>
    <row r="2" spans="2:10" ht="13.5" customHeight="1" x14ac:dyDescent="0.2">
      <c r="B2" s="121"/>
      <c r="C2" s="121"/>
      <c r="D2" s="121"/>
      <c r="E2" s="121"/>
      <c r="F2" s="121"/>
      <c r="G2" s="95"/>
      <c r="H2" s="95"/>
      <c r="I2" s="95"/>
      <c r="J2" s="95"/>
    </row>
    <row r="3" spans="2:10" x14ac:dyDescent="0.2">
      <c r="J3" s="7"/>
    </row>
    <row r="4" spans="2:10" x14ac:dyDescent="0.2">
      <c r="C4" s="110" t="s">
        <v>1</v>
      </c>
      <c r="D4" s="131"/>
      <c r="E4" s="110" t="s">
        <v>2</v>
      </c>
      <c r="F4" s="131"/>
      <c r="G4" s="110" t="s">
        <v>3</v>
      </c>
      <c r="H4" s="131"/>
      <c r="I4" s="110" t="s">
        <v>4</v>
      </c>
      <c r="J4" s="131"/>
    </row>
    <row r="5" spans="2:10" ht="42" x14ac:dyDescent="0.2">
      <c r="C5" s="47" t="s">
        <v>44</v>
      </c>
      <c r="D5" s="47" t="s">
        <v>77</v>
      </c>
      <c r="E5" s="47" t="s">
        <v>44</v>
      </c>
      <c r="F5" s="47" t="s">
        <v>77</v>
      </c>
      <c r="G5" s="47" t="s">
        <v>44</v>
      </c>
      <c r="H5" s="47" t="s">
        <v>77</v>
      </c>
      <c r="I5" s="47" t="s">
        <v>44</v>
      </c>
      <c r="J5" s="47" t="s">
        <v>77</v>
      </c>
    </row>
    <row r="6" spans="2:10" x14ac:dyDescent="0.2">
      <c r="B6" s="44" t="s">
        <v>22</v>
      </c>
      <c r="C6" s="69">
        <v>5.6</v>
      </c>
      <c r="D6" s="79">
        <v>4.0999999999999996</v>
      </c>
      <c r="E6" s="69">
        <v>3.6</v>
      </c>
      <c r="F6" s="80">
        <v>2.7</v>
      </c>
      <c r="G6" s="69">
        <v>8</v>
      </c>
      <c r="H6" s="79">
        <v>7.2</v>
      </c>
      <c r="I6" s="69">
        <v>6.1</v>
      </c>
      <c r="J6" s="80">
        <v>4.8</v>
      </c>
    </row>
    <row r="7" spans="2:10" x14ac:dyDescent="0.2">
      <c r="B7" s="45" t="s">
        <v>23</v>
      </c>
      <c r="C7" s="63">
        <v>6</v>
      </c>
      <c r="D7" s="56">
        <v>4.7</v>
      </c>
      <c r="E7" s="63">
        <v>4.8</v>
      </c>
      <c r="F7" s="57">
        <v>3.9</v>
      </c>
      <c r="G7" s="63">
        <v>8</v>
      </c>
      <c r="H7" s="56">
        <v>7.3</v>
      </c>
      <c r="I7" s="63">
        <v>6.6</v>
      </c>
      <c r="J7" s="57">
        <v>5.6</v>
      </c>
    </row>
    <row r="8" spans="2:10" x14ac:dyDescent="0.2">
      <c r="B8" s="46" t="s">
        <v>24</v>
      </c>
      <c r="C8" s="65">
        <v>6.4</v>
      </c>
      <c r="D8" s="60">
        <v>5.4</v>
      </c>
      <c r="E8" s="65">
        <v>5.0999999999999996</v>
      </c>
      <c r="F8" s="61">
        <v>4.4000000000000004</v>
      </c>
      <c r="G8" s="65">
        <v>8</v>
      </c>
      <c r="H8" s="60">
        <v>7.3</v>
      </c>
      <c r="I8" s="65">
        <v>6.9</v>
      </c>
      <c r="J8" s="61">
        <v>6</v>
      </c>
    </row>
    <row r="9" spans="2:10" ht="15" customHeight="1" x14ac:dyDescent="0.2">
      <c r="B9" s="12" t="s">
        <v>45</v>
      </c>
      <c r="C9" s="63">
        <v>6.1</v>
      </c>
      <c r="D9" s="56">
        <v>4.8</v>
      </c>
      <c r="E9" s="128" t="s">
        <v>46</v>
      </c>
      <c r="F9" s="129"/>
      <c r="G9" s="63">
        <v>8.4</v>
      </c>
      <c r="H9" s="56">
        <v>7.7</v>
      </c>
      <c r="I9" s="63">
        <v>7.3</v>
      </c>
      <c r="J9" s="57">
        <v>6.3</v>
      </c>
    </row>
    <row r="10" spans="2:10" ht="15" customHeight="1" x14ac:dyDescent="0.2">
      <c r="B10" s="13" t="s">
        <v>47</v>
      </c>
      <c r="C10" s="63">
        <v>6</v>
      </c>
      <c r="D10" s="56">
        <v>4.5999999999999996</v>
      </c>
      <c r="E10" s="129"/>
      <c r="F10" s="129"/>
      <c r="G10" s="63">
        <v>7.4</v>
      </c>
      <c r="H10" s="56">
        <v>6.5</v>
      </c>
      <c r="I10" s="63">
        <v>6.2</v>
      </c>
      <c r="J10" s="57">
        <v>4.9000000000000004</v>
      </c>
    </row>
    <row r="11" spans="2:10" ht="15" customHeight="1" x14ac:dyDescent="0.2">
      <c r="B11" s="13" t="s">
        <v>56</v>
      </c>
      <c r="C11" s="63">
        <v>5.4</v>
      </c>
      <c r="D11" s="56">
        <v>4</v>
      </c>
      <c r="E11" s="129"/>
      <c r="F11" s="129"/>
      <c r="G11" s="63" t="s">
        <v>72</v>
      </c>
      <c r="H11" s="56" t="s">
        <v>72</v>
      </c>
      <c r="I11" s="63">
        <v>5.5</v>
      </c>
      <c r="J11" s="57">
        <v>4.2</v>
      </c>
    </row>
    <row r="12" spans="2:10" ht="15" customHeight="1" x14ac:dyDescent="0.2">
      <c r="B12" s="13" t="s">
        <v>57</v>
      </c>
      <c r="C12" s="63">
        <v>6.1</v>
      </c>
      <c r="D12" s="56">
        <v>4.7</v>
      </c>
      <c r="E12" s="129"/>
      <c r="F12" s="129"/>
      <c r="G12" s="63">
        <v>7.3</v>
      </c>
      <c r="H12" s="56">
        <v>6.5</v>
      </c>
      <c r="I12" s="63">
        <v>6.3</v>
      </c>
      <c r="J12" s="57">
        <v>5</v>
      </c>
    </row>
    <row r="13" spans="2:10" ht="15" customHeight="1" x14ac:dyDescent="0.2">
      <c r="B13" s="13" t="s">
        <v>48</v>
      </c>
      <c r="C13" s="63">
        <v>5.4</v>
      </c>
      <c r="D13" s="56">
        <v>4.3</v>
      </c>
      <c r="E13" s="129"/>
      <c r="F13" s="129"/>
      <c r="G13" s="63">
        <v>7.2</v>
      </c>
      <c r="H13" s="56">
        <v>6.5</v>
      </c>
      <c r="I13" s="63">
        <v>6.5</v>
      </c>
      <c r="J13" s="57">
        <v>5.6</v>
      </c>
    </row>
    <row r="14" spans="2:10" ht="15" customHeight="1" x14ac:dyDescent="0.2">
      <c r="B14" s="13" t="s">
        <v>49</v>
      </c>
      <c r="C14" s="63">
        <v>5.5</v>
      </c>
      <c r="D14" s="56">
        <v>4.0999999999999996</v>
      </c>
      <c r="E14" s="129"/>
      <c r="F14" s="129"/>
      <c r="G14" s="63">
        <v>6.7</v>
      </c>
      <c r="H14" s="56">
        <v>6</v>
      </c>
      <c r="I14" s="63">
        <v>5.8</v>
      </c>
      <c r="J14" s="57">
        <v>4.5999999999999996</v>
      </c>
    </row>
    <row r="15" spans="2:10" ht="15" customHeight="1" x14ac:dyDescent="0.2">
      <c r="B15" s="13" t="s">
        <v>56</v>
      </c>
      <c r="C15" s="63">
        <v>4.5999999999999996</v>
      </c>
      <c r="D15" s="56">
        <v>3.2</v>
      </c>
      <c r="E15" s="129"/>
      <c r="F15" s="129"/>
      <c r="G15" s="63">
        <v>7.1</v>
      </c>
      <c r="H15" s="56">
        <v>6.1</v>
      </c>
      <c r="I15" s="63">
        <v>5.0999999999999996</v>
      </c>
      <c r="J15" s="57">
        <v>3.7</v>
      </c>
    </row>
    <row r="16" spans="2:10" ht="15" customHeight="1" x14ac:dyDescent="0.2">
      <c r="B16" s="14" t="s">
        <v>57</v>
      </c>
      <c r="C16" s="65">
        <v>5.7</v>
      </c>
      <c r="D16" s="60">
        <v>4.4000000000000004</v>
      </c>
      <c r="E16" s="130"/>
      <c r="F16" s="130"/>
      <c r="G16" s="65">
        <v>6.7</v>
      </c>
      <c r="H16" s="60">
        <v>6</v>
      </c>
      <c r="I16" s="65">
        <v>6</v>
      </c>
      <c r="J16" s="61">
        <v>4.9000000000000004</v>
      </c>
    </row>
    <row r="17" spans="2:10" x14ac:dyDescent="0.2">
      <c r="B17" s="12" t="s">
        <v>50</v>
      </c>
      <c r="C17" s="63">
        <v>6.1</v>
      </c>
      <c r="D17" s="56">
        <v>4.9000000000000004</v>
      </c>
      <c r="E17" s="69">
        <v>4.7</v>
      </c>
      <c r="F17" s="57">
        <v>3.9</v>
      </c>
      <c r="G17" s="63">
        <v>7.9</v>
      </c>
      <c r="H17" s="56">
        <v>7.2</v>
      </c>
      <c r="I17" s="63">
        <v>6.6</v>
      </c>
      <c r="J17" s="57">
        <v>5.6</v>
      </c>
    </row>
    <row r="18" spans="2:10" ht="15" customHeight="1" x14ac:dyDescent="0.2">
      <c r="B18" s="14" t="s">
        <v>51</v>
      </c>
      <c r="C18" s="65">
        <v>5.3</v>
      </c>
      <c r="D18" s="60">
        <v>3.7</v>
      </c>
      <c r="E18" s="65">
        <v>3.9</v>
      </c>
      <c r="F18" s="61">
        <v>2.8</v>
      </c>
      <c r="G18" s="65">
        <v>8.5</v>
      </c>
      <c r="H18" s="60">
        <v>7.8</v>
      </c>
      <c r="I18" s="65">
        <v>5.8</v>
      </c>
      <c r="J18" s="61">
        <v>4.4000000000000004</v>
      </c>
    </row>
    <row r="19" spans="2:10" x14ac:dyDescent="0.2">
      <c r="B19" s="120"/>
      <c r="C19" s="120"/>
      <c r="D19" s="120"/>
      <c r="E19" s="120"/>
      <c r="F19" s="120"/>
      <c r="G19" s="120"/>
      <c r="H19" s="120"/>
      <c r="I19" s="120"/>
      <c r="J19" s="120"/>
    </row>
    <row r="20" spans="2:10" ht="146.25" customHeight="1" x14ac:dyDescent="0.2">
      <c r="B20" s="95" t="s">
        <v>89</v>
      </c>
      <c r="C20" s="95"/>
      <c r="D20" s="95"/>
      <c r="E20" s="95"/>
      <c r="F20" s="95"/>
      <c r="G20" s="95"/>
      <c r="H20" s="95"/>
      <c r="I20" s="95"/>
      <c r="J20" s="95"/>
    </row>
  </sheetData>
  <mergeCells count="8">
    <mergeCell ref="E9:F16"/>
    <mergeCell ref="B1:J2"/>
    <mergeCell ref="B19:J19"/>
    <mergeCell ref="B20:J20"/>
    <mergeCell ref="C4:D4"/>
    <mergeCell ref="E4:F4"/>
    <mergeCell ref="G4:H4"/>
    <mergeCell ref="I4:J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11"/>
  <sheetViews>
    <sheetView showGridLines="0" tabSelected="1" zoomScaleNormal="100" workbookViewId="0">
      <selection activeCell="I15" sqref="I15"/>
    </sheetView>
  </sheetViews>
  <sheetFormatPr baseColWidth="10" defaultColWidth="10.81640625" defaultRowHeight="10" x14ac:dyDescent="0.2"/>
  <cols>
    <col min="1" max="1" width="4.453125" style="9" customWidth="1"/>
    <col min="2" max="2" width="10.81640625" style="9"/>
    <col min="3" max="3" width="21.453125" style="9" customWidth="1"/>
    <col min="4" max="16384" width="10.81640625" style="9"/>
  </cols>
  <sheetData>
    <row r="1" spans="2:7" ht="13.5" customHeight="1" x14ac:dyDescent="0.2">
      <c r="B1" s="113" t="s">
        <v>91</v>
      </c>
      <c r="C1" s="113"/>
      <c r="D1" s="113"/>
      <c r="E1" s="113"/>
      <c r="F1" s="113"/>
      <c r="G1" s="95"/>
    </row>
    <row r="2" spans="2:7" x14ac:dyDescent="0.2">
      <c r="B2" s="113"/>
      <c r="C2" s="113"/>
      <c r="D2" s="113"/>
      <c r="E2" s="113"/>
      <c r="F2" s="113"/>
      <c r="G2" s="95"/>
    </row>
    <row r="3" spans="2:7" x14ac:dyDescent="0.2">
      <c r="G3" s="8" t="s">
        <v>0</v>
      </c>
    </row>
    <row r="4" spans="2:7" ht="23" x14ac:dyDescent="0.2">
      <c r="B4" s="135"/>
      <c r="C4" s="136"/>
      <c r="D4" s="50" t="s">
        <v>52</v>
      </c>
      <c r="E4" s="50" t="s">
        <v>2</v>
      </c>
      <c r="F4" s="50" t="s">
        <v>3</v>
      </c>
      <c r="G4" s="50" t="s">
        <v>27</v>
      </c>
    </row>
    <row r="5" spans="2:7" ht="21.75" customHeight="1" x14ac:dyDescent="0.2">
      <c r="B5" s="137" t="s">
        <v>70</v>
      </c>
      <c r="C5" s="138"/>
      <c r="D5" s="10"/>
      <c r="E5" s="10"/>
      <c r="F5" s="10"/>
      <c r="G5" s="11"/>
    </row>
    <row r="6" spans="2:7" x14ac:dyDescent="0.2">
      <c r="B6" s="139" t="s">
        <v>53</v>
      </c>
      <c r="C6" s="139"/>
      <c r="D6" s="90">
        <v>92.57</v>
      </c>
      <c r="E6" s="90">
        <v>86.96</v>
      </c>
      <c r="F6" s="90">
        <v>97.23</v>
      </c>
      <c r="G6" s="71">
        <v>93.43</v>
      </c>
    </row>
    <row r="7" spans="2:7" x14ac:dyDescent="0.2">
      <c r="B7" s="133" t="s">
        <v>73</v>
      </c>
      <c r="C7" s="133"/>
      <c r="D7" s="90">
        <v>91.01</v>
      </c>
      <c r="E7" s="90">
        <v>25.33</v>
      </c>
      <c r="F7" s="90">
        <v>24.73</v>
      </c>
      <c r="G7" s="71">
        <v>59.49</v>
      </c>
    </row>
    <row r="8" spans="2:7" x14ac:dyDescent="0.2">
      <c r="B8" s="133" t="s">
        <v>54</v>
      </c>
      <c r="C8" s="133"/>
      <c r="D8" s="90">
        <v>6.98</v>
      </c>
      <c r="E8" s="90">
        <v>83.51</v>
      </c>
      <c r="F8" s="90">
        <v>8.66</v>
      </c>
      <c r="G8" s="71">
        <v>15.59</v>
      </c>
    </row>
    <row r="9" spans="2:7" x14ac:dyDescent="0.2">
      <c r="B9" s="134" t="s">
        <v>55</v>
      </c>
      <c r="C9" s="134"/>
      <c r="D9" s="91">
        <v>1.53</v>
      </c>
      <c r="E9" s="91">
        <v>9.76</v>
      </c>
      <c r="F9" s="91">
        <v>93.26</v>
      </c>
      <c r="G9" s="73">
        <v>34.58</v>
      </c>
    </row>
    <row r="10" spans="2:7" x14ac:dyDescent="0.2">
      <c r="B10" s="132"/>
      <c r="C10" s="111"/>
      <c r="D10" s="111"/>
      <c r="E10" s="111"/>
      <c r="F10" s="111"/>
      <c r="G10" s="111"/>
    </row>
    <row r="11" spans="2:7" ht="189.75" customHeight="1" x14ac:dyDescent="0.2">
      <c r="B11" s="92" t="s">
        <v>92</v>
      </c>
      <c r="C11" s="113"/>
      <c r="D11" s="113"/>
      <c r="E11" s="113"/>
      <c r="F11" s="113"/>
      <c r="G11" s="95"/>
    </row>
  </sheetData>
  <mergeCells count="9">
    <mergeCell ref="B1:G2"/>
    <mergeCell ref="B10:G10"/>
    <mergeCell ref="B11:G11"/>
    <mergeCell ref="B8:C8"/>
    <mergeCell ref="B9:C9"/>
    <mergeCell ref="B4:C4"/>
    <mergeCell ref="B5:C5"/>
    <mergeCell ref="B6:C6"/>
    <mergeCell ref="B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Graphique 1</vt:lpstr>
      <vt:lpstr>Tableau 1</vt:lpstr>
      <vt:lpstr>Graphique 2</vt:lpstr>
      <vt:lpstr>Tableau 2</vt:lpstr>
      <vt:lpstr>Tableau 3</vt:lpstr>
      <vt:lpstr>Tableau 4</vt:lpstr>
      <vt:lpstr>Tableau 5</vt:lpstr>
      <vt:lpstr>Tableau 6</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LEROY, Céline (DREES/OS/LCE)</dc:creator>
  <cp:lastModifiedBy>Émilie Morin</cp:lastModifiedBy>
  <dcterms:created xsi:type="dcterms:W3CDTF">2020-04-17T12:42:24Z</dcterms:created>
  <dcterms:modified xsi:type="dcterms:W3CDTF">2021-09-10T10:30:37Z</dcterms:modified>
</cp:coreProperties>
</file>