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465" windowWidth="32760" windowHeight="20535" activeTab="5"/>
  </bookViews>
  <sheets>
    <sheet name="F30-Tableau 1" sheetId="1" r:id="rId1"/>
    <sheet name="F30-Tableau 2" sheetId="2" r:id="rId2"/>
    <sheet name="F30-Graphique 1" sheetId="3" r:id="rId3"/>
    <sheet name="F30-Tableau 3" sheetId="4" r:id="rId4"/>
    <sheet name="F30-Tableau 4" sheetId="5" r:id="rId5"/>
    <sheet name="F30- Graphique 2" sheetId="6" r:id="rId6"/>
  </sheets>
  <externalReferences>
    <externalReference r:id="rId9"/>
  </externalReferences>
  <definedNames>
    <definedName name="_xlnm.Print_Area" localSheetId="1">'F30-Tableau 2'!$B$2:$G$10</definedName>
  </definedNames>
  <calcPr fullCalcOnLoad="1"/>
</workbook>
</file>

<file path=xl/sharedStrings.xml><?xml version="1.0" encoding="utf-8"?>
<sst xmlns="http://schemas.openxmlformats.org/spreadsheetml/2006/main" count="96" uniqueCount="69">
  <si>
    <t>Ensemble des dispositifs</t>
  </si>
  <si>
    <t>Rentes viagères</t>
  </si>
  <si>
    <t>Sorties en capital</t>
  </si>
  <si>
    <t>Sociétés d'assurances</t>
  </si>
  <si>
    <t>Mutuelles</t>
  </si>
  <si>
    <t>Organismes de gestion d'épargne salariale</t>
  </si>
  <si>
    <t>En %</t>
  </si>
  <si>
    <t>Institutions de prévoyance</t>
  </si>
  <si>
    <t>Liquidation</t>
  </si>
  <si>
    <t>Constitution</t>
  </si>
  <si>
    <t>En % des masses de cotisations</t>
  </si>
  <si>
    <t>En % des masses de prestations</t>
  </si>
  <si>
    <t>En % des masses de provisions mathématiques</t>
  </si>
  <si>
    <t>Perco</t>
  </si>
  <si>
    <t>RMC (retraite mutualiste du combattant)</t>
  </si>
  <si>
    <t>Cotisations</t>
  </si>
  <si>
    <t>Prestations</t>
  </si>
  <si>
    <t>PERP</t>
  </si>
  <si>
    <t>Contrats « Exploitants agricoles »</t>
  </si>
  <si>
    <t>Contrats de type « art. 82 » du CGI</t>
  </si>
  <si>
    <t>Contrats de type « art. 39 » du CGI</t>
  </si>
  <si>
    <t>Autres contrats souscrits individuellement</t>
  </si>
  <si>
    <t>Tableau 3. Montants des prestations au titre de la retraite supplémentaire</t>
  </si>
  <si>
    <t>Tableau 4. Montants des provisions mathématiques au titre de la retraite supplémentaire</t>
  </si>
  <si>
    <t>Produits destinés aux fonctionnaires ou aux élus locaux (Prefon, Corem, CRH, Fonpel, Carel-Mudel)</t>
  </si>
  <si>
    <t>PERP et assimilés (cadre personnel)</t>
  </si>
  <si>
    <t>Tableau 1. Cotisations, prestations et provisions mathématiques au titre de la retraite supplémentaire en 2018</t>
  </si>
  <si>
    <t>2017-2018</t>
  </si>
  <si>
    <t>cotis_red</t>
  </si>
  <si>
    <t>Provisions mathématiques</t>
  </si>
  <si>
    <t>Cotisations Retraite supplémentaire</t>
  </si>
  <si>
    <t>Prestations Retraite supplémentaire</t>
  </si>
  <si>
    <t>Prestations comptes de la protection sociale</t>
  </si>
  <si>
    <t>Cotisations comptes de la protection sociale</t>
  </si>
  <si>
    <t>Produits pour les salariés et non-salariés (cadre professionnel)</t>
  </si>
  <si>
    <t>2013-2017</t>
  </si>
  <si>
    <t>dont PERP</t>
  </si>
  <si>
    <t>&lt;0,1</t>
  </si>
  <si>
    <t>Contrats  « Madelin »</t>
  </si>
  <si>
    <t>Tableau 2. Montants des cotisations au titre de la retraite supplémentaire</t>
  </si>
  <si>
    <r>
      <t>Cotisations</t>
    </r>
    <r>
      <rPr>
        <b/>
        <vertAlign val="superscript"/>
        <sz val="8"/>
        <rFont val="Arial"/>
        <family val="2"/>
      </rPr>
      <t>1</t>
    </r>
    <r>
      <rPr>
        <b/>
        <sz val="8"/>
        <rFont val="Arial"/>
        <family val="2"/>
      </rPr>
      <t xml:space="preserve"> au titre de la retraite</t>
    </r>
  </si>
  <si>
    <r>
      <t>Prestations</t>
    </r>
    <r>
      <rPr>
        <b/>
        <vertAlign val="superscript"/>
        <sz val="8"/>
        <rFont val="Arial"/>
        <family val="2"/>
      </rPr>
      <t>2</t>
    </r>
    <r>
      <rPr>
        <b/>
        <sz val="8"/>
        <rFont val="Arial"/>
        <family val="2"/>
      </rPr>
      <t xml:space="preserve"> de retraite versées</t>
    </r>
  </si>
  <si>
    <r>
      <t>Montant total des provisions</t>
    </r>
    <r>
      <rPr>
        <b/>
        <vertAlign val="superscript"/>
        <sz val="8"/>
        <rFont val="Arial"/>
        <family val="2"/>
      </rPr>
      <t>4</t>
    </r>
    <r>
      <rPr>
        <b/>
        <sz val="8"/>
        <rFont val="Arial"/>
        <family val="2"/>
      </rPr>
      <t xml:space="preserve">
</t>
    </r>
    <r>
      <rPr>
        <sz val="8"/>
        <rFont val="Arial"/>
        <family val="2"/>
      </rPr>
      <t>(en milliards d’euros courants)</t>
    </r>
  </si>
  <si>
    <r>
      <t xml:space="preserve">Évolution annuelle moyenne des montants des provisions en euros constants </t>
    </r>
    <r>
      <rPr>
        <sz val="8"/>
        <rFont val="Arial"/>
        <family val="2"/>
      </rPr>
      <t>(en %)</t>
    </r>
  </si>
  <si>
    <r>
      <t>Part des provisions mathématiques en 2018 selon la phase considérée</t>
    </r>
    <r>
      <rPr>
        <sz val="8"/>
        <rFont val="Arial"/>
        <family val="2"/>
      </rPr>
      <t xml:space="preserve"> (en %)</t>
    </r>
  </si>
  <si>
    <r>
      <t>PERP et assimilés</t>
    </r>
    <r>
      <rPr>
        <vertAlign val="superscript"/>
        <sz val="8"/>
        <rFont val="Arial"/>
        <family val="2"/>
      </rPr>
      <t>1</t>
    </r>
  </si>
  <si>
    <r>
      <t>Produit pour les non-salariés</t>
    </r>
    <r>
      <rPr>
        <vertAlign val="superscript"/>
        <sz val="8"/>
        <rFont val="Arial"/>
        <family val="2"/>
      </rPr>
      <t>2</t>
    </r>
  </si>
  <si>
    <r>
      <t>Produit pour les salariés</t>
    </r>
    <r>
      <rPr>
        <vertAlign val="superscript"/>
        <sz val="8"/>
        <rFont val="Arial"/>
        <family val="2"/>
      </rPr>
      <t>3</t>
    </r>
    <r>
      <rPr>
        <sz val="8"/>
        <rFont val="Arial"/>
        <family val="2"/>
      </rPr>
      <t xml:space="preserve"> (hors Perco)</t>
    </r>
  </si>
  <si>
    <r>
      <t xml:space="preserve">Montant total des prestations 
</t>
    </r>
    <r>
      <rPr>
        <sz val="8"/>
        <rFont val="Arial"/>
        <family val="2"/>
      </rPr>
      <t>(en milliards d’euros courants)</t>
    </r>
  </si>
  <si>
    <r>
      <t xml:space="preserve">Évolution annuelle moyenne des montants des prestations en euros constants </t>
    </r>
    <r>
      <rPr>
        <sz val="8"/>
        <rFont val="Arial"/>
        <family val="2"/>
      </rPr>
      <t>(en %)</t>
    </r>
  </si>
  <si>
    <r>
      <t xml:space="preserve">Part des prestations versées en 2018 selon le type de versement </t>
    </r>
    <r>
      <rPr>
        <sz val="8"/>
        <rFont val="Arial"/>
        <family val="2"/>
      </rPr>
      <t>(en %)</t>
    </r>
  </si>
  <si>
    <r>
      <t>VFU</t>
    </r>
    <r>
      <rPr>
        <b/>
        <vertAlign val="superscript"/>
        <sz val="8"/>
        <rFont val="Arial"/>
        <family val="2"/>
      </rPr>
      <t>4</t>
    </r>
  </si>
  <si>
    <r>
      <t xml:space="preserve">Montant total des cotisations 
</t>
    </r>
    <r>
      <rPr>
        <sz val="8"/>
        <rFont val="Arial"/>
        <family val="2"/>
      </rPr>
      <t>(en milliards d’euros courants)</t>
    </r>
  </si>
  <si>
    <r>
      <t xml:space="preserve">Évolution annuelle moyenne des montants des cotisations en euros constants </t>
    </r>
    <r>
      <rPr>
        <sz val="8"/>
        <rFont val="Arial"/>
        <family val="2"/>
      </rPr>
      <t>(en %)</t>
    </r>
  </si>
  <si>
    <r>
      <t>Provisions mathématiques</t>
    </r>
    <r>
      <rPr>
        <b/>
        <vertAlign val="superscript"/>
        <sz val="8"/>
        <color indexed="8"/>
        <rFont val="Arial"/>
        <family val="2"/>
      </rPr>
      <t>2</t>
    </r>
  </si>
  <si>
    <r>
      <t xml:space="preserve">Montant 
</t>
    </r>
    <r>
      <rPr>
        <sz val="8"/>
        <color indexed="8"/>
        <rFont val="Arial"/>
        <family val="2"/>
      </rPr>
      <t>(en milliards d'euros)</t>
    </r>
  </si>
  <si>
    <r>
      <t xml:space="preserve">Part dans l'ensemble
</t>
    </r>
    <r>
      <rPr>
        <sz val="8"/>
        <color indexed="8"/>
        <rFont val="Arial"/>
        <family val="2"/>
      </rPr>
      <t>(en %)</t>
    </r>
  </si>
  <si>
    <r>
      <t>Contrats de type « art. 83 » du CGI</t>
    </r>
    <r>
      <rPr>
        <vertAlign val="superscript"/>
        <sz val="8"/>
        <color indexed="8"/>
        <rFont val="Arial"/>
        <family val="2"/>
      </rPr>
      <t>1</t>
    </r>
  </si>
  <si>
    <t>100 </t>
  </si>
  <si>
    <t>Produits pour les salariés (à titre collectif, y compris Perco)</t>
  </si>
  <si>
    <t>Produits pour les non-salariés (à titre individuel)</t>
  </si>
  <si>
    <r>
      <t xml:space="preserve">1. Contrats de types « article 83 » du CGI, PERE et autres produits de retraite supplémentaire d’entreprise relevant de la fiscalité des contrats « article 83 » (Repma, PER, L441, etc.).
2. Provisions mathématiques pour les dispositifs hors Perco ; encours pour le Perco.
</t>
    </r>
    <r>
      <rPr>
        <b/>
        <sz val="8"/>
        <rFont val="Arial"/>
        <family val="2"/>
      </rPr>
      <t>Champ &gt;</t>
    </r>
    <r>
      <rPr>
        <sz val="8"/>
        <rFont val="Arial"/>
        <family val="2"/>
      </rPr>
      <t xml:space="preserve"> Ensemble des contrats en cours de constitution (cotisations et provisions mathématiques) et liquidation (prestations et provisions mathématiques).
</t>
    </r>
    <r>
      <rPr>
        <b/>
        <sz val="8"/>
        <rFont val="Arial"/>
        <family val="2"/>
      </rPr>
      <t xml:space="preserve">Sources &gt; </t>
    </r>
    <r>
      <rPr>
        <sz val="8"/>
        <rFont val="Arial"/>
        <family val="2"/>
      </rPr>
      <t>DREES, enquête Retraite supplémentaire 2018 ; données FFA.</t>
    </r>
  </si>
  <si>
    <r>
      <t xml:space="preserve">1. PERP et produits assimilés, notamment les produits destinés aux fonctionnaires ou aux élus locaux (Prefon, Corem, etc.).
2. Contrats « Madelin » et « exploitants agricoles ».
3. Contrats de type « article 39 », « article 82 » et « article 83 » du CGI (PERE compris).
</t>
    </r>
    <r>
      <rPr>
        <b/>
        <sz val="8"/>
        <rFont val="Arial"/>
        <family val="2"/>
      </rPr>
      <t>Champ &gt;</t>
    </r>
    <r>
      <rPr>
        <sz val="8"/>
        <rFont val="Arial"/>
        <family val="2"/>
      </rPr>
      <t xml:space="preserve"> Ensemble des contrats en cours de constitution.
</t>
    </r>
    <r>
      <rPr>
        <b/>
        <sz val="8"/>
        <rFont val="Arial"/>
        <family val="2"/>
      </rPr>
      <t xml:space="preserve">Sources &gt; </t>
    </r>
    <r>
      <rPr>
        <sz val="8"/>
        <rFont val="Arial"/>
        <family val="2"/>
      </rPr>
      <t>DREES, enquêtes Retraite supplémentaire 2013, 2017 et 2018 ; données FFA.</t>
    </r>
  </si>
  <si>
    <t>Graphique 1. Répartition des masses de cotisations, prestations et provisions mathématiques, au titre de la retraite supplémentaire par type d’organisme</t>
  </si>
  <si>
    <r>
      <t xml:space="preserve">1. Le Perco n’est pas un contrat d’assurance retraite, mais un dispositif d’épargne salariale, il ne s’agit sonc pas de provisions mathématiques mais d’encours. Les fonds de retraite professionelle supplémentaire (FRPS) sont intégrés aux sociétés d’assurances.
</t>
    </r>
    <r>
      <rPr>
        <b/>
        <sz val="8"/>
        <rFont val="Arial"/>
        <family val="2"/>
      </rPr>
      <t>Champ &gt;</t>
    </r>
    <r>
      <rPr>
        <sz val="8"/>
        <rFont val="Arial"/>
        <family val="2"/>
      </rPr>
      <t xml:space="preserve"> Ensemble des contrats en cours de constitution et de liquidation.
</t>
    </r>
    <r>
      <rPr>
        <b/>
        <sz val="8"/>
        <rFont val="Arial"/>
        <family val="2"/>
      </rPr>
      <t xml:space="preserve">Sources &gt; </t>
    </r>
    <r>
      <rPr>
        <sz val="8"/>
        <rFont val="Arial"/>
        <family val="2"/>
      </rPr>
      <t>DREES, enquêtes Retraite supplémentaire 2018 ; données FFA.</t>
    </r>
  </si>
  <si>
    <r>
      <t xml:space="preserve">1. PERP et produits assimilés, notamment les produits destinés aux fonctionnaires ou aux élus locaux (Prefon, Corem, etc.).
2. Contrats « Madelin » et « exploitants agricoles ».
3. Contrats de type « article 39 », « article 82 » et « article 83 » du CGI (PERE compris).
4. VFU : versement forfaitaire unique.
</t>
    </r>
    <r>
      <rPr>
        <b/>
        <sz val="8"/>
        <rFont val="Arial"/>
        <family val="2"/>
      </rPr>
      <t xml:space="preserve">Champ &gt; </t>
    </r>
    <r>
      <rPr>
        <sz val="8"/>
        <rFont val="Arial"/>
        <family val="2"/>
      </rPr>
      <t xml:space="preserve">Ensemble des contrats en cours de liquidation.
</t>
    </r>
    <r>
      <rPr>
        <b/>
        <sz val="8"/>
        <rFont val="Arial"/>
        <family val="2"/>
      </rPr>
      <t>Sources &gt;</t>
    </r>
    <r>
      <rPr>
        <sz val="8"/>
        <rFont val="Arial"/>
        <family val="2"/>
      </rPr>
      <t xml:space="preserve"> DREES, enquêtes Retraite supplémentaire 2013, 2017 et 2018 ; données FFA.</t>
    </r>
  </si>
  <si>
    <r>
      <t xml:space="preserve">1. PERP et produits assimilés, notamment les produits destinés aux fonctionnaires ou aux élus locaux (Prefon, Corem, etc.).
2. Contrats « Madelin » et « exploitants agricoles ».
3. Contrats de type « article 39 », « article 82 » et « article 83 » du CGI (PERE compris).
4. Provisions mathématiques pour les dispositifs hors Perco ; encours pour le Perco.
</t>
    </r>
    <r>
      <rPr>
        <b/>
        <sz val="8"/>
        <rFont val="Arial"/>
        <family val="2"/>
      </rPr>
      <t xml:space="preserve">Champ &gt; </t>
    </r>
    <r>
      <rPr>
        <sz val="8"/>
        <rFont val="Arial"/>
        <family val="2"/>
      </rPr>
      <t xml:space="preserve">Ensemble des contrats en cours de constitution et de liquidation.
</t>
    </r>
    <r>
      <rPr>
        <b/>
        <sz val="8"/>
        <rFont val="Arial"/>
        <family val="2"/>
      </rPr>
      <t>Sources &gt;</t>
    </r>
    <r>
      <rPr>
        <sz val="8"/>
        <rFont val="Arial"/>
        <family val="2"/>
      </rPr>
      <t xml:space="preserve"> DREES, enquêtes Retraite supplémentaire 2013, 2017 et 2018 ; données FFA.</t>
    </r>
  </si>
  <si>
    <t>Graphique 2. Part de la retraite supplémentaire dans l’ensemble des régimes de retraite (obligatoire et facultative)</t>
  </si>
  <si>
    <r>
      <t xml:space="preserve">1. Cotisations sociales à la charge des employeurs et des salariés, contributions publiques, transferts pris en charge par le FSV (Fonds de solidarité vieillesse) rentrant dans le financement de la retraite. Données révisées en 2019.
2. Dans les prestations sont intégrées les pensions de retraite versées au titre des droits directs et dérivés, ainsi que les allocations du minimum vieillesse.
</t>
    </r>
    <r>
      <rPr>
        <b/>
        <sz val="8"/>
        <rFont val="Arial"/>
        <family val="2"/>
      </rPr>
      <t>Champ &gt;</t>
    </r>
    <r>
      <rPr>
        <sz val="8"/>
        <rFont val="Arial"/>
        <family val="2"/>
      </rPr>
      <t xml:space="preserve"> Ensemble des contrats en cours de constitution et de liquidation.
</t>
    </r>
    <r>
      <rPr>
        <b/>
        <sz val="8"/>
        <rFont val="Arial"/>
        <family val="2"/>
      </rPr>
      <t>Sources &gt;</t>
    </r>
    <r>
      <rPr>
        <sz val="8"/>
        <rFont val="Arial"/>
        <family val="2"/>
      </rPr>
      <t xml:space="preserve"> DREES, enquêtes Retraite supplémentaire de 2010 à 2018 ; rapport de la Commission des comptes de la Sécurité sociale.</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</si>
</sst>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 #,##0_)_ ;_ * \(#,##0\)_ ;_ * &quot;-&quot;_)_ ;_ @_ "/>
    <numFmt numFmtId="173" formatCode="_ * #,##0.00_)_ ;_ * \(#,##0.00\)_ ;_ * &quot;-&quot;??_)_ ;_ @_ "/>
    <numFmt numFmtId="174" formatCode="_-* #,##0\ _€_-;\-* #,##0\ _€_-;_-* &quot;-&quot;\ _€_-;_-@_-"/>
    <numFmt numFmtId="175" formatCode="_-* #,##0.00\ _€_-;\-* #,##0.00\ _€_-;_-* &quot;-&quot;??\ _€_-;_-@_-"/>
    <numFmt numFmtId="176" formatCode="_-* #,##0\ _€_-;\-* #,##0\ _€_-;_-* &quot;-&quot;??\ _€_-;_-@_-"/>
    <numFmt numFmtId="177" formatCode="0.000%"/>
    <numFmt numFmtId="178" formatCode="0.0%"/>
    <numFmt numFmtId="179" formatCode="_-* #,##0.0\ _€_-;\-* #,##0.0\ _€_-;_-* &quot;-&quot;??\ _€_-;_-@_-"/>
    <numFmt numFmtId="180" formatCode="0.000"/>
    <numFmt numFmtId="181" formatCode="_-* #,##0.000\ _€_-;\-* #,##0.000\ _€_-;_-* &quot;-&quot;??\ _€_-;_-@_-"/>
    <numFmt numFmtId="182" formatCode="_-* #,##0.0000\ _€_-;\-* #,##0.0000\ _€_-;_-* &quot;-&quot;??\ _€_-;_-@_-"/>
    <numFmt numFmtId="183" formatCode="0.0"/>
    <numFmt numFmtId="184" formatCode="_-* #,##0.0\ _€_-;\-* #,##0.0\ _€_-;_-* &quot;-&quot;?\ _€_-;_-@_-"/>
    <numFmt numFmtId="185" formatCode="0.000000"/>
    <numFmt numFmtId="186" formatCode="0.00000"/>
    <numFmt numFmtId="187" formatCode="0.0000"/>
    <numFmt numFmtId="188" formatCode="#,##0.0"/>
    <numFmt numFmtId="189" formatCode="0.0000000000"/>
    <numFmt numFmtId="190" formatCode="0&quot;           &quot;"/>
    <numFmt numFmtId="191" formatCode="0.00&quot;      &quot;"/>
    <numFmt numFmtId="192" formatCode="0.00000000"/>
    <numFmt numFmtId="193" formatCode="0.0000000"/>
    <numFmt numFmtId="194" formatCode="#,##0.000"/>
    <numFmt numFmtId="195" formatCode="#,##0.0000"/>
    <numFmt numFmtId="196" formatCode="&quot;Vrai&quot;;&quot;Vrai&quot;;&quot;Faux&quot;"/>
    <numFmt numFmtId="197" formatCode="&quot;Actif&quot;;&quot;Actif&quot;;&quot;Inactif&quot;"/>
    <numFmt numFmtId="198" formatCode="[$€-2]\ #,##0.00_);[Red]\([$€-2]\ #,##0.00\)"/>
    <numFmt numFmtId="199" formatCode="[$-40C]dddd\ d\ mmmm\ yyyy"/>
    <numFmt numFmtId="200" formatCode="#,##0.00000"/>
    <numFmt numFmtId="201" formatCode="#,##0&quot; &quot;"/>
    <numFmt numFmtId="202" formatCode="#,##0.0&quot; &quot;"/>
    <numFmt numFmtId="203" formatCode="#,##0.00&quot; &quot;"/>
    <numFmt numFmtId="204" formatCode="#,##0.000000"/>
    <numFmt numFmtId="205" formatCode="0.000000000"/>
    <numFmt numFmtId="206" formatCode="#,##0.000\ &quot;€&quot;"/>
  </numFmts>
  <fonts count="51">
    <font>
      <sz val="10"/>
      <name val="Arial"/>
      <family val="0"/>
    </font>
    <font>
      <u val="single"/>
      <sz val="10"/>
      <color indexed="30"/>
      <name val="Arial"/>
      <family val="2"/>
    </font>
    <font>
      <sz val="8"/>
      <name val="Arial"/>
      <family val="2"/>
    </font>
    <font>
      <b/>
      <sz val="8"/>
      <name val="Arial"/>
      <family val="2"/>
    </font>
    <font>
      <u val="single"/>
      <sz val="10"/>
      <color indexed="20"/>
      <name val="Arial"/>
      <family val="2"/>
    </font>
    <font>
      <i/>
      <sz val="8"/>
      <name val="Arial"/>
      <family val="2"/>
    </font>
    <font>
      <b/>
      <sz val="8"/>
      <color indexed="8"/>
      <name val="Arial"/>
      <family val="2"/>
    </font>
    <font>
      <sz val="8"/>
      <color indexed="8"/>
      <name val="Arial"/>
      <family val="2"/>
    </font>
    <font>
      <b/>
      <vertAlign val="superscript"/>
      <sz val="8"/>
      <name val="Arial"/>
      <family val="2"/>
    </font>
    <font>
      <vertAlign val="superscript"/>
      <sz val="8"/>
      <name val="Arial"/>
      <family val="2"/>
    </font>
    <font>
      <b/>
      <i/>
      <sz val="8"/>
      <name val="Arial"/>
      <family val="2"/>
    </font>
    <font>
      <b/>
      <vertAlign val="superscript"/>
      <sz val="8"/>
      <color indexed="8"/>
      <name val="Arial"/>
      <family val="2"/>
    </font>
    <font>
      <vertAlign val="superscript"/>
      <sz val="8"/>
      <color indexed="8"/>
      <name val="Arial"/>
      <family val="2"/>
    </font>
    <font>
      <sz val="8"/>
      <name val="Times New Roman"/>
      <family val="1"/>
    </font>
    <font>
      <b/>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00"/>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rgb="FF000000"/>
      </left>
      <right style="hair">
        <color rgb="FF000000"/>
      </right>
      <top style="hair">
        <color rgb="FF000000"/>
      </top>
      <bottom style="hair">
        <color rgb="FF000000"/>
      </bottom>
    </border>
    <border>
      <left style="hair"/>
      <right style="hair"/>
      <top style="hair"/>
      <bottom>
        <color indexed="63"/>
      </bottom>
    </border>
    <border>
      <left style="dotted"/>
      <right style="dotted"/>
      <top style="dotted"/>
      <bottom style="dotted"/>
    </border>
    <border>
      <left style="hair"/>
      <right>
        <color indexed="63"/>
      </right>
      <top style="hair"/>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hair"/>
      <right style="hair">
        <color rgb="FF000000"/>
      </right>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05">
    <xf numFmtId="0" fontId="0" fillId="0" borderId="0" xfId="0" applyAlignment="1">
      <alignment/>
    </xf>
    <xf numFmtId="0" fontId="3" fillId="0" borderId="0" xfId="0" applyFont="1" applyBorder="1" applyAlignment="1">
      <alignment/>
    </xf>
    <xf numFmtId="1" fontId="3"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2" fontId="2" fillId="0" borderId="0" xfId="0" applyNumberFormat="1" applyFont="1" applyAlignment="1">
      <alignment/>
    </xf>
    <xf numFmtId="1" fontId="2" fillId="0" borderId="0" xfId="0" applyNumberFormat="1" applyFont="1" applyBorder="1" applyAlignment="1">
      <alignment/>
    </xf>
    <xf numFmtId="0" fontId="2" fillId="0" borderId="0" xfId="0" applyFont="1" applyBorder="1" applyAlignment="1">
      <alignment horizontal="left" wrapText="1"/>
    </xf>
    <xf numFmtId="0" fontId="2" fillId="0" borderId="0" xfId="0" applyFont="1" applyFill="1" applyBorder="1" applyAlignment="1">
      <alignment vertical="top" wrapText="1"/>
    </xf>
    <xf numFmtId="0" fontId="49" fillId="0" borderId="10" xfId="0" applyFont="1" applyBorder="1" applyAlignment="1">
      <alignment horizontal="center" vertical="center" wrapText="1"/>
    </xf>
    <xf numFmtId="1" fontId="3" fillId="0" borderId="11" xfId="53" applyNumberFormat="1" applyFont="1" applyFill="1" applyBorder="1" applyAlignment="1">
      <alignment vertical="center"/>
    </xf>
    <xf numFmtId="0" fontId="5" fillId="0" borderId="0" xfId="0" applyFont="1" applyBorder="1" applyAlignment="1">
      <alignment horizontal="left" wrapText="1"/>
    </xf>
    <xf numFmtId="0" fontId="2" fillId="33" borderId="0" xfId="0" applyFont="1" applyFill="1" applyAlignment="1">
      <alignment/>
    </xf>
    <xf numFmtId="0" fontId="3" fillId="33" borderId="0" xfId="0" applyFont="1" applyFill="1" applyAlignment="1">
      <alignment/>
    </xf>
    <xf numFmtId="1" fontId="50" fillId="0" borderId="10" xfId="0" applyNumberFormat="1" applyFont="1" applyBorder="1" applyAlignment="1">
      <alignment horizontal="center" vertical="center" wrapText="1"/>
    </xf>
    <xf numFmtId="0" fontId="2" fillId="33" borderId="0" xfId="0" applyFont="1" applyFill="1" applyAlignment="1">
      <alignment horizontal="right"/>
    </xf>
    <xf numFmtId="0" fontId="3" fillId="33" borderId="12" xfId="0" applyFont="1" applyFill="1" applyBorder="1" applyAlignment="1">
      <alignment horizontal="center"/>
    </xf>
    <xf numFmtId="2" fontId="3" fillId="33" borderId="13" xfId="0" applyNumberFormat="1" applyFont="1" applyFill="1" applyBorder="1" applyAlignment="1">
      <alignment horizontal="left" vertical="center"/>
    </xf>
    <xf numFmtId="183" fontId="2" fillId="0" borderId="12" xfId="0" applyNumberFormat="1"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center"/>
    </xf>
    <xf numFmtId="0" fontId="2" fillId="33" borderId="0" xfId="0" applyFont="1" applyFill="1" applyAlignment="1">
      <alignment horizontal="center"/>
    </xf>
    <xf numFmtId="0" fontId="3" fillId="0" borderId="12" xfId="0" applyFont="1" applyFill="1" applyBorder="1" applyAlignment="1">
      <alignment horizontal="center"/>
    </xf>
    <xf numFmtId="188" fontId="2" fillId="0" borderId="12" xfId="0" applyNumberFormat="1" applyFont="1" applyFill="1" applyBorder="1" applyAlignment="1">
      <alignment horizontal="center"/>
    </xf>
    <xf numFmtId="188" fontId="2" fillId="34" borderId="12" xfId="0" applyNumberFormat="1" applyFont="1" applyFill="1" applyBorder="1" applyAlignment="1">
      <alignment horizontal="center"/>
    </xf>
    <xf numFmtId="183" fontId="2" fillId="34" borderId="12" xfId="0" applyNumberFormat="1" applyFont="1" applyFill="1" applyBorder="1" applyAlignment="1">
      <alignment horizontal="center"/>
    </xf>
    <xf numFmtId="0" fontId="3" fillId="0" borderId="14" xfId="0" applyFont="1" applyFill="1" applyBorder="1" applyAlignment="1">
      <alignment horizontal="center" vertical="center" wrapText="1"/>
    </xf>
    <xf numFmtId="0" fontId="2" fillId="0" borderId="11" xfId="0" applyFont="1" applyFill="1" applyBorder="1" applyAlignment="1">
      <alignment wrapText="1"/>
    </xf>
    <xf numFmtId="1" fontId="2" fillId="0" borderId="0" xfId="0" applyNumberFormat="1" applyFont="1" applyAlignment="1">
      <alignment/>
    </xf>
    <xf numFmtId="0" fontId="2" fillId="0" borderId="15" xfId="0" applyFont="1" applyFill="1" applyBorder="1" applyAlignment="1">
      <alignment wrapText="1"/>
    </xf>
    <xf numFmtId="183" fontId="2" fillId="0" borderId="0" xfId="0" applyNumberFormat="1" applyFont="1" applyAlignment="1">
      <alignment/>
    </xf>
    <xf numFmtId="0" fontId="3" fillId="0" borderId="14" xfId="0" applyFont="1" applyFill="1" applyBorder="1" applyAlignment="1">
      <alignment wrapText="1"/>
    </xf>
    <xf numFmtId="0" fontId="3" fillId="0" borderId="0" xfId="0" applyFont="1" applyAlignment="1">
      <alignment horizontal="left" vertical="top"/>
    </xf>
    <xf numFmtId="183" fontId="2" fillId="33" borderId="0" xfId="53" applyNumberFormat="1" applyFont="1" applyFill="1" applyBorder="1" applyAlignment="1">
      <alignment horizontal="right" vertical="center" indent="2"/>
    </xf>
    <xf numFmtId="206" fontId="2" fillId="33" borderId="0" xfId="0" applyNumberFormat="1" applyFont="1" applyFill="1" applyBorder="1" applyAlignment="1">
      <alignment horizontal="right" vertical="center" indent="2"/>
    </xf>
    <xf numFmtId="188" fontId="2" fillId="33" borderId="0" xfId="0" applyNumberFormat="1" applyFont="1" applyFill="1" applyBorder="1" applyAlignment="1">
      <alignment horizontal="right" vertical="center" indent="2"/>
    </xf>
    <xf numFmtId="0" fontId="49" fillId="0" borderId="0" xfId="0" applyFont="1" applyAlignment="1">
      <alignment horizontal="left" vertical="top" wrapText="1" readingOrder="1"/>
    </xf>
    <xf numFmtId="0" fontId="5" fillId="0" borderId="0" xfId="0" applyFont="1" applyAlignment="1">
      <alignment/>
    </xf>
    <xf numFmtId="0" fontId="2" fillId="0" borderId="16" xfId="0" applyFont="1" applyFill="1" applyBorder="1" applyAlignment="1">
      <alignment wrapText="1"/>
    </xf>
    <xf numFmtId="0" fontId="3" fillId="0" borderId="0" xfId="0" applyFont="1" applyBorder="1" applyAlignment="1">
      <alignment horizontal="left" wrapText="1"/>
    </xf>
    <xf numFmtId="183" fontId="2" fillId="0" borderId="0" xfId="0" applyNumberFormat="1" applyFont="1" applyBorder="1" applyAlignment="1">
      <alignment/>
    </xf>
    <xf numFmtId="185" fontId="2" fillId="0" borderId="0" xfId="0" applyNumberFormat="1" applyFont="1" applyAlignment="1">
      <alignment/>
    </xf>
    <xf numFmtId="0" fontId="10" fillId="0" borderId="0" xfId="0" applyFont="1" applyBorder="1" applyAlignment="1">
      <alignment horizontal="left" wrapText="1"/>
    </xf>
    <xf numFmtId="178" fontId="2" fillId="0" borderId="0" xfId="0" applyNumberFormat="1" applyFont="1" applyBorder="1" applyAlignment="1">
      <alignment/>
    </xf>
    <xf numFmtId="178" fontId="3" fillId="0" borderId="0" xfId="0" applyNumberFormat="1" applyFont="1" applyBorder="1" applyAlignment="1">
      <alignment/>
    </xf>
    <xf numFmtId="0" fontId="2" fillId="0" borderId="0" xfId="0" applyFont="1" applyBorder="1" applyAlignment="1">
      <alignment horizontal="left"/>
    </xf>
    <xf numFmtId="0" fontId="7" fillId="0" borderId="0" xfId="0" applyFont="1" applyFill="1" applyBorder="1" applyAlignment="1">
      <alignment horizontal="center" vertical="center"/>
    </xf>
    <xf numFmtId="0" fontId="6" fillId="0" borderId="15"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6" fillId="0" borderId="13" xfId="0" applyFont="1" applyFill="1" applyBorder="1" applyAlignment="1">
      <alignment vertical="center"/>
    </xf>
    <xf numFmtId="0" fontId="13" fillId="0" borderId="0" xfId="51" applyFont="1">
      <alignment/>
      <protection/>
    </xf>
    <xf numFmtId="2" fontId="13" fillId="0" borderId="0" xfId="51" applyNumberFormat="1" applyFont="1">
      <alignment/>
      <protection/>
    </xf>
    <xf numFmtId="0" fontId="13" fillId="0" borderId="0" xfId="51" applyFont="1" applyAlignment="1">
      <alignment vertical="top" wrapText="1"/>
      <protection/>
    </xf>
    <xf numFmtId="1" fontId="13" fillId="0" borderId="0" xfId="51" applyNumberFormat="1" applyFont="1">
      <alignment/>
      <protection/>
    </xf>
    <xf numFmtId="183" fontId="13" fillId="0" borderId="0" xfId="51" applyNumberFormat="1" applyFont="1">
      <alignment/>
      <protection/>
    </xf>
    <xf numFmtId="0" fontId="14" fillId="0" borderId="0" xfId="51" applyFont="1" applyAlignment="1">
      <alignment vertical="top"/>
      <protection/>
    </xf>
    <xf numFmtId="0" fontId="3" fillId="0" borderId="13" xfId="51" applyFont="1" applyBorder="1" applyAlignment="1">
      <alignment horizontal="center" vertical="center" wrapText="1"/>
      <protection/>
    </xf>
    <xf numFmtId="0" fontId="3" fillId="0" borderId="14" xfId="51" applyFont="1" applyBorder="1" applyAlignment="1">
      <alignment horizontal="center" vertical="center" wrapText="1"/>
      <protection/>
    </xf>
    <xf numFmtId="0" fontId="3" fillId="0" borderId="17" xfId="51" applyFont="1" applyBorder="1" applyAlignment="1">
      <alignment horizontal="center" vertical="center" wrapText="1"/>
      <protection/>
    </xf>
    <xf numFmtId="0" fontId="2" fillId="0" borderId="11" xfId="51" applyFont="1" applyBorder="1" applyAlignment="1">
      <alignment wrapText="1"/>
      <protection/>
    </xf>
    <xf numFmtId="0" fontId="2" fillId="0" borderId="15" xfId="51" applyFont="1" applyBorder="1" applyAlignment="1">
      <alignment wrapText="1"/>
      <protection/>
    </xf>
    <xf numFmtId="0" fontId="3" fillId="0" borderId="14" xfId="51" applyFont="1" applyBorder="1" applyAlignment="1">
      <alignment wrapText="1"/>
      <protection/>
    </xf>
    <xf numFmtId="0" fontId="6" fillId="0" borderId="18" xfId="0" applyFont="1" applyFill="1" applyBorder="1" applyAlignment="1">
      <alignment vertical="center" wrapText="1"/>
    </xf>
    <xf numFmtId="0" fontId="7" fillId="0" borderId="19" xfId="0" applyFont="1" applyFill="1" applyBorder="1" applyAlignment="1">
      <alignment horizontal="left" vertical="center" indent="1"/>
    </xf>
    <xf numFmtId="0" fontId="7" fillId="0" borderId="19" xfId="0" applyFont="1" applyFill="1" applyBorder="1" applyAlignment="1">
      <alignment horizontal="left" vertical="center" wrapText="1" indent="1"/>
    </xf>
    <xf numFmtId="0" fontId="7" fillId="0" borderId="20" xfId="0" applyFont="1" applyFill="1" applyBorder="1" applyAlignment="1">
      <alignment horizontal="left" vertical="center" indent="1"/>
    </xf>
    <xf numFmtId="0" fontId="2" fillId="0" borderId="15" xfId="0" applyFont="1" applyBorder="1" applyAlignment="1">
      <alignment horizontal="right" indent="2"/>
    </xf>
    <xf numFmtId="0" fontId="2" fillId="0" borderId="16" xfId="0" applyFont="1" applyBorder="1" applyAlignment="1">
      <alignment horizontal="right" indent="2"/>
    </xf>
    <xf numFmtId="0" fontId="2" fillId="0" borderId="15" xfId="0" applyFont="1" applyBorder="1" applyAlignment="1">
      <alignment horizontal="right" indent="3"/>
    </xf>
    <xf numFmtId="0" fontId="2" fillId="0" borderId="16" xfId="0" applyFont="1" applyBorder="1" applyAlignment="1">
      <alignment horizontal="right" indent="3"/>
    </xf>
    <xf numFmtId="0" fontId="3" fillId="0" borderId="11" xfId="0" applyFont="1" applyBorder="1" applyAlignment="1">
      <alignment horizontal="right" indent="4"/>
    </xf>
    <xf numFmtId="0" fontId="2" fillId="0" borderId="15" xfId="0" applyFont="1" applyBorder="1" applyAlignment="1">
      <alignment horizontal="right" indent="4"/>
    </xf>
    <xf numFmtId="0" fontId="2" fillId="0" borderId="16" xfId="0" applyFont="1" applyBorder="1" applyAlignment="1">
      <alignment horizontal="right" indent="4"/>
    </xf>
    <xf numFmtId="0" fontId="3" fillId="0" borderId="16" xfId="0" applyFont="1" applyBorder="1" applyAlignment="1">
      <alignment horizontal="right" indent="4"/>
    </xf>
    <xf numFmtId="0" fontId="6" fillId="0" borderId="19" xfId="0" applyFont="1" applyFill="1" applyBorder="1" applyAlignment="1">
      <alignment vertical="center"/>
    </xf>
    <xf numFmtId="0" fontId="7" fillId="0" borderId="19" xfId="0" applyFont="1" applyFill="1" applyBorder="1" applyAlignment="1">
      <alignment horizontal="left" vertical="center" indent="2"/>
    </xf>
    <xf numFmtId="0" fontId="2" fillId="0" borderId="15" xfId="0" applyFont="1" applyFill="1" applyBorder="1" applyAlignment="1">
      <alignment horizontal="left" wrapText="1" indent="1"/>
    </xf>
    <xf numFmtId="0" fontId="2" fillId="0" borderId="11" xfId="0" applyFont="1" applyBorder="1" applyAlignment="1">
      <alignment horizontal="right" indent="2"/>
    </xf>
    <xf numFmtId="0" fontId="2" fillId="0" borderId="14" xfId="0" applyFont="1" applyBorder="1" applyAlignment="1">
      <alignment horizontal="right" indent="2"/>
    </xf>
    <xf numFmtId="0" fontId="2" fillId="0" borderId="11" xfId="0" applyFont="1" applyBorder="1" applyAlignment="1">
      <alignment horizontal="right" indent="3"/>
    </xf>
    <xf numFmtId="0" fontId="3" fillId="0" borderId="14" xfId="0" applyFont="1" applyBorder="1" applyAlignment="1">
      <alignment horizontal="right" indent="2"/>
    </xf>
    <xf numFmtId="0" fontId="3" fillId="0" borderId="14" xfId="0" applyFont="1" applyBorder="1" applyAlignment="1">
      <alignment horizontal="right" indent="3"/>
    </xf>
    <xf numFmtId="0" fontId="3" fillId="33" borderId="0" xfId="0" applyFont="1" applyFill="1" applyAlignment="1">
      <alignment vertical="center"/>
    </xf>
    <xf numFmtId="0" fontId="6" fillId="0" borderId="14" xfId="0" applyFont="1" applyFill="1" applyBorder="1" applyAlignment="1">
      <alignment horizontal="center" vertical="center" wrapText="1"/>
    </xf>
    <xf numFmtId="0" fontId="3" fillId="0" borderId="0" xfId="0" applyFont="1" applyAlignment="1">
      <alignment horizontal="left" vertical="top"/>
    </xf>
    <xf numFmtId="0" fontId="2" fillId="0" borderId="0" xfId="0" applyFont="1" applyBorder="1" applyAlignment="1">
      <alignment horizontal="left" wrapText="1"/>
    </xf>
    <xf numFmtId="0" fontId="2" fillId="0" borderId="0" xfId="0" applyFont="1" applyBorder="1" applyAlignment="1">
      <alignment horizontal="left" vertical="top" wrapText="1"/>
    </xf>
    <xf numFmtId="2" fontId="3" fillId="0" borderId="14" xfId="0" applyNumberFormat="1" applyFont="1" applyFill="1" applyBorder="1" applyAlignment="1">
      <alignment horizontal="center" vertical="center" wrapText="1"/>
    </xf>
    <xf numFmtId="0" fontId="2" fillId="0" borderId="21" xfId="0" applyFont="1" applyFill="1" applyBorder="1" applyAlignment="1">
      <alignment horizontal="center"/>
    </xf>
    <xf numFmtId="0" fontId="2" fillId="0" borderId="22" xfId="0" applyFont="1" applyFill="1" applyBorder="1" applyAlignment="1">
      <alignment horizontal="center"/>
    </xf>
    <xf numFmtId="0" fontId="3" fillId="0" borderId="14" xfId="0" applyFont="1" applyFill="1" applyBorder="1" applyAlignment="1">
      <alignment horizontal="center" vertical="center" wrapText="1"/>
    </xf>
    <xf numFmtId="0" fontId="49" fillId="0" borderId="0" xfId="0" applyFont="1" applyAlignment="1">
      <alignment horizontal="left" vertical="top" wrapText="1" readingOrder="1"/>
    </xf>
    <xf numFmtId="0" fontId="2" fillId="0" borderId="0" xfId="0" applyFont="1" applyAlignment="1">
      <alignment horizontal="center"/>
    </xf>
    <xf numFmtId="0" fontId="2" fillId="0" borderId="21" xfId="51" applyFont="1" applyBorder="1" applyAlignment="1">
      <alignment horizontal="center"/>
      <protection/>
    </xf>
    <xf numFmtId="0" fontId="2" fillId="0" borderId="22" xfId="51" applyFont="1" applyBorder="1" applyAlignment="1">
      <alignment horizontal="center"/>
      <protection/>
    </xf>
    <xf numFmtId="0" fontId="3" fillId="0" borderId="13" xfId="51" applyFont="1" applyBorder="1" applyAlignment="1">
      <alignment horizontal="center" vertical="center" wrapText="1"/>
      <protection/>
    </xf>
    <xf numFmtId="0" fontId="3" fillId="0" borderId="23" xfId="51" applyFont="1" applyBorder="1" applyAlignment="1">
      <alignment horizontal="center" vertical="center" wrapText="1"/>
      <protection/>
    </xf>
    <xf numFmtId="2" fontId="3" fillId="0" borderId="13" xfId="51" applyNumberFormat="1" applyFont="1" applyBorder="1" applyAlignment="1">
      <alignment horizontal="center" vertical="center" wrapText="1"/>
      <protection/>
    </xf>
    <xf numFmtId="2" fontId="3" fillId="0" borderId="17" xfId="51" applyNumberFormat="1" applyFont="1" applyBorder="1" applyAlignment="1">
      <alignment horizontal="center" vertical="center" wrapText="1"/>
      <protection/>
    </xf>
    <xf numFmtId="2" fontId="3" fillId="0" borderId="23" xfId="51" applyNumberFormat="1" applyFont="1" applyBorder="1" applyAlignment="1">
      <alignment horizontal="center" vertical="center" wrapText="1"/>
      <protection/>
    </xf>
    <xf numFmtId="0" fontId="3" fillId="0" borderId="0" xfId="51" applyFont="1" applyAlignment="1">
      <alignment horizontal="left" vertical="top"/>
      <protection/>
    </xf>
    <xf numFmtId="0" fontId="2" fillId="33" borderId="0" xfId="0" applyFont="1" applyFill="1" applyAlignment="1">
      <alignment horizontal="left" vertical="top" wrapText="1"/>
    </xf>
    <xf numFmtId="0" fontId="2" fillId="0" borderId="0" xfId="0" applyFont="1" applyBorder="1" applyAlignment="1">
      <alignment horizontal="left" vertical="center" wrapText="1"/>
    </xf>
    <xf numFmtId="1" fontId="3" fillId="0" borderId="24" xfId="53" applyNumberFormat="1" applyFont="1" applyFill="1" applyBorder="1" applyAlignment="1">
      <alignment vertical="center"/>
    </xf>
    <xf numFmtId="0" fontId="2" fillId="0" borderId="0" xfId="51" applyFont="1" applyAlignment="1">
      <alignment horizontal="left"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TR\Epargne%20retraite\Collecte%20des%20donn&#233;es%202018\Comptes%20protection%20sociale\Maquette_PSTAB2019_Sc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sheetName val="MV"/>
      <sheetName val="Solidarité"/>
      <sheetName val="Tous régimes+FSV"/>
      <sheetName val="Tous régimes"/>
      <sheetName val="Régimes de base"/>
      <sheetName val="Régimes complémentaires"/>
      <sheetName val="FSV"/>
      <sheetName val="Sal_priv"/>
      <sheetName val="Sal_priv_base"/>
      <sheetName val="CNAV"/>
      <sheetName val="SA"/>
      <sheetName val="Sal_priv_comp"/>
      <sheetName val="RCAA"/>
      <sheetName val="IRCANTEC"/>
      <sheetName val="Fonctionnaires"/>
      <sheetName val="FPE"/>
      <sheetName val="FPE_civils"/>
      <sheetName val="FPE_mili"/>
      <sheetName val="CNRACL"/>
      <sheetName val="Non_sal"/>
      <sheetName val="Non_sal_base"/>
      <sheetName val="NSA"/>
      <sheetName val="RSI"/>
      <sheetName val="CNAVPL"/>
      <sheetName val="CNBF"/>
      <sheetName val="Non_sal_comp"/>
      <sheetName val="NSA_RCO"/>
      <sheetName val="RCI"/>
      <sheetName val="CNAVPL_RCO"/>
      <sheetName val="CNBF_RCO"/>
      <sheetName val="Régimes spéciaux"/>
      <sheetName val="CNIEG"/>
      <sheetName val="SNCF"/>
      <sheetName val="RATP"/>
      <sheetName val="ENIM"/>
      <sheetName val="BDF"/>
      <sheetName val="CANSSM"/>
      <sheetName val="CRPCEN"/>
      <sheetName val="FSPOEIE"/>
      <sheetName val="MS_2019"/>
      <sheetName val="Scénarios_2019"/>
      <sheetName val="Data"/>
      <sheetName val="Financement"/>
      <sheetName val="Dep_ress_solde"/>
      <sheetName val="SoldeObs"/>
    </sheetNames>
    <sheetDataSet>
      <sheetData sheetId="3">
        <row r="20">
          <cell r="R20">
            <v>172327.73135485</v>
          </cell>
          <cell r="S20">
            <v>177808.17126993445</v>
          </cell>
          <cell r="T20">
            <v>181548.05867851002</v>
          </cell>
          <cell r="U20">
            <v>191507.59989847135</v>
          </cell>
          <cell r="V20">
            <v>198510.89448155632</v>
          </cell>
          <cell r="W20">
            <v>203358.89884006995</v>
          </cell>
          <cell r="X20">
            <v>206937.1574025446</v>
          </cell>
          <cell r="Y20">
            <v>216668.77323277763</v>
          </cell>
          <cell r="Z20">
            <v>221781.94864415744</v>
          </cell>
        </row>
        <row r="21">
          <cell r="R21">
            <v>33419.53827429225</v>
          </cell>
          <cell r="S21">
            <v>35253.05396477694</v>
          </cell>
          <cell r="T21">
            <v>36736.65416899033</v>
          </cell>
          <cell r="U21">
            <v>37288.894671919945</v>
          </cell>
          <cell r="V21">
            <v>37948.64581732107</v>
          </cell>
          <cell r="W21">
            <v>38102.46438278676</v>
          </cell>
          <cell r="X21">
            <v>39408.362876238665</v>
          </cell>
          <cell r="Y21">
            <v>38991.099397585655</v>
          </cell>
          <cell r="Z21">
            <v>39927.570825834286</v>
          </cell>
        </row>
        <row r="23">
          <cell r="R23">
            <v>14943.95345165</v>
          </cell>
          <cell r="S23">
            <v>19567.315309432488</v>
          </cell>
          <cell r="T23">
            <v>18456.6161372</v>
          </cell>
          <cell r="U23">
            <v>17859.68682752</v>
          </cell>
          <cell r="V23">
            <v>18588.98854605</v>
          </cell>
          <cell r="W23">
            <v>18405.53659755</v>
          </cell>
          <cell r="X23">
            <v>15010.36177547</v>
          </cell>
          <cell r="Y23">
            <v>13495.345954909997</v>
          </cell>
          <cell r="Z23">
            <v>13559.245578740001</v>
          </cell>
        </row>
        <row r="35">
          <cell r="R35">
            <v>13102.602199679994</v>
          </cell>
          <cell r="S35">
            <v>13169.57463609</v>
          </cell>
          <cell r="T35">
            <v>13684.722594449999</v>
          </cell>
          <cell r="U35">
            <v>14158.791955519999</v>
          </cell>
          <cell r="V35">
            <v>14340.02261364</v>
          </cell>
          <cell r="W35">
            <v>14867.412937010002</v>
          </cell>
          <cell r="X35">
            <v>14167.975562620002</v>
          </cell>
          <cell r="Y35">
            <v>15330.547490419998</v>
          </cell>
          <cell r="Z35">
            <v>15872.1517777</v>
          </cell>
        </row>
        <row r="62">
          <cell r="R62">
            <v>259568.38407272912</v>
          </cell>
          <cell r="S62">
            <v>270990.2597175472</v>
          </cell>
          <cell r="T62">
            <v>280866.4397952859</v>
          </cell>
          <cell r="U62">
            <v>288584.78349183756</v>
          </cell>
          <cell r="V62">
            <v>295823.552563724</v>
          </cell>
          <cell r="W62">
            <v>301187.03355540894</v>
          </cell>
          <cell r="X62">
            <v>306398.7236265821</v>
          </cell>
          <cell r="Y62">
            <v>311340.5247369768</v>
          </cell>
          <cell r="Z62">
            <v>318901.22322421864</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B2:I21"/>
  <sheetViews>
    <sheetView showGridLines="0" zoomScalePageLayoutView="0" workbookViewId="0" topLeftCell="A10">
      <selection activeCell="G54" sqref="G54"/>
    </sheetView>
  </sheetViews>
  <sheetFormatPr defaultColWidth="11.421875" defaultRowHeight="12.75"/>
  <cols>
    <col min="1" max="1" width="11.421875" style="3" customWidth="1"/>
    <col min="2" max="2" width="53.8515625" style="3" bestFit="1" customWidth="1"/>
    <col min="3" max="8" width="15.421875" style="3" customWidth="1"/>
    <col min="9" max="16384" width="11.421875" style="3" customWidth="1"/>
  </cols>
  <sheetData>
    <row r="2" spans="2:8" ht="11.25">
      <c r="B2" s="84" t="s">
        <v>26</v>
      </c>
      <c r="C2" s="84"/>
      <c r="D2" s="84"/>
      <c r="E2" s="84"/>
      <c r="F2" s="84"/>
      <c r="G2" s="84"/>
      <c r="H2" s="84"/>
    </row>
    <row r="3" spans="2:8" ht="11.25">
      <c r="B3" s="32"/>
      <c r="C3" s="32"/>
      <c r="D3" s="32"/>
      <c r="E3" s="32"/>
      <c r="F3" s="32"/>
      <c r="G3" s="32"/>
      <c r="H3" s="32"/>
    </row>
    <row r="4" spans="2:8" ht="11.25">
      <c r="B4" s="19"/>
      <c r="C4" s="83" t="s">
        <v>15</v>
      </c>
      <c r="D4" s="83"/>
      <c r="E4" s="83" t="s">
        <v>16</v>
      </c>
      <c r="F4" s="83"/>
      <c r="G4" s="83" t="s">
        <v>54</v>
      </c>
      <c r="H4" s="83"/>
    </row>
    <row r="5" spans="2:8" ht="35.25" customHeight="1">
      <c r="B5" s="46"/>
      <c r="C5" s="47" t="s">
        <v>55</v>
      </c>
      <c r="D5" s="48" t="s">
        <v>56</v>
      </c>
      <c r="E5" s="47" t="s">
        <v>55</v>
      </c>
      <c r="F5" s="48" t="s">
        <v>56</v>
      </c>
      <c r="G5" s="47" t="s">
        <v>55</v>
      </c>
      <c r="H5" s="48" t="s">
        <v>56</v>
      </c>
    </row>
    <row r="6" spans="2:8" ht="11.25">
      <c r="B6" s="62" t="s">
        <v>25</v>
      </c>
      <c r="C6" s="70">
        <v>2.2</v>
      </c>
      <c r="D6" s="70">
        <v>17</v>
      </c>
      <c r="E6" s="70">
        <v>2</v>
      </c>
      <c r="F6" s="70">
        <v>26</v>
      </c>
      <c r="G6" s="70">
        <v>51.6</v>
      </c>
      <c r="H6" s="70">
        <v>22</v>
      </c>
    </row>
    <row r="7" spans="2:8" ht="11.25">
      <c r="B7" s="63" t="s">
        <v>17</v>
      </c>
      <c r="C7" s="71">
        <v>1.6</v>
      </c>
      <c r="D7" s="71">
        <v>12</v>
      </c>
      <c r="E7" s="71">
        <v>0.5</v>
      </c>
      <c r="F7" s="71">
        <v>7</v>
      </c>
      <c r="G7" s="71">
        <v>19.2</v>
      </c>
      <c r="H7" s="71">
        <v>8</v>
      </c>
    </row>
    <row r="8" spans="2:8" ht="22.5">
      <c r="B8" s="64" t="s">
        <v>24</v>
      </c>
      <c r="C8" s="71">
        <v>0.5</v>
      </c>
      <c r="D8" s="71">
        <v>4</v>
      </c>
      <c r="E8" s="71">
        <v>1</v>
      </c>
      <c r="F8" s="71">
        <v>13</v>
      </c>
      <c r="G8" s="71">
        <v>26.1</v>
      </c>
      <c r="H8" s="71">
        <v>11</v>
      </c>
    </row>
    <row r="9" spans="2:8" ht="11.25">
      <c r="B9" s="64" t="s">
        <v>14</v>
      </c>
      <c r="C9" s="71">
        <v>0.1</v>
      </c>
      <c r="D9" s="71" t="s">
        <v>37</v>
      </c>
      <c r="E9" s="71">
        <v>0.5</v>
      </c>
      <c r="F9" s="71">
        <v>7</v>
      </c>
      <c r="G9" s="71">
        <v>6.1</v>
      </c>
      <c r="H9" s="71">
        <v>3</v>
      </c>
    </row>
    <row r="10" spans="2:8" ht="11.25">
      <c r="B10" s="65" t="s">
        <v>21</v>
      </c>
      <c r="C10" s="71" t="s">
        <v>37</v>
      </c>
      <c r="D10" s="71" t="s">
        <v>37</v>
      </c>
      <c r="E10" s="71" t="s">
        <v>37</v>
      </c>
      <c r="F10" s="71" t="s">
        <v>37</v>
      </c>
      <c r="G10" s="71">
        <v>0.3</v>
      </c>
      <c r="H10" s="71" t="s">
        <v>37</v>
      </c>
    </row>
    <row r="11" spans="2:8" ht="11.25">
      <c r="B11" s="62" t="s">
        <v>34</v>
      </c>
      <c r="C11" s="70">
        <v>10.8</v>
      </c>
      <c r="D11" s="70">
        <v>83</v>
      </c>
      <c r="E11" s="70">
        <v>5.6</v>
      </c>
      <c r="F11" s="70">
        <v>74</v>
      </c>
      <c r="G11" s="70">
        <v>185.9</v>
      </c>
      <c r="H11" s="70">
        <v>78</v>
      </c>
    </row>
    <row r="12" spans="2:8" ht="11.25">
      <c r="B12" s="63" t="s">
        <v>60</v>
      </c>
      <c r="C12" s="71">
        <v>3.1</v>
      </c>
      <c r="D12" s="71">
        <v>24</v>
      </c>
      <c r="E12" s="71">
        <v>0.8</v>
      </c>
      <c r="F12" s="71">
        <v>10</v>
      </c>
      <c r="G12" s="71">
        <v>49.4</v>
      </c>
      <c r="H12" s="71">
        <v>21</v>
      </c>
    </row>
    <row r="13" spans="2:9" ht="11.25">
      <c r="B13" s="75" t="s">
        <v>38</v>
      </c>
      <c r="C13" s="71">
        <v>2.9</v>
      </c>
      <c r="D13" s="71">
        <v>22</v>
      </c>
      <c r="E13" s="71">
        <v>0.6</v>
      </c>
      <c r="F13" s="71">
        <v>8</v>
      </c>
      <c r="G13" s="71">
        <v>42.9</v>
      </c>
      <c r="H13" s="71">
        <v>18</v>
      </c>
      <c r="I13" s="30"/>
    </row>
    <row r="14" spans="2:9" ht="11.25">
      <c r="B14" s="75" t="s">
        <v>18</v>
      </c>
      <c r="C14" s="71">
        <v>0.2</v>
      </c>
      <c r="D14" s="71">
        <v>2</v>
      </c>
      <c r="E14" s="71">
        <v>0.1</v>
      </c>
      <c r="F14" s="71">
        <v>2</v>
      </c>
      <c r="G14" s="71">
        <v>6.5</v>
      </c>
      <c r="H14" s="71">
        <v>3</v>
      </c>
      <c r="I14" s="30"/>
    </row>
    <row r="15" spans="2:8" ht="11.25">
      <c r="B15" s="74" t="s">
        <v>59</v>
      </c>
      <c r="C15" s="71">
        <v>7.7</v>
      </c>
      <c r="D15" s="71">
        <v>59</v>
      </c>
      <c r="E15" s="71">
        <v>4.9</v>
      </c>
      <c r="F15" s="71">
        <v>64</v>
      </c>
      <c r="G15" s="71">
        <v>136.5</v>
      </c>
      <c r="H15" s="71">
        <v>57</v>
      </c>
    </row>
    <row r="16" spans="2:8" ht="11.25">
      <c r="B16" s="63" t="s">
        <v>13</v>
      </c>
      <c r="C16" s="71">
        <v>2.5</v>
      </c>
      <c r="D16" s="71">
        <v>19</v>
      </c>
      <c r="E16" s="71">
        <v>0.6</v>
      </c>
      <c r="F16" s="71">
        <v>8</v>
      </c>
      <c r="G16" s="71">
        <v>16.5</v>
      </c>
      <c r="H16" s="71">
        <v>7</v>
      </c>
    </row>
    <row r="17" spans="2:8" ht="11.25">
      <c r="B17" s="63" t="s">
        <v>20</v>
      </c>
      <c r="C17" s="71">
        <v>1.6</v>
      </c>
      <c r="D17" s="71">
        <v>13</v>
      </c>
      <c r="E17" s="71">
        <v>1.8</v>
      </c>
      <c r="F17" s="71">
        <v>24</v>
      </c>
      <c r="G17" s="71">
        <v>41.5</v>
      </c>
      <c r="H17" s="71">
        <v>17</v>
      </c>
    </row>
    <row r="18" spans="2:8" ht="11.25">
      <c r="B18" s="63" t="s">
        <v>19</v>
      </c>
      <c r="C18" s="71">
        <v>0.2</v>
      </c>
      <c r="D18" s="71">
        <v>2</v>
      </c>
      <c r="E18" s="71">
        <v>0.2</v>
      </c>
      <c r="F18" s="71">
        <v>3</v>
      </c>
      <c r="G18" s="71">
        <v>4.3</v>
      </c>
      <c r="H18" s="71">
        <v>2</v>
      </c>
    </row>
    <row r="19" spans="2:8" ht="11.25">
      <c r="B19" s="63" t="s">
        <v>57</v>
      </c>
      <c r="C19" s="72">
        <v>3.4</v>
      </c>
      <c r="D19" s="72">
        <v>26</v>
      </c>
      <c r="E19" s="72">
        <v>2.2</v>
      </c>
      <c r="F19" s="72">
        <v>29</v>
      </c>
      <c r="G19" s="72">
        <v>74.2</v>
      </c>
      <c r="H19" s="72">
        <v>31</v>
      </c>
    </row>
    <row r="20" spans="2:8" ht="11.25">
      <c r="B20" s="49" t="s">
        <v>0</v>
      </c>
      <c r="C20" s="73">
        <v>13</v>
      </c>
      <c r="D20" s="73" t="s">
        <v>58</v>
      </c>
      <c r="E20" s="73">
        <v>7.7</v>
      </c>
      <c r="F20" s="73">
        <v>100</v>
      </c>
      <c r="G20" s="73">
        <v>237.5</v>
      </c>
      <c r="H20" s="73">
        <v>100</v>
      </c>
    </row>
    <row r="21" spans="2:8" ht="46.5" customHeight="1">
      <c r="B21" s="85" t="s">
        <v>61</v>
      </c>
      <c r="C21" s="85"/>
      <c r="D21" s="85"/>
      <c r="E21" s="85"/>
      <c r="F21" s="85"/>
      <c r="G21" s="85"/>
      <c r="H21" s="85"/>
    </row>
  </sheetData>
  <sheetProtection/>
  <mergeCells count="5">
    <mergeCell ref="C4:D4"/>
    <mergeCell ref="E4:F4"/>
    <mergeCell ref="G4:H4"/>
    <mergeCell ref="B2:H2"/>
    <mergeCell ref="B21:H2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B2:L31"/>
  <sheetViews>
    <sheetView showGridLines="0" zoomScalePageLayoutView="0" workbookViewId="0" topLeftCell="A1">
      <selection activeCell="B23" sqref="B23"/>
    </sheetView>
  </sheetViews>
  <sheetFormatPr defaultColWidth="11.421875" defaultRowHeight="12.75"/>
  <cols>
    <col min="1" max="1" width="3.140625" style="3" customWidth="1"/>
    <col min="2" max="2" width="40.8515625" style="3" customWidth="1"/>
    <col min="3" max="5" width="8.8515625" style="3" customWidth="1"/>
    <col min="6" max="7" width="9.8515625" style="5" customWidth="1"/>
    <col min="8" max="8" width="2.7109375" style="3" customWidth="1"/>
    <col min="9" max="9" width="6.140625" style="3" customWidth="1"/>
    <col min="10" max="16384" width="11.421875" style="3" customWidth="1"/>
  </cols>
  <sheetData>
    <row r="2" spans="2:7" ht="18" customHeight="1">
      <c r="B2" s="84" t="s">
        <v>39</v>
      </c>
      <c r="C2" s="84"/>
      <c r="D2" s="84"/>
      <c r="E2" s="84"/>
      <c r="F2" s="84"/>
      <c r="G2" s="84"/>
    </row>
    <row r="3" spans="2:10" ht="49.5" customHeight="1">
      <c r="B3" s="88"/>
      <c r="C3" s="90" t="s">
        <v>52</v>
      </c>
      <c r="D3" s="90"/>
      <c r="E3" s="90"/>
      <c r="F3" s="87" t="s">
        <v>53</v>
      </c>
      <c r="G3" s="87"/>
      <c r="J3" s="19"/>
    </row>
    <row r="4" spans="2:7" ht="14.25" customHeight="1">
      <c r="B4" s="89"/>
      <c r="C4" s="26">
        <v>2013</v>
      </c>
      <c r="D4" s="26">
        <v>2017</v>
      </c>
      <c r="E4" s="26">
        <v>2018</v>
      </c>
      <c r="F4" s="26" t="s">
        <v>35</v>
      </c>
      <c r="G4" s="26" t="s">
        <v>27</v>
      </c>
    </row>
    <row r="5" spans="2:12" ht="14.25" customHeight="1">
      <c r="B5" s="27" t="s">
        <v>45</v>
      </c>
      <c r="C5" s="77">
        <v>2.4</v>
      </c>
      <c r="D5" s="77">
        <v>3.1</v>
      </c>
      <c r="E5" s="77">
        <v>2.2</v>
      </c>
      <c r="F5" s="77">
        <v>5.7</v>
      </c>
      <c r="G5" s="77">
        <v>-31.1</v>
      </c>
      <c r="I5" s="30"/>
      <c r="J5" s="30"/>
      <c r="L5" s="30"/>
    </row>
    <row r="6" spans="2:12" ht="14.25" customHeight="1">
      <c r="B6" s="76" t="s">
        <v>36</v>
      </c>
      <c r="C6" s="66">
        <v>1.8</v>
      </c>
      <c r="D6" s="66">
        <v>2.4</v>
      </c>
      <c r="E6" s="66">
        <v>1.6</v>
      </c>
      <c r="F6" s="66">
        <v>6.4</v>
      </c>
      <c r="G6" s="66">
        <v>-35</v>
      </c>
      <c r="I6" s="30"/>
      <c r="J6" s="30"/>
      <c r="L6" s="30"/>
    </row>
    <row r="7" spans="2:12" ht="14.25" customHeight="1">
      <c r="B7" s="29" t="s">
        <v>46</v>
      </c>
      <c r="C7" s="66">
        <v>3.3</v>
      </c>
      <c r="D7" s="66">
        <v>3.1</v>
      </c>
      <c r="E7" s="66">
        <v>3.1</v>
      </c>
      <c r="F7" s="66">
        <v>-1.9</v>
      </c>
      <c r="G7" s="66">
        <v>-1.4</v>
      </c>
      <c r="I7" s="30"/>
      <c r="J7" s="30"/>
      <c r="L7" s="30"/>
    </row>
    <row r="8" spans="2:12" ht="14.25" customHeight="1">
      <c r="B8" s="29" t="s">
        <v>47</v>
      </c>
      <c r="C8" s="66">
        <v>4.7</v>
      </c>
      <c r="D8" s="66">
        <v>5.4</v>
      </c>
      <c r="E8" s="66">
        <v>5.2</v>
      </c>
      <c r="F8" s="66">
        <v>3.1</v>
      </c>
      <c r="G8" s="66">
        <v>-4.9</v>
      </c>
      <c r="I8" s="30"/>
      <c r="J8" s="30"/>
      <c r="L8" s="30"/>
    </row>
    <row r="9" spans="2:12" ht="14.25" customHeight="1">
      <c r="B9" s="38" t="s">
        <v>13</v>
      </c>
      <c r="C9" s="66">
        <v>1.7</v>
      </c>
      <c r="D9" s="66">
        <v>2.3</v>
      </c>
      <c r="E9" s="66">
        <v>2.5</v>
      </c>
      <c r="F9" s="66">
        <v>7.2</v>
      </c>
      <c r="G9" s="66">
        <v>5.8</v>
      </c>
      <c r="I9" s="30"/>
      <c r="J9" s="30"/>
      <c r="L9" s="30"/>
    </row>
    <row r="10" spans="2:12" ht="14.25" customHeight="1">
      <c r="B10" s="31" t="s">
        <v>0</v>
      </c>
      <c r="C10" s="78">
        <v>12.1</v>
      </c>
      <c r="D10" s="78">
        <v>13.9</v>
      </c>
      <c r="E10" s="78">
        <v>13</v>
      </c>
      <c r="F10" s="78">
        <v>3</v>
      </c>
      <c r="G10" s="78">
        <v>-8.2</v>
      </c>
      <c r="I10" s="30"/>
      <c r="J10" s="30"/>
      <c r="L10" s="30"/>
    </row>
    <row r="11" spans="2:7" ht="63.75" customHeight="1">
      <c r="B11" s="86" t="s">
        <v>62</v>
      </c>
      <c r="C11" s="86"/>
      <c r="D11" s="86"/>
      <c r="E11" s="86"/>
      <c r="F11" s="86"/>
      <c r="G11" s="86"/>
    </row>
    <row r="12" spans="3:5" ht="11.25">
      <c r="C12" s="1"/>
      <c r="D12" s="1"/>
      <c r="E12" s="6"/>
    </row>
    <row r="13" spans="2:3" ht="11.25">
      <c r="B13" s="39"/>
      <c r="C13" s="6"/>
    </row>
    <row r="14" spans="2:3" ht="11.25">
      <c r="B14" s="7"/>
      <c r="C14" s="2"/>
    </row>
    <row r="15" spans="2:10" ht="11.25">
      <c r="B15" s="7"/>
      <c r="C15" s="40"/>
      <c r="D15" s="40"/>
      <c r="E15" s="40"/>
      <c r="J15" s="41"/>
    </row>
    <row r="16" spans="2:5" ht="11.25">
      <c r="B16" s="7"/>
      <c r="C16" s="40"/>
      <c r="D16" s="40"/>
      <c r="E16" s="40"/>
    </row>
    <row r="17" spans="2:3" ht="11.25">
      <c r="B17" s="7"/>
      <c r="C17" s="6"/>
    </row>
    <row r="18" spans="2:4" ht="11.25">
      <c r="B18" s="39"/>
      <c r="C18" s="6"/>
      <c r="D18" s="30"/>
    </row>
    <row r="19" spans="2:5" ht="11.25">
      <c r="B19" s="42"/>
      <c r="C19" s="6"/>
      <c r="D19" s="6"/>
      <c r="E19" s="43"/>
    </row>
    <row r="20" spans="2:5" ht="11.25">
      <c r="B20" s="7"/>
      <c r="C20" s="6"/>
      <c r="D20" s="6"/>
      <c r="E20" s="43"/>
    </row>
    <row r="21" spans="2:5" ht="11.25">
      <c r="B21" s="7"/>
      <c r="C21" s="6"/>
      <c r="D21" s="6"/>
      <c r="E21" s="43"/>
    </row>
    <row r="22" spans="2:5" ht="11.25">
      <c r="B22" s="42"/>
      <c r="C22" s="6"/>
      <c r="D22" s="6"/>
      <c r="E22" s="43"/>
    </row>
    <row r="23" spans="2:5" ht="11.25">
      <c r="B23" s="7"/>
      <c r="C23" s="2"/>
      <c r="D23" s="2"/>
      <c r="E23" s="44"/>
    </row>
    <row r="24" spans="2:5" ht="11.25">
      <c r="B24" s="7"/>
      <c r="C24" s="6"/>
      <c r="D24" s="6"/>
      <c r="E24" s="43"/>
    </row>
    <row r="25" spans="2:5" ht="11.25">
      <c r="B25" s="45"/>
      <c r="C25" s="4"/>
      <c r="D25" s="4"/>
      <c r="E25" s="4"/>
    </row>
    <row r="26" spans="2:5" ht="11.25">
      <c r="B26" s="45"/>
      <c r="C26" s="4"/>
      <c r="D26" s="4"/>
      <c r="E26" s="4"/>
    </row>
    <row r="27" spans="2:5" ht="11.25">
      <c r="B27" s="45"/>
      <c r="C27" s="4"/>
      <c r="D27" s="4"/>
      <c r="E27" s="4"/>
    </row>
    <row r="28" spans="2:5" ht="11.25">
      <c r="B28" s="4"/>
      <c r="C28" s="4"/>
      <c r="D28" s="4"/>
      <c r="E28" s="4"/>
    </row>
    <row r="29" spans="2:5" ht="11.25">
      <c r="B29" s="4"/>
      <c r="C29" s="4"/>
      <c r="D29" s="4"/>
      <c r="E29" s="4"/>
    </row>
    <row r="30" spans="2:5" ht="11.25">
      <c r="B30" s="4"/>
      <c r="C30" s="4"/>
      <c r="D30" s="4"/>
      <c r="E30" s="4"/>
    </row>
    <row r="31" spans="2:5" ht="11.25">
      <c r="B31" s="4"/>
      <c r="C31" s="4"/>
      <c r="D31" s="4"/>
      <c r="E31" s="4"/>
    </row>
  </sheetData>
  <sheetProtection/>
  <mergeCells count="5">
    <mergeCell ref="B2:G2"/>
    <mergeCell ref="B11:G11"/>
    <mergeCell ref="F3:G3"/>
    <mergeCell ref="B3:B4"/>
    <mergeCell ref="C3:E3"/>
  </mergeCells>
  <printOptions/>
  <pageMargins left="0.787401575" right="0.787401575" top="0.984251969" bottom="0.984251969" header="0.4921259845" footer="0.492125984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tabColor theme="0"/>
  </sheetPr>
  <dimension ref="A1:M13"/>
  <sheetViews>
    <sheetView showGridLines="0" zoomScalePageLayoutView="0" workbookViewId="0" topLeftCell="A1">
      <selection activeCell="F23" sqref="F23"/>
    </sheetView>
  </sheetViews>
  <sheetFormatPr defaultColWidth="10.8515625" defaultRowHeight="12.75"/>
  <cols>
    <col min="1" max="1" width="40.00390625" style="3" customWidth="1"/>
    <col min="2" max="2" width="12.421875" style="3" bestFit="1" customWidth="1"/>
    <col min="3" max="3" width="12.140625" style="3" bestFit="1" customWidth="1"/>
    <col min="4" max="4" width="12.00390625" style="3" bestFit="1" customWidth="1"/>
    <col min="5" max="5" width="11.421875" style="3" bestFit="1" customWidth="1"/>
    <col min="6" max="6" width="12.140625" style="3" bestFit="1" customWidth="1"/>
    <col min="7" max="7" width="12.421875" style="3" bestFit="1" customWidth="1"/>
    <col min="8" max="16384" width="10.8515625" style="3" customWidth="1"/>
  </cols>
  <sheetData>
    <row r="1" spans="1:10" ht="11.25">
      <c r="A1" s="91" t="s">
        <v>63</v>
      </c>
      <c r="B1" s="91"/>
      <c r="C1" s="91"/>
      <c r="D1" s="91"/>
      <c r="E1" s="91"/>
      <c r="F1" s="91"/>
      <c r="G1" s="91"/>
      <c r="H1" s="91"/>
      <c r="I1" s="91"/>
      <c r="J1" s="91"/>
    </row>
    <row r="2" spans="1:10" ht="11.25">
      <c r="A2" s="36"/>
      <c r="B2" s="36"/>
      <c r="C2" s="36"/>
      <c r="D2" s="36"/>
      <c r="E2" s="36"/>
      <c r="F2" s="36"/>
      <c r="G2" s="36"/>
      <c r="H2" s="36"/>
      <c r="I2" s="36"/>
      <c r="J2" s="36"/>
    </row>
    <row r="3" spans="2:6" ht="45">
      <c r="B3" s="9" t="s">
        <v>3</v>
      </c>
      <c r="C3" s="9" t="s">
        <v>4</v>
      </c>
      <c r="D3" s="9" t="s">
        <v>5</v>
      </c>
      <c r="E3" s="9" t="s">
        <v>7</v>
      </c>
      <c r="F3" s="9" t="s">
        <v>28</v>
      </c>
    </row>
    <row r="4" spans="1:6" s="37" customFormat="1" ht="11.25">
      <c r="A4" s="37" t="s">
        <v>15</v>
      </c>
      <c r="B4" s="37">
        <v>9821245810</v>
      </c>
      <c r="C4" s="37">
        <v>315512984</v>
      </c>
      <c r="D4" s="37">
        <v>2443356858</v>
      </c>
      <c r="E4" s="37">
        <v>414008247</v>
      </c>
      <c r="F4" s="37">
        <v>12994123899</v>
      </c>
    </row>
    <row r="5" spans="1:6" s="37" customFormat="1" ht="11.25">
      <c r="A5" s="37" t="s">
        <v>16</v>
      </c>
      <c r="B5" s="37">
        <v>5973942572.53</v>
      </c>
      <c r="C5" s="37">
        <v>924968832</v>
      </c>
      <c r="D5" s="37">
        <v>580983321</v>
      </c>
      <c r="E5" s="37">
        <v>174082665</v>
      </c>
      <c r="F5" s="37">
        <v>7653977390.53</v>
      </c>
    </row>
    <row r="6" spans="1:6" s="37" customFormat="1" ht="11.25">
      <c r="A6" s="37" t="s">
        <v>29</v>
      </c>
      <c r="B6" s="37">
        <v>193388043785.7</v>
      </c>
      <c r="C6" s="37">
        <v>18641295407</v>
      </c>
      <c r="D6" s="37">
        <v>16387446353</v>
      </c>
      <c r="E6" s="37">
        <v>9115679725</v>
      </c>
      <c r="F6" s="37">
        <v>237532465270.7</v>
      </c>
    </row>
    <row r="7" spans="1:6" ht="11.25">
      <c r="A7" s="10" t="s">
        <v>10</v>
      </c>
      <c r="B7" s="14">
        <f>B4/$F$4*100</f>
        <v>75.58220843773717</v>
      </c>
      <c r="C7" s="14">
        <f>C4/$F$4*100</f>
        <v>2.4281204831691747</v>
      </c>
      <c r="D7" s="14">
        <f>D4/$F$4*100</f>
        <v>18.803552105486972</v>
      </c>
      <c r="E7" s="14">
        <f>E4/$F$4*100</f>
        <v>3.1861189736066864</v>
      </c>
      <c r="F7" s="14">
        <f>F4/$F$4*100</f>
        <v>100</v>
      </c>
    </row>
    <row r="8" spans="1:6" ht="11.25">
      <c r="A8" s="10" t="s">
        <v>11</v>
      </c>
      <c r="B8" s="14">
        <f>B5/$F$5*100</f>
        <v>78.0501727104832</v>
      </c>
      <c r="C8" s="14">
        <f>C5/$F$5*100</f>
        <v>12.084812703319868</v>
      </c>
      <c r="D8" s="14">
        <f>D5/$F$5*100</f>
        <v>7.590606704937885</v>
      </c>
      <c r="E8" s="14">
        <f>E5/$F$5*100</f>
        <v>2.274407881259049</v>
      </c>
      <c r="F8" s="14">
        <f>F5/$F$5*100</f>
        <v>100</v>
      </c>
    </row>
    <row r="9" spans="1:6" ht="11.25">
      <c r="A9" s="103" t="s">
        <v>12</v>
      </c>
      <c r="B9" s="14">
        <f>B6/$F$6*100</f>
        <v>81.41541560026688</v>
      </c>
      <c r="C9" s="14">
        <f>C6/$F$6*100</f>
        <v>7.84789371244716</v>
      </c>
      <c r="D9" s="14">
        <f>D6/$F$6*100</f>
        <v>6.89903434224215</v>
      </c>
      <c r="E9" s="14">
        <f>E6/$F$6*100</f>
        <v>3.8376563450438086</v>
      </c>
      <c r="F9" s="14">
        <f>F6/$F$6*100</f>
        <v>100</v>
      </c>
    </row>
    <row r="10" spans="1:13" ht="55.5" customHeight="1">
      <c r="A10" s="102" t="s">
        <v>64</v>
      </c>
      <c r="B10" s="102"/>
      <c r="C10" s="102"/>
      <c r="D10" s="102"/>
      <c r="E10" s="102"/>
      <c r="F10" s="102"/>
      <c r="G10" s="102"/>
      <c r="H10" s="102"/>
      <c r="I10" s="102"/>
      <c r="J10" s="102"/>
      <c r="K10" s="102"/>
      <c r="L10" s="102"/>
      <c r="M10" s="102"/>
    </row>
    <row r="13" spans="1:11" ht="58.5" customHeight="1">
      <c r="A13" s="92"/>
      <c r="B13" s="92"/>
      <c r="C13" s="92"/>
      <c r="D13" s="92"/>
      <c r="E13" s="92"/>
      <c r="F13" s="92"/>
      <c r="G13" s="92"/>
      <c r="H13" s="92"/>
      <c r="I13" s="92"/>
      <c r="J13" s="92"/>
      <c r="K13" s="92"/>
    </row>
  </sheetData>
  <sheetProtection/>
  <mergeCells count="3">
    <mergeCell ref="A10:M10"/>
    <mergeCell ref="A1:J1"/>
    <mergeCell ref="A13:K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B2:L20"/>
  <sheetViews>
    <sheetView showGridLines="0" zoomScalePageLayoutView="0" workbookViewId="0" topLeftCell="A1">
      <selection activeCell="P34" sqref="P34:P35"/>
    </sheetView>
  </sheetViews>
  <sheetFormatPr defaultColWidth="11.421875" defaultRowHeight="12.75"/>
  <cols>
    <col min="1" max="1" width="3.140625" style="3" customWidth="1"/>
    <col min="2" max="2" width="42.421875" style="3" customWidth="1"/>
    <col min="3" max="5" width="8.8515625" style="3" customWidth="1"/>
    <col min="6" max="7" width="12.421875" style="3" customWidth="1"/>
    <col min="8" max="8" width="10.421875" style="3" customWidth="1"/>
    <col min="9" max="9" width="10.421875" style="5" customWidth="1"/>
    <col min="10" max="10" width="10.421875" style="3" customWidth="1"/>
    <col min="11" max="11" width="8.7109375" style="3" customWidth="1"/>
    <col min="12" max="12" width="8.421875" style="3" customWidth="1"/>
    <col min="13" max="13" width="9.7109375" style="3" customWidth="1"/>
    <col min="14" max="16384" width="11.421875" style="3" customWidth="1"/>
  </cols>
  <sheetData>
    <row r="2" spans="2:10" ht="16.5" customHeight="1">
      <c r="B2" s="84" t="s">
        <v>22</v>
      </c>
      <c r="C2" s="84"/>
      <c r="D2" s="84"/>
      <c r="E2" s="84"/>
      <c r="F2" s="84"/>
      <c r="G2" s="84"/>
      <c r="H2" s="84"/>
      <c r="I2" s="84"/>
      <c r="J2" s="84"/>
    </row>
    <row r="3" spans="2:10" ht="37.5" customHeight="1">
      <c r="B3" s="88"/>
      <c r="C3" s="90" t="s">
        <v>48</v>
      </c>
      <c r="D3" s="90"/>
      <c r="E3" s="90"/>
      <c r="F3" s="87" t="s">
        <v>49</v>
      </c>
      <c r="G3" s="87"/>
      <c r="H3" s="87" t="s">
        <v>50</v>
      </c>
      <c r="I3" s="87"/>
      <c r="J3" s="87"/>
    </row>
    <row r="4" spans="2:10" ht="20.25" customHeight="1">
      <c r="B4" s="89"/>
      <c r="C4" s="26">
        <v>2013</v>
      </c>
      <c r="D4" s="26">
        <v>2017</v>
      </c>
      <c r="E4" s="26">
        <v>2018</v>
      </c>
      <c r="F4" s="26" t="s">
        <v>35</v>
      </c>
      <c r="G4" s="26" t="s">
        <v>27</v>
      </c>
      <c r="H4" s="26" t="s">
        <v>1</v>
      </c>
      <c r="I4" s="26" t="s">
        <v>51</v>
      </c>
      <c r="J4" s="26" t="s">
        <v>2</v>
      </c>
    </row>
    <row r="5" spans="2:11" ht="11.25">
      <c r="B5" s="27" t="s">
        <v>45</v>
      </c>
      <c r="C5" s="77">
        <v>1.6</v>
      </c>
      <c r="D5" s="77">
        <v>1.9</v>
      </c>
      <c r="E5" s="77">
        <v>2</v>
      </c>
      <c r="F5" s="79">
        <v>3.9</v>
      </c>
      <c r="G5" s="79">
        <v>5</v>
      </c>
      <c r="H5" s="77">
        <v>77</v>
      </c>
      <c r="I5" s="77">
        <v>20</v>
      </c>
      <c r="J5" s="77">
        <v>3</v>
      </c>
      <c r="K5" s="28"/>
    </row>
    <row r="6" spans="2:11" ht="12.75" customHeight="1">
      <c r="B6" s="29" t="s">
        <v>46</v>
      </c>
      <c r="C6" s="66">
        <v>0.4</v>
      </c>
      <c r="D6" s="66">
        <v>0.7</v>
      </c>
      <c r="E6" s="66">
        <v>0.8</v>
      </c>
      <c r="F6" s="68">
        <v>13.6</v>
      </c>
      <c r="G6" s="68">
        <v>11</v>
      </c>
      <c r="H6" s="66">
        <v>84</v>
      </c>
      <c r="I6" s="66">
        <v>16</v>
      </c>
      <c r="J6" s="66">
        <v>0</v>
      </c>
      <c r="K6" s="28"/>
    </row>
    <row r="7" spans="2:11" ht="11.25">
      <c r="B7" s="29" t="s">
        <v>47</v>
      </c>
      <c r="C7" s="66">
        <v>3.4</v>
      </c>
      <c r="D7" s="66">
        <v>3.5</v>
      </c>
      <c r="E7" s="66">
        <v>4.3</v>
      </c>
      <c r="F7" s="68">
        <v>0.6</v>
      </c>
      <c r="G7" s="68">
        <v>19.6</v>
      </c>
      <c r="H7" s="66">
        <v>92</v>
      </c>
      <c r="I7" s="66">
        <v>5</v>
      </c>
      <c r="J7" s="66">
        <v>3</v>
      </c>
      <c r="K7" s="28"/>
    </row>
    <row r="8" spans="2:11" ht="11.25">
      <c r="B8" s="29" t="s">
        <v>13</v>
      </c>
      <c r="C8" s="66">
        <v>0.3</v>
      </c>
      <c r="D8" s="66">
        <v>0.5</v>
      </c>
      <c r="E8" s="66">
        <v>0.6</v>
      </c>
      <c r="F8" s="68">
        <v>17.2</v>
      </c>
      <c r="G8" s="68">
        <v>11.3</v>
      </c>
      <c r="H8" s="66">
        <v>0</v>
      </c>
      <c r="I8" s="66">
        <v>0</v>
      </c>
      <c r="J8" s="66">
        <v>100</v>
      </c>
      <c r="K8" s="28"/>
    </row>
    <row r="9" spans="2:11" ht="11.25">
      <c r="B9" s="31" t="s">
        <v>0</v>
      </c>
      <c r="C9" s="80">
        <v>5.6</v>
      </c>
      <c r="D9" s="80">
        <v>6.6</v>
      </c>
      <c r="E9" s="80">
        <v>7.7</v>
      </c>
      <c r="F9" s="81">
        <v>3.6</v>
      </c>
      <c r="G9" s="81">
        <v>13.9</v>
      </c>
      <c r="H9" s="80">
        <v>80</v>
      </c>
      <c r="I9" s="80">
        <v>10</v>
      </c>
      <c r="J9" s="80">
        <v>10</v>
      </c>
      <c r="K9" s="28"/>
    </row>
    <row r="10" spans="2:10" ht="70.5" customHeight="1">
      <c r="B10" s="86" t="s">
        <v>65</v>
      </c>
      <c r="C10" s="86"/>
      <c r="D10" s="86"/>
      <c r="E10" s="86"/>
      <c r="F10" s="86"/>
      <c r="G10" s="86"/>
      <c r="H10" s="86"/>
      <c r="I10" s="86"/>
      <c r="J10" s="86"/>
    </row>
    <row r="11" spans="2:12" ht="11.25">
      <c r="B11" s="8"/>
      <c r="C11" s="8"/>
      <c r="D11" s="8"/>
      <c r="E11" s="8"/>
      <c r="F11" s="8"/>
      <c r="G11" s="8"/>
      <c r="H11" s="8"/>
      <c r="I11" s="8"/>
      <c r="J11" s="8"/>
      <c r="K11" s="8"/>
      <c r="L11" s="8"/>
    </row>
    <row r="12" spans="2:7" ht="11.25">
      <c r="B12" s="11"/>
      <c r="C12" s="1"/>
      <c r="D12" s="2"/>
      <c r="E12" s="2"/>
      <c r="F12" s="2"/>
      <c r="G12" s="33"/>
    </row>
    <row r="13" spans="2:7" ht="11.25">
      <c r="B13" s="7"/>
      <c r="C13" s="4"/>
      <c r="D13" s="6"/>
      <c r="E13" s="6"/>
      <c r="F13" s="6"/>
      <c r="G13" s="6"/>
    </row>
    <row r="14" spans="2:7" ht="11.25">
      <c r="B14" s="4"/>
      <c r="C14" s="4"/>
      <c r="D14" s="4"/>
      <c r="E14" s="4"/>
      <c r="F14" s="4"/>
      <c r="G14" s="4"/>
    </row>
    <row r="15" spans="4:7" ht="11.25">
      <c r="D15" s="4"/>
      <c r="E15" s="4"/>
      <c r="F15" s="4"/>
      <c r="G15" s="4"/>
    </row>
    <row r="16" spans="4:7" ht="11.25">
      <c r="D16" s="4"/>
      <c r="E16" s="4"/>
      <c r="F16" s="4"/>
      <c r="G16" s="4"/>
    </row>
    <row r="17" spans="4:7" ht="11.25">
      <c r="D17" s="4"/>
      <c r="E17" s="4"/>
      <c r="F17" s="4"/>
      <c r="G17" s="4"/>
    </row>
    <row r="18" spans="4:7" ht="11.25">
      <c r="D18" s="4"/>
      <c r="E18" s="4"/>
      <c r="F18" s="4"/>
      <c r="G18" s="4"/>
    </row>
    <row r="19" spans="4:7" ht="11.25">
      <c r="D19" s="34"/>
      <c r="E19" s="35"/>
      <c r="F19" s="33"/>
      <c r="G19" s="33"/>
    </row>
    <row r="20" spans="4:7" ht="11.25">
      <c r="D20" s="4"/>
      <c r="E20" s="4"/>
      <c r="F20" s="4"/>
      <c r="G20" s="4"/>
    </row>
  </sheetData>
  <sheetProtection/>
  <mergeCells count="6">
    <mergeCell ref="B10:J10"/>
    <mergeCell ref="B2:J2"/>
    <mergeCell ref="H3:J3"/>
    <mergeCell ref="B3:B4"/>
    <mergeCell ref="C3:E3"/>
    <mergeCell ref="F3:G3"/>
  </mergeCells>
  <printOptions/>
  <pageMargins left="0.787401575" right="0.787401575" top="0.984251969" bottom="0.984251969" header="0.4921259845" footer="0.4921259845"/>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sheetPr>
    <tabColor theme="0"/>
  </sheetPr>
  <dimension ref="B2:O12"/>
  <sheetViews>
    <sheetView showGridLines="0" zoomScalePageLayoutView="0" workbookViewId="0" topLeftCell="A1">
      <selection activeCell="B22" sqref="B21:B22"/>
    </sheetView>
  </sheetViews>
  <sheetFormatPr defaultColWidth="11.421875" defaultRowHeight="12.75"/>
  <cols>
    <col min="1" max="1" width="2.8515625" style="50" customWidth="1"/>
    <col min="2" max="2" width="42.7109375" style="50" customWidth="1"/>
    <col min="3" max="5" width="9.7109375" style="50" customWidth="1"/>
    <col min="6" max="7" width="10.28125" style="50" customWidth="1"/>
    <col min="8" max="8" width="11.7109375" style="50" customWidth="1"/>
    <col min="9" max="9" width="11.7109375" style="51" customWidth="1"/>
    <col min="10" max="10" width="9.7109375" style="50" customWidth="1"/>
    <col min="11" max="12" width="8.140625" style="50" customWidth="1"/>
    <col min="13" max="13" width="11.421875" style="50" customWidth="1"/>
    <col min="14" max="16384" width="11.421875" style="50" customWidth="1"/>
  </cols>
  <sheetData>
    <row r="2" spans="2:9" ht="11.25">
      <c r="B2" s="100" t="s">
        <v>23</v>
      </c>
      <c r="C2" s="100"/>
      <c r="D2" s="100"/>
      <c r="E2" s="100"/>
      <c r="F2" s="100"/>
      <c r="G2" s="100"/>
      <c r="H2" s="100"/>
      <c r="I2" s="100"/>
    </row>
    <row r="3" spans="9:10" ht="12.75">
      <c r="I3" s="50"/>
      <c r="J3" s="55"/>
    </row>
    <row r="4" spans="2:9" ht="48.75" customHeight="1">
      <c r="B4" s="93"/>
      <c r="C4" s="95" t="s">
        <v>42</v>
      </c>
      <c r="D4" s="96"/>
      <c r="E4" s="96"/>
      <c r="F4" s="97" t="s">
        <v>43</v>
      </c>
      <c r="G4" s="98"/>
      <c r="H4" s="99" t="s">
        <v>44</v>
      </c>
      <c r="I4" s="98"/>
    </row>
    <row r="5" spans="2:9" ht="11.25">
      <c r="B5" s="94"/>
      <c r="C5" s="57">
        <v>2013</v>
      </c>
      <c r="D5" s="57">
        <v>2017</v>
      </c>
      <c r="E5" s="56">
        <v>2018</v>
      </c>
      <c r="F5" s="57" t="s">
        <v>35</v>
      </c>
      <c r="G5" s="57" t="s">
        <v>27</v>
      </c>
      <c r="H5" s="58" t="s">
        <v>9</v>
      </c>
      <c r="I5" s="57" t="s">
        <v>8</v>
      </c>
    </row>
    <row r="6" spans="2:10" ht="11.25">
      <c r="B6" s="59" t="s">
        <v>45</v>
      </c>
      <c r="C6" s="77">
        <v>41</v>
      </c>
      <c r="D6" s="77">
        <v>51</v>
      </c>
      <c r="E6" s="77">
        <v>52</v>
      </c>
      <c r="F6" s="77">
        <v>5.4</v>
      </c>
      <c r="G6" s="77">
        <v>-0.5</v>
      </c>
      <c r="H6" s="79">
        <v>74</v>
      </c>
      <c r="I6" s="79">
        <v>26</v>
      </c>
      <c r="J6" s="53"/>
    </row>
    <row r="7" spans="2:15" ht="11.25">
      <c r="B7" s="60" t="s">
        <v>46</v>
      </c>
      <c r="C7" s="66">
        <v>36</v>
      </c>
      <c r="D7" s="66">
        <v>46</v>
      </c>
      <c r="E7" s="66">
        <v>49</v>
      </c>
      <c r="F7" s="66">
        <v>5.8</v>
      </c>
      <c r="G7" s="66">
        <v>6.3</v>
      </c>
      <c r="H7" s="68">
        <v>77</v>
      </c>
      <c r="I7" s="68">
        <v>23</v>
      </c>
      <c r="J7" s="53"/>
      <c r="K7" s="54"/>
      <c r="L7" s="54"/>
      <c r="M7" s="54"/>
      <c r="N7" s="54"/>
      <c r="O7" s="54"/>
    </row>
    <row r="8" spans="2:10" ht="11.25">
      <c r="B8" s="60" t="s">
        <v>47</v>
      </c>
      <c r="C8" s="66">
        <v>104</v>
      </c>
      <c r="D8" s="66">
        <v>116</v>
      </c>
      <c r="E8" s="66">
        <v>120</v>
      </c>
      <c r="F8" s="66">
        <v>2.2</v>
      </c>
      <c r="G8" s="66">
        <v>1.7</v>
      </c>
      <c r="H8" s="68">
        <v>67</v>
      </c>
      <c r="I8" s="68">
        <v>33</v>
      </c>
      <c r="J8" s="53"/>
    </row>
    <row r="9" spans="2:10" ht="11.25">
      <c r="B9" s="60" t="s">
        <v>13</v>
      </c>
      <c r="C9" s="67">
        <v>9</v>
      </c>
      <c r="D9" s="67">
        <v>16</v>
      </c>
      <c r="E9" s="67">
        <v>16</v>
      </c>
      <c r="F9" s="67">
        <v>16</v>
      </c>
      <c r="G9" s="67">
        <v>2</v>
      </c>
      <c r="H9" s="69">
        <v>100</v>
      </c>
      <c r="I9" s="69">
        <v>0</v>
      </c>
      <c r="J9" s="53"/>
    </row>
    <row r="10" spans="2:10" ht="11.25">
      <c r="B10" s="61" t="s">
        <v>0</v>
      </c>
      <c r="C10" s="80">
        <v>184</v>
      </c>
      <c r="D10" s="80">
        <v>229</v>
      </c>
      <c r="E10" s="80">
        <v>238</v>
      </c>
      <c r="F10" s="80">
        <v>5</v>
      </c>
      <c r="G10" s="80">
        <v>2.1</v>
      </c>
      <c r="H10" s="81">
        <v>73</v>
      </c>
      <c r="I10" s="81">
        <v>27</v>
      </c>
      <c r="J10" s="53"/>
    </row>
    <row r="11" spans="2:10" ht="101.25" customHeight="1">
      <c r="B11" s="104" t="s">
        <v>66</v>
      </c>
      <c r="C11" s="104"/>
      <c r="D11" s="104"/>
      <c r="E11" s="104"/>
      <c r="F11" s="104"/>
      <c r="G11" s="104"/>
      <c r="H11" s="104"/>
      <c r="I11" s="104"/>
      <c r="J11" s="52"/>
    </row>
    <row r="12" spans="2:11" ht="11.25">
      <c r="B12" s="52"/>
      <c r="C12" s="52"/>
      <c r="D12" s="52"/>
      <c r="E12" s="52"/>
      <c r="F12" s="52"/>
      <c r="G12" s="52"/>
      <c r="H12" s="52"/>
      <c r="I12" s="52"/>
      <c r="J12" s="52"/>
      <c r="K12" s="52"/>
    </row>
  </sheetData>
  <sheetProtection/>
  <mergeCells count="6">
    <mergeCell ref="B4:B5"/>
    <mergeCell ref="C4:E4"/>
    <mergeCell ref="F4:G4"/>
    <mergeCell ref="B11:I11"/>
    <mergeCell ref="H4:I4"/>
    <mergeCell ref="B2:I2"/>
  </mergeCells>
  <printOptions/>
  <pageMargins left="0.787401575" right="0.787401575" top="0.984251969" bottom="0.984251969" header="0.4921259845" footer="0.4921259845"/>
  <pageSetup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tabColor theme="0"/>
  </sheetPr>
  <dimension ref="B2:N16"/>
  <sheetViews>
    <sheetView tabSelected="1" zoomScalePageLayoutView="0" workbookViewId="0" topLeftCell="A1">
      <selection activeCell="B16" sqref="B16:N16"/>
    </sheetView>
  </sheetViews>
  <sheetFormatPr defaultColWidth="11.421875" defaultRowHeight="12.75"/>
  <cols>
    <col min="1" max="1" width="3.7109375" style="12" customWidth="1"/>
    <col min="2" max="2" width="28.00390625" style="12" customWidth="1"/>
    <col min="3" max="13" width="6.8515625" style="12" customWidth="1"/>
    <col min="14" max="14" width="2.7109375" style="12" customWidth="1"/>
    <col min="15" max="16" width="11.421875" style="12" customWidth="1"/>
    <col min="17" max="16384" width="11.421875" style="12" customWidth="1"/>
  </cols>
  <sheetData>
    <row r="2" ht="11.25">
      <c r="B2" s="82" t="s">
        <v>67</v>
      </c>
    </row>
    <row r="3" ht="18" customHeight="1"/>
    <row r="4" spans="2:11" ht="18" customHeight="1">
      <c r="B4" s="13"/>
      <c r="K4" s="15" t="s">
        <v>6</v>
      </c>
    </row>
    <row r="5" spans="3:11" ht="18" customHeight="1">
      <c r="C5" s="16">
        <v>2010</v>
      </c>
      <c r="D5" s="16">
        <v>2011</v>
      </c>
      <c r="E5" s="16">
        <v>2012</v>
      </c>
      <c r="F5" s="16">
        <v>2013</v>
      </c>
      <c r="G5" s="16">
        <v>2014</v>
      </c>
      <c r="H5" s="16">
        <v>2015</v>
      </c>
      <c r="I5" s="16">
        <v>2016</v>
      </c>
      <c r="J5" s="16">
        <v>2017</v>
      </c>
      <c r="K5" s="16">
        <v>2018</v>
      </c>
    </row>
    <row r="6" spans="2:13" ht="18" customHeight="1">
      <c r="B6" s="17" t="s">
        <v>40</v>
      </c>
      <c r="C6" s="18">
        <f aca="true" t="shared" si="0" ref="C6:H6">C10/C12*100</f>
        <v>4.602578326049049</v>
      </c>
      <c r="D6" s="18">
        <f t="shared" si="0"/>
        <v>4.212969116710599</v>
      </c>
      <c r="E6" s="18">
        <f t="shared" si="0"/>
        <v>4.8482242619884195</v>
      </c>
      <c r="F6" s="18">
        <f t="shared" si="0"/>
        <v>4.653831598675856</v>
      </c>
      <c r="G6" s="18">
        <f t="shared" si="0"/>
        <v>4.470063321474173</v>
      </c>
      <c r="H6" s="18">
        <f t="shared" si="0"/>
        <v>4.7051469985152305</v>
      </c>
      <c r="I6" s="18">
        <f>I10/I12*100</f>
        <v>4.950015337316027</v>
      </c>
      <c r="J6" s="18">
        <f aca="true" t="shared" si="1" ref="I6:K7">J10/J12*100</f>
        <v>4.884311886557764</v>
      </c>
      <c r="K6" s="25">
        <f t="shared" si="1"/>
        <v>4.465191681645406</v>
      </c>
      <c r="M6" s="19"/>
    </row>
    <row r="7" spans="2:11" ht="18" customHeight="1">
      <c r="B7" s="17" t="s">
        <v>41</v>
      </c>
      <c r="C7" s="18">
        <f aca="true" t="shared" si="2" ref="C7:H7">C11/C13*100</f>
        <v>2.073596460226794</v>
      </c>
      <c r="D7" s="18">
        <f t="shared" si="2"/>
        <v>1.8590232627736742</v>
      </c>
      <c r="E7" s="18">
        <f t="shared" si="2"/>
        <v>1.8839481263253477</v>
      </c>
      <c r="F7" s="18">
        <f t="shared" si="2"/>
        <v>1.952081995743666</v>
      </c>
      <c r="G7" s="18">
        <f t="shared" si="2"/>
        <v>1.9129412222108306</v>
      </c>
      <c r="H7" s="18">
        <f t="shared" si="2"/>
        <v>1.8834333516007562</v>
      </c>
      <c r="I7" s="18">
        <f t="shared" si="1"/>
        <v>1.9875516558684734</v>
      </c>
      <c r="J7" s="18">
        <f t="shared" si="1"/>
        <v>2.118859120435122</v>
      </c>
      <c r="K7" s="25">
        <f t="shared" si="1"/>
        <v>2.414540754077368</v>
      </c>
    </row>
    <row r="8" spans="3:11" ht="18" customHeight="1">
      <c r="C8" s="20"/>
      <c r="D8" s="20"/>
      <c r="E8" s="20"/>
      <c r="F8" s="20"/>
      <c r="G8" s="20"/>
      <c r="H8" s="20"/>
      <c r="I8" s="20"/>
      <c r="J8" s="20"/>
      <c r="K8" s="21"/>
    </row>
    <row r="9" spans="3:11" ht="18" customHeight="1">
      <c r="C9" s="22">
        <v>2010</v>
      </c>
      <c r="D9" s="22">
        <v>2011</v>
      </c>
      <c r="E9" s="22">
        <v>2012</v>
      </c>
      <c r="F9" s="22">
        <v>2013</v>
      </c>
      <c r="G9" s="22">
        <v>2014</v>
      </c>
      <c r="H9" s="22">
        <v>2015</v>
      </c>
      <c r="I9" s="22">
        <v>2016</v>
      </c>
      <c r="J9" s="22">
        <v>2017</v>
      </c>
      <c r="K9" s="16">
        <v>2018</v>
      </c>
    </row>
    <row r="10" spans="2:11" ht="18" customHeight="1">
      <c r="B10" s="17" t="s">
        <v>30</v>
      </c>
      <c r="C10" s="18">
        <v>10.760543929999999</v>
      </c>
      <c r="D10" s="18">
        <v>10.355398681999999</v>
      </c>
      <c r="E10" s="18">
        <v>12.141216591000001</v>
      </c>
      <c r="F10" s="18">
        <v>12.137889644</v>
      </c>
      <c r="G10" s="18">
        <v>12.041838831000002</v>
      </c>
      <c r="H10" s="18">
        <v>12.926653270597038</v>
      </c>
      <c r="I10" s="18">
        <v>13.63847321</v>
      </c>
      <c r="J10" s="18">
        <v>13.895172087999999</v>
      </c>
      <c r="K10" s="24">
        <f>'F30-Tableau 1'!C20</f>
        <v>13</v>
      </c>
    </row>
    <row r="11" spans="2:11" ht="18" customHeight="1">
      <c r="B11" s="17" t="s">
        <v>31</v>
      </c>
      <c r="C11" s="18">
        <v>5.382400824</v>
      </c>
      <c r="D11" s="18">
        <v>5.037771968</v>
      </c>
      <c r="E11" s="18">
        <v>5.29137803</v>
      </c>
      <c r="F11" s="18">
        <v>5.633411601000001</v>
      </c>
      <c r="G11" s="18">
        <v>5.658930682</v>
      </c>
      <c r="H11" s="18">
        <v>5.672657040679533</v>
      </c>
      <c r="I11" s="18">
        <v>6.089832905</v>
      </c>
      <c r="J11" s="18">
        <v>6.596867103999999</v>
      </c>
      <c r="K11" s="24">
        <f>'F30-Tableau 1'!E20</f>
        <v>7.7</v>
      </c>
    </row>
    <row r="12" spans="2:11" ht="18" customHeight="1">
      <c r="B12" s="17" t="s">
        <v>33</v>
      </c>
      <c r="C12" s="23">
        <f>('[1]Tous régimes+FSV'!R$20+'[1]Tous régimes+FSV'!R$21+'[1]Tous régimes+FSV'!R$23+'[1]Tous régimes+FSV'!R$35)/1000</f>
        <v>233.79382528047225</v>
      </c>
      <c r="D12" s="23">
        <f>('[1]Tous régimes+FSV'!S$20+'[1]Tous régimes+FSV'!S$21+'[1]Tous régimes+FSV'!S$23+'[1]Tous régimes+FSV'!S$35)/1000</f>
        <v>245.79811518023388</v>
      </c>
      <c r="E12" s="23">
        <f>('[1]Tous régimes+FSV'!T$20+'[1]Tous régimes+FSV'!T$21+'[1]Tous régimes+FSV'!T$23+'[1]Tous régimes+FSV'!T$35)/1000</f>
        <v>250.42605157915034</v>
      </c>
      <c r="F12" s="23">
        <f>('[1]Tous régimes+FSV'!U$20+'[1]Tous régimes+FSV'!U$21+'[1]Tous régimes+FSV'!U$23+'[1]Tous régimes+FSV'!U$35)/1000</f>
        <v>260.8149733534313</v>
      </c>
      <c r="G12" s="23">
        <f>('[1]Tous régimes+FSV'!V$20+'[1]Tous régimes+FSV'!V$21+'[1]Tous régimes+FSV'!V$23+'[1]Tous régimes+FSV'!V$35)/1000</f>
        <v>269.3885514585674</v>
      </c>
      <c r="H12" s="23">
        <f>('[1]Tous régimes+FSV'!W$20+'[1]Tous régimes+FSV'!W$21+'[1]Tous régimes+FSV'!W$23+'[1]Tous régimes+FSV'!W$35)/1000</f>
        <v>274.7343127574167</v>
      </c>
      <c r="I12" s="23">
        <f>('[1]Tous régimes+FSV'!X$20+'[1]Tous régimes+FSV'!X$21+'[1]Tous régimes+FSV'!X$23+'[1]Tous régimes+FSV'!X$35)/1000</f>
        <v>275.5238576168733</v>
      </c>
      <c r="J12" s="23">
        <f>('[1]Tous régimes+FSV'!Y$20+'[1]Tous régimes+FSV'!Y$21+'[1]Tous régimes+FSV'!Y$23+'[1]Tous régimes+FSV'!Y$35)/1000</f>
        <v>284.4857660756932</v>
      </c>
      <c r="K12" s="24">
        <f>('[1]Tous régimes+FSV'!Z$20+'[1]Tous régimes+FSV'!Z$21+'[1]Tous régimes+FSV'!Z$23+'[1]Tous régimes+FSV'!Z$35)/1000</f>
        <v>291.14091682643175</v>
      </c>
    </row>
    <row r="13" spans="2:11" ht="18" customHeight="1">
      <c r="B13" s="17" t="s">
        <v>32</v>
      </c>
      <c r="C13" s="23">
        <f>'[1]Tous régimes+FSV'!R$62/1000</f>
        <v>259.56838407272915</v>
      </c>
      <c r="D13" s="23">
        <f>'[1]Tous régimes+FSV'!S$62/1000</f>
        <v>270.99025971754725</v>
      </c>
      <c r="E13" s="23">
        <f>'[1]Tous régimes+FSV'!T$62/1000</f>
        <v>280.86643979528594</v>
      </c>
      <c r="F13" s="23">
        <f>'[1]Tous régimes+FSV'!U$62/1000</f>
        <v>288.5847834918376</v>
      </c>
      <c r="G13" s="23">
        <f>'[1]Tous régimes+FSV'!V$62/1000</f>
        <v>295.823552563724</v>
      </c>
      <c r="H13" s="23">
        <f>'[1]Tous régimes+FSV'!W$62/1000</f>
        <v>301.18703355540896</v>
      </c>
      <c r="I13" s="23">
        <f>'[1]Tous régimes+FSV'!X$62/1000</f>
        <v>306.3987236265821</v>
      </c>
      <c r="J13" s="23">
        <f>'[1]Tous régimes+FSV'!Y$62/1000</f>
        <v>311.34052473697676</v>
      </c>
      <c r="K13" s="24">
        <f>'[1]Tous régimes+FSV'!Z$62/1000</f>
        <v>318.90122322421865</v>
      </c>
    </row>
    <row r="14" ht="18" customHeight="1"/>
    <row r="15" ht="18" customHeight="1"/>
    <row r="16" spans="2:14" ht="72.75" customHeight="1">
      <c r="B16" s="101" t="s">
        <v>68</v>
      </c>
      <c r="C16" s="101"/>
      <c r="D16" s="101"/>
      <c r="E16" s="101"/>
      <c r="F16" s="101"/>
      <c r="G16" s="101"/>
      <c r="H16" s="101"/>
      <c r="I16" s="101"/>
      <c r="J16" s="101"/>
      <c r="K16" s="101"/>
      <c r="L16" s="101"/>
      <c r="M16" s="101"/>
      <c r="N16" s="101"/>
    </row>
    <row r="17" ht="18" customHeight="1"/>
    <row r="18" ht="18" customHeight="1"/>
  </sheetData>
  <sheetProtection/>
  <mergeCells count="1">
    <mergeCell ref="B16:N1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ycroguennec</dc:creator>
  <cp:keywords/>
  <dc:description/>
  <cp:lastModifiedBy>Mathilde D</cp:lastModifiedBy>
  <cp:lastPrinted>2015-11-10T16:18:50Z</cp:lastPrinted>
  <dcterms:created xsi:type="dcterms:W3CDTF">2009-10-19T15:35:04Z</dcterms:created>
  <dcterms:modified xsi:type="dcterms:W3CDTF">2020-06-10T12:27:36Z</dcterms:modified>
  <cp:category/>
  <cp:version/>
  <cp:contentType/>
  <cp:contentStatus/>
</cp:coreProperties>
</file>