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7875" activeTab="0"/>
  </bookViews>
  <sheets>
    <sheet name="graphique 1" sheetId="1" r:id="rId1"/>
    <sheet name="graphique 2" sheetId="2" r:id="rId2"/>
    <sheet name="graphique 3" sheetId="3" r:id="rId3"/>
    <sheet name="tableau1" sheetId="4" r:id="rId4"/>
    <sheet name="tableau 2" sheetId="5" r:id="rId5"/>
    <sheet name="encadré 2 graphiques a b c" sheetId="6" r:id="rId6"/>
  </sheets>
  <definedNames/>
  <calcPr fullCalcOnLoad="1"/>
</workbook>
</file>

<file path=xl/sharedStrings.xml><?xml version="1.0" encoding="utf-8"?>
<sst xmlns="http://schemas.openxmlformats.org/spreadsheetml/2006/main" count="130" uniqueCount="98">
  <si>
    <t>Picardie</t>
  </si>
  <si>
    <t>France métropolitaine</t>
  </si>
  <si>
    <t>France entière (hors Mayotte)</t>
  </si>
  <si>
    <t>Mayotte</t>
  </si>
  <si>
    <t>IVG chirurgicales</t>
  </si>
  <si>
    <t>IVG médicamenteuses</t>
  </si>
  <si>
    <t>IVG médicamenteuses en ville</t>
  </si>
  <si>
    <t>IVG selon la méthode et le secteur d'exercice dans les DOM (à mettre en données complémentaires)</t>
  </si>
  <si>
    <t>nd</t>
  </si>
  <si>
    <t>Centre</t>
  </si>
  <si>
    <t>Bourgogne</t>
  </si>
  <si>
    <t>Lorraine</t>
  </si>
  <si>
    <t>Alsace</t>
  </si>
  <si>
    <t>Bretagne</t>
  </si>
  <si>
    <t>Aquitaine</t>
  </si>
  <si>
    <t>Limousin</t>
  </si>
  <si>
    <t>Auvergne</t>
  </si>
  <si>
    <t>Provence-Alpes-Côte d'Azur</t>
  </si>
  <si>
    <t>Corse</t>
  </si>
  <si>
    <t>Guadeloupe</t>
  </si>
  <si>
    <t>Martinique</t>
  </si>
  <si>
    <t>Guyane</t>
  </si>
  <si>
    <t>taux observé</t>
  </si>
  <si>
    <t>IVG p 1000 femmes</t>
  </si>
  <si>
    <t>métropole régime général FMV</t>
  </si>
  <si>
    <t>métropole tous régimes FMV</t>
  </si>
  <si>
    <t>janvier</t>
  </si>
  <si>
    <t>février</t>
  </si>
  <si>
    <t>mars</t>
  </si>
  <si>
    <t>avril</t>
  </si>
  <si>
    <t>mai</t>
  </si>
  <si>
    <t>juin</t>
  </si>
  <si>
    <t>juillet</t>
  </si>
  <si>
    <t>août</t>
  </si>
  <si>
    <t>septembre</t>
  </si>
  <si>
    <t>octobre</t>
  </si>
  <si>
    <t>novembre</t>
  </si>
  <si>
    <t>décembre</t>
  </si>
  <si>
    <t>FMV</t>
  </si>
  <si>
    <t>IVG hosp</t>
  </si>
  <si>
    <t>Graphique 1 : Évolution du nombre des IVG depuis 1990</t>
  </si>
  <si>
    <t>Champ : France métropolitaine</t>
  </si>
  <si>
    <t>Graphique 2 : Évolution  du taux de recours à l’IVG depuis 1990</t>
  </si>
  <si>
    <t>Sources : DREES (SAE), CNAM-TS (Erasme puis DCIR : nombre de forfaits médicaments remboursés, régime général et selon la date de liquidation avant 2010, tous régimes et selon la date de soin depuis 2010, Insee (elp)).</t>
  </si>
  <si>
    <t>Tableau 2 : Les IVG selon la méthode et le mode d’exercice</t>
  </si>
  <si>
    <t>date</t>
  </si>
  <si>
    <t>Tableau 1 : Les IVG en 2012 selon les régions</t>
  </si>
  <si>
    <t>Régions</t>
  </si>
  <si>
    <t>Ile-de-France</t>
  </si>
  <si>
    <t>Haute-Normandie</t>
  </si>
  <si>
    <t>Basse-Normandie</t>
  </si>
  <si>
    <t>Nord-Pas-de-Calais</t>
  </si>
  <si>
    <t>Franche-Comté</t>
  </si>
  <si>
    <t>Pays de la Loire</t>
  </si>
  <si>
    <t>Poitou-Charentes</t>
  </si>
  <si>
    <t>Midi-Pyrénées</t>
  </si>
  <si>
    <t>Rhônes-Alpes</t>
  </si>
  <si>
    <t>Languedoc-Roussillon</t>
  </si>
  <si>
    <t>Total DOM (hors Mayotte)</t>
  </si>
  <si>
    <t>IVG hospitalières (SAE)</t>
  </si>
  <si>
    <t>IVG selon la méthode et le secteur d'exercice en Métropole</t>
  </si>
  <si>
    <t>Secteur public</t>
  </si>
  <si>
    <t>Secteur privé</t>
  </si>
  <si>
    <t>Ensemble des établissements</t>
  </si>
  <si>
    <t>Graphique a : Les IVG en ville ou en centres d'éducation familiale</t>
  </si>
  <si>
    <t>Graphique b : Les IVG en établissements</t>
  </si>
  <si>
    <t>Champagne-Ardenne</t>
  </si>
  <si>
    <t>18-19 
ans</t>
  </si>
  <si>
    <t>15-17
ans</t>
  </si>
  <si>
    <t>20 à 24
ans</t>
  </si>
  <si>
    <t>25 à 29
ans</t>
  </si>
  <si>
    <t>30 à 34
ans</t>
  </si>
  <si>
    <t>35 à 39
ans</t>
  </si>
  <si>
    <t>40 à 44
ans</t>
  </si>
  <si>
    <t>45 à 49
ans</t>
  </si>
  <si>
    <t>Tous
âges</t>
  </si>
  <si>
    <t>total IVG</t>
  </si>
  <si>
    <t>données cvs-cjo</t>
  </si>
  <si>
    <t>tendance</t>
  </si>
  <si>
    <t>Sources : DREES (SAE), ATIH (PMSI), CNAM-TS (SNIIRAM, tous régimes, forfaits médicaments de ville selon la date de soin), INSEE (ELP) ; calculs DREES</t>
  </si>
  <si>
    <t>IVG médicamenteuses en centres de santé ou en CPEF</t>
  </si>
  <si>
    <t>La Réunion</t>
  </si>
  <si>
    <t>Champ • France métropolitaine.</t>
  </si>
  <si>
    <t>Sources • DREES (SAE), CNAM-TS (SNIIRAM : nombre de forfaits médicaments remboursés [FMV], au régime général et selon la date de liquidation avant 2010, tous régimes selon la date de soin depuis 2010).</t>
  </si>
  <si>
    <t>Indice conjoncturel d'IVG (axe droit)</t>
  </si>
  <si>
    <t>Graphique c : Évolution mensuelle des IVG</t>
  </si>
  <si>
    <t>Sources • ATIH (PMSI, base au 13 mars 2014), CNAM-TS (SNIIRAM, FMV selon la date de soin, tous régimes) ; calculs DREES.</t>
  </si>
  <si>
    <t>Sources • ATIH (PMSI, base au 13 mars 2014), CNAM-TS (SNIIRAM, FMV selon la date de soin, tous régimes).</t>
  </si>
  <si>
    <t>Graphique 3 : Évolution du taux de recours selon l’âge de 1990 à 2012</t>
  </si>
  <si>
    <t>Forfaits remboursés
en centres de santé,
établissements de PMI
et de planification familiale</t>
  </si>
  <si>
    <t>Forfaits remboursés
en ville</t>
  </si>
  <si>
    <t>Total des
IVG réalisées</t>
  </si>
  <si>
    <t>IVG pour 1000 femmes
de 15 à 49 ans</t>
  </si>
  <si>
    <t>IVG pour 1000 femmes
mineures de 15 à 17 ans</t>
  </si>
  <si>
    <t>Note • La pratique des IVG médicamenteuses en centres de santé, centres de planification ou d’éducation familiale est possible depuis mai 2009. Pour les IVG hors établissements hospitaliers, les données sont selon la date de liquidation et pour le régime général avant 2010, selon la date de soin et pour tous les régimes depuis janvier 2010.</t>
  </si>
  <si>
    <t>Champ • DOM, hors Mayotte.</t>
  </si>
  <si>
    <t>Sources • DREES (SAE) ; CNAM-TS (SNIIRAM, forfaits médicaments de ville).</t>
  </si>
  <si>
    <t>Sources • DREES (SAE), CNAM-TS (SNIIRAM : nombre de forfaits médicaments remboursés, au régime général et selon la date de liquidation avant 2010, tous régimes selon la date de soin depuis 2010), INSEE (estimations localisées de population [ELP]).</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</si>
</sst>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font>
      <sz val="10"/>
      <name val="Arial"/>
      <family val="0"/>
    </font>
    <font>
      <sz val="8"/>
      <name val="Arial"/>
      <family val="0"/>
    </font>
    <font>
      <b/>
      <sz val="8"/>
      <name val="Arial"/>
      <family val="2"/>
    </font>
  </fonts>
  <fills count="2">
    <fill>
      <patternFill/>
    </fill>
    <fill>
      <patternFill patternType="gray125"/>
    </fill>
  </fills>
  <borders count="3">
    <border>
      <left/>
      <right/>
      <top/>
      <bottom/>
      <diagonal/>
    </border>
    <border>
      <left style="hair">
        <color indexed="8"/>
      </left>
      <right style="hair">
        <color indexed="8"/>
      </right>
      <top style="hair">
        <color indexed="8"/>
      </top>
      <bottom style="hair">
        <color indexed="8"/>
      </bottom>
    </border>
    <border>
      <left style="hair"/>
      <right style="hair"/>
      <top style="hair"/>
      <bottom style="hair"/>
    </border>
  </borders>
  <cellStyleXfs count="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3">
    <xf numFmtId="0" fontId="0" fillId="0" borderId="0" xfId="0" applyAlignment="1">
      <alignment/>
    </xf>
    <xf numFmtId="0" fontId="1" fillId="0" borderId="0" xfId="0" applyFont="1" applyBorder="1" applyAlignment="1">
      <alignment vertical="center"/>
    </xf>
    <xf numFmtId="0" fontId="2" fillId="0" borderId="0" xfId="0" applyFon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xf>
    <xf numFmtId="0" fontId="1" fillId="0" borderId="0" xfId="0" applyNumberFormat="1" applyFont="1" applyBorder="1" applyAlignment="1">
      <alignmen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9"/>
  <sheetViews>
    <sheetView showGridLines="0" tabSelected="1" defaultGridColor="0" colorId="7" workbookViewId="0" topLeftCell="A1">
      <selection activeCell="A1" sqref="A1"/>
    </sheetView>
  </sheetViews>
  <sheetFormatPr defaultColWidth="11.421875" defaultRowHeight="12.75"/>
  <cols>
    <col min="1" max="1" width="3.7109375" style="1" customWidth="1"/>
    <col min="2" max="2" width="9.7109375" style="1" customWidth="1"/>
    <col min="3" max="3" width="35.421875" style="1" customWidth="1"/>
    <col min="4" max="4" width="30.140625" style="1" customWidth="1"/>
    <col min="5" max="16384" width="11.421875" style="1" customWidth="1"/>
  </cols>
  <sheetData>
    <row r="1" ht="15" customHeight="1">
      <c r="B1" s="2" t="s">
        <v>40</v>
      </c>
    </row>
    <row r="2" ht="15" customHeight="1"/>
    <row r="3" spans="2:4" ht="15" customHeight="1">
      <c r="B3" s="4"/>
      <c r="C3" s="5" t="s">
        <v>24</v>
      </c>
      <c r="D3" s="5" t="s">
        <v>25</v>
      </c>
    </row>
    <row r="4" spans="2:4" ht="15" customHeight="1">
      <c r="B4" s="6">
        <v>1990</v>
      </c>
      <c r="C4" s="6">
        <v>197405.93534654676</v>
      </c>
      <c r="D4" s="6"/>
    </row>
    <row r="5" spans="2:4" ht="15" customHeight="1">
      <c r="B5" s="6">
        <v>1991</v>
      </c>
      <c r="C5" s="6">
        <v>199683.6206600879</v>
      </c>
      <c r="D5" s="6"/>
    </row>
    <row r="6" spans="2:4" ht="15" customHeight="1">
      <c r="B6" s="6">
        <v>1992</v>
      </c>
      <c r="C6" s="6">
        <v>192193.19881783813</v>
      </c>
      <c r="D6" s="6"/>
    </row>
    <row r="7" spans="2:4" ht="15" customHeight="1">
      <c r="B7" s="6">
        <v>1993</v>
      </c>
      <c r="C7" s="6">
        <v>191057.23553314855</v>
      </c>
      <c r="D7" s="6"/>
    </row>
    <row r="8" spans="2:4" ht="15" customHeight="1">
      <c r="B8" s="6">
        <v>1994</v>
      </c>
      <c r="C8" s="6">
        <v>189193.16999141136</v>
      </c>
      <c r="D8" s="6"/>
    </row>
    <row r="9" spans="2:4" ht="15" customHeight="1">
      <c r="B9" s="6">
        <v>1995</v>
      </c>
      <c r="C9" s="6">
        <v>179648</v>
      </c>
      <c r="D9" s="6"/>
    </row>
    <row r="10" spans="2:4" ht="15" customHeight="1">
      <c r="B10" s="6">
        <v>1996</v>
      </c>
      <c r="C10" s="6">
        <v>187114</v>
      </c>
      <c r="D10" s="6"/>
    </row>
    <row r="11" spans="2:4" ht="15" customHeight="1">
      <c r="B11" s="6">
        <v>1997</v>
      </c>
      <c r="C11" s="6">
        <v>188796</v>
      </c>
      <c r="D11" s="6"/>
    </row>
    <row r="12" spans="2:4" ht="15" customHeight="1">
      <c r="B12" s="6">
        <v>1998</v>
      </c>
      <c r="C12" s="6">
        <v>195960</v>
      </c>
      <c r="D12" s="6"/>
    </row>
    <row r="13" spans="2:4" ht="15" customHeight="1">
      <c r="B13" s="6">
        <v>1999</v>
      </c>
      <c r="C13" s="6">
        <v>196885.00000000003</v>
      </c>
      <c r="D13" s="6"/>
    </row>
    <row r="14" spans="2:4" ht="15" customHeight="1">
      <c r="B14" s="6">
        <v>2000</v>
      </c>
      <c r="C14" s="6">
        <v>192174</v>
      </c>
      <c r="D14" s="6"/>
    </row>
    <row r="15" spans="2:4" ht="15" customHeight="1">
      <c r="B15" s="6">
        <v>2001</v>
      </c>
      <c r="C15" s="6">
        <v>202180</v>
      </c>
      <c r="D15" s="6"/>
    </row>
    <row r="16" spans="2:4" ht="15" customHeight="1">
      <c r="B16" s="6">
        <v>2002</v>
      </c>
      <c r="C16" s="6">
        <v>206596</v>
      </c>
      <c r="D16" s="6"/>
    </row>
    <row r="17" spans="2:4" ht="15" customHeight="1">
      <c r="B17" s="6">
        <v>2003</v>
      </c>
      <c r="C17" s="6">
        <v>203346</v>
      </c>
      <c r="D17" s="6"/>
    </row>
    <row r="18" spans="2:4" ht="15" customHeight="1">
      <c r="B18" s="6">
        <v>2004</v>
      </c>
      <c r="C18" s="6">
        <v>210664.00000000006</v>
      </c>
      <c r="D18" s="6"/>
    </row>
    <row r="19" spans="2:4" ht="15" customHeight="1">
      <c r="B19" s="6">
        <v>2005</v>
      </c>
      <c r="C19" s="6">
        <v>206311</v>
      </c>
      <c r="D19" s="6"/>
    </row>
    <row r="20" spans="2:4" ht="15" customHeight="1">
      <c r="B20" s="6">
        <v>2006</v>
      </c>
      <c r="C20" s="6">
        <v>215010</v>
      </c>
      <c r="D20" s="6"/>
    </row>
    <row r="21" spans="2:4" ht="15" customHeight="1">
      <c r="B21" s="6">
        <v>2007</v>
      </c>
      <c r="C21" s="6">
        <v>213142.01698903172</v>
      </c>
      <c r="D21" s="6"/>
    </row>
    <row r="22" spans="2:4" ht="15" customHeight="1">
      <c r="B22" s="6">
        <v>2008</v>
      </c>
      <c r="C22" s="6">
        <v>208989.07797231272</v>
      </c>
      <c r="D22" s="6"/>
    </row>
    <row r="23" spans="2:4" ht="15" customHeight="1">
      <c r="B23" s="6">
        <v>2009</v>
      </c>
      <c r="C23" s="6">
        <v>209700.95653778908</v>
      </c>
      <c r="D23" s="6"/>
    </row>
    <row r="24" spans="2:4" ht="15" customHeight="1">
      <c r="B24" s="6">
        <v>2010</v>
      </c>
      <c r="C24" s="6">
        <f>25399+1402+184862</f>
        <v>211663</v>
      </c>
      <c r="D24" s="6">
        <v>212941.00000000003</v>
      </c>
    </row>
    <row r="25" spans="2:4" ht="15" customHeight="1">
      <c r="B25" s="6">
        <v>2011</v>
      </c>
      <c r="C25" s="6">
        <f>180509+25508+1598</f>
        <v>207615</v>
      </c>
      <c r="D25" s="6">
        <v>208987</v>
      </c>
    </row>
    <row r="26" spans="2:4" ht="15" customHeight="1">
      <c r="B26" s="6">
        <v>2012</v>
      </c>
      <c r="C26" s="6">
        <f>176948+1933+26708</f>
        <v>205589</v>
      </c>
      <c r="D26" s="6">
        <v>207120</v>
      </c>
    </row>
    <row r="27" ht="15" customHeight="1"/>
    <row r="28" ht="15" customHeight="1">
      <c r="B28" s="1" t="s">
        <v>82</v>
      </c>
    </row>
    <row r="29" ht="15" customHeight="1">
      <c r="B29" s="1" t="s">
        <v>83</v>
      </c>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29"/>
  <sheetViews>
    <sheetView showGridLines="0" workbookViewId="0" topLeftCell="A1">
      <selection activeCell="A1" sqref="A1"/>
    </sheetView>
  </sheetViews>
  <sheetFormatPr defaultColWidth="11.421875" defaultRowHeight="12.75"/>
  <cols>
    <col min="1" max="1" width="3.7109375" style="1" customWidth="1"/>
    <col min="2" max="2" width="11.421875" style="1" customWidth="1"/>
    <col min="3" max="3" width="15.57421875" style="1" customWidth="1"/>
    <col min="4" max="4" width="32.421875" style="1" customWidth="1"/>
    <col min="5" max="16384" width="11.421875" style="1" customWidth="1"/>
  </cols>
  <sheetData>
    <row r="1" ht="15" customHeight="1">
      <c r="B1" s="2" t="s">
        <v>42</v>
      </c>
    </row>
    <row r="2" ht="15" customHeight="1"/>
    <row r="3" spans="2:4" ht="15" customHeight="1">
      <c r="B3" s="7"/>
      <c r="C3" s="8" t="s">
        <v>22</v>
      </c>
      <c r="D3" s="8" t="s">
        <v>84</v>
      </c>
    </row>
    <row r="4" spans="2:4" ht="15" customHeight="1">
      <c r="B4" s="9">
        <v>1990</v>
      </c>
      <c r="C4" s="9">
        <v>13.981617158890973</v>
      </c>
      <c r="D4" s="9">
        <v>0.4632456622357129</v>
      </c>
    </row>
    <row r="5" spans="2:4" ht="15" customHeight="1">
      <c r="B5" s="9">
        <v>1991</v>
      </c>
      <c r="C5" s="9">
        <v>14.042570175542863</v>
      </c>
      <c r="D5" s="9">
        <v>0.46798639202476766</v>
      </c>
    </row>
    <row r="6" spans="2:4" ht="15" customHeight="1">
      <c r="B6" s="9">
        <v>1992</v>
      </c>
      <c r="C6" s="9">
        <v>13.415833073337442</v>
      </c>
      <c r="D6" s="9">
        <v>0.45083914324731084</v>
      </c>
    </row>
    <row r="7" spans="2:4" ht="15" customHeight="1">
      <c r="B7" s="9">
        <v>1993</v>
      </c>
      <c r="C7" s="9">
        <v>13.250036758402171</v>
      </c>
      <c r="D7" s="9">
        <v>0.44922734874715364</v>
      </c>
    </row>
    <row r="8" spans="2:4" ht="15" customHeight="1">
      <c r="B8" s="9">
        <v>1994</v>
      </c>
      <c r="C8" s="9">
        <v>13.059490819641118</v>
      </c>
      <c r="D8" s="9">
        <v>0.44704206774008404</v>
      </c>
    </row>
    <row r="9" spans="2:4" ht="15" customHeight="1">
      <c r="B9" s="9">
        <v>1995</v>
      </c>
      <c r="C9" s="9">
        <v>12.33549034583497</v>
      </c>
      <c r="D9" s="9">
        <v>0.4275359581614575</v>
      </c>
    </row>
    <row r="10" spans="2:4" ht="15" customHeight="1">
      <c r="B10" s="9">
        <v>1996</v>
      </c>
      <c r="C10" s="9">
        <v>12.793719006953491</v>
      </c>
      <c r="D10" s="9">
        <v>0.4490640604189635</v>
      </c>
    </row>
    <row r="11" spans="2:4" ht="15" customHeight="1">
      <c r="B11" s="9">
        <v>1997</v>
      </c>
      <c r="C11" s="9">
        <v>12.928639179167412</v>
      </c>
      <c r="D11" s="9">
        <v>0.4564110244642684</v>
      </c>
    </row>
    <row r="12" spans="2:4" ht="15" customHeight="1">
      <c r="B12" s="9">
        <v>1998</v>
      </c>
      <c r="C12" s="9">
        <v>13.458670117734517</v>
      </c>
      <c r="D12" s="9">
        <v>0.4759830834791052</v>
      </c>
    </row>
    <row r="13" spans="2:4" ht="15" customHeight="1">
      <c r="B13" s="9">
        <v>1999</v>
      </c>
      <c r="C13" s="9">
        <v>13.584745948656652</v>
      </c>
      <c r="D13" s="9">
        <v>0.4812980322568745</v>
      </c>
    </row>
    <row r="14" spans="2:4" ht="15" customHeight="1">
      <c r="B14" s="9">
        <v>2000</v>
      </c>
      <c r="C14" s="9">
        <v>13.28215762386683</v>
      </c>
      <c r="D14" s="9">
        <v>0.4711857552726831</v>
      </c>
    </row>
    <row r="15" spans="2:4" ht="15" customHeight="1">
      <c r="B15" s="9">
        <v>2001</v>
      </c>
      <c r="C15" s="9">
        <v>14.054889983190163</v>
      </c>
      <c r="D15" s="9">
        <v>0.49682901930133894</v>
      </c>
    </row>
    <row r="16" spans="2:4" ht="15" customHeight="1">
      <c r="B16" s="9">
        <v>2002</v>
      </c>
      <c r="C16" s="9">
        <v>14.390252108028168</v>
      </c>
      <c r="D16" s="9">
        <v>0.5088904886735685</v>
      </c>
    </row>
    <row r="17" spans="2:4" ht="15" customHeight="1">
      <c r="B17" s="9">
        <v>2003</v>
      </c>
      <c r="C17" s="9">
        <v>14.057102754430614</v>
      </c>
      <c r="D17" s="9">
        <v>0.501354399965206</v>
      </c>
    </row>
    <row r="18" spans="2:4" ht="15" customHeight="1">
      <c r="B18" s="9">
        <v>2004</v>
      </c>
      <c r="C18" s="9">
        <v>14.544471400385902</v>
      </c>
      <c r="D18" s="9">
        <v>0.5200086158038792</v>
      </c>
    </row>
    <row r="19" spans="2:4" ht="15" customHeight="1">
      <c r="B19" s="9">
        <v>2005</v>
      </c>
      <c r="C19" s="9">
        <v>14.22717231235081</v>
      </c>
      <c r="D19" s="9">
        <v>0.5090596172068623</v>
      </c>
    </row>
    <row r="20" spans="2:4" ht="15" customHeight="1">
      <c r="B20" s="9">
        <v>2006</v>
      </c>
      <c r="C20" s="9">
        <v>14.81660140199877</v>
      </c>
      <c r="D20" s="9">
        <v>0.5298232409713757</v>
      </c>
    </row>
    <row r="21" spans="2:4" ht="15" customHeight="1">
      <c r="B21" s="9">
        <v>2007</v>
      </c>
      <c r="C21" s="9">
        <v>14.709117902880282</v>
      </c>
      <c r="D21" s="9">
        <v>0.5264612347882387</v>
      </c>
    </row>
    <row r="22" spans="2:4" ht="15" customHeight="1">
      <c r="B22" s="9">
        <v>2008</v>
      </c>
      <c r="C22" s="9">
        <v>14.456328088384987</v>
      </c>
      <c r="D22" s="9">
        <v>0.5173723092155728</v>
      </c>
    </row>
    <row r="23" spans="2:4" ht="15" customHeight="1">
      <c r="B23" s="9">
        <v>2009</v>
      </c>
      <c r="C23" s="9">
        <v>14.558030184468844</v>
      </c>
      <c r="D23" s="9">
        <v>0.5216943330555901</v>
      </c>
    </row>
    <row r="24" spans="2:4" ht="15" customHeight="1">
      <c r="B24" s="9">
        <v>2010</v>
      </c>
      <c r="C24" s="9">
        <v>14.845127301911134</v>
      </c>
      <c r="D24" s="9">
        <v>0.5306300631433885</v>
      </c>
    </row>
    <row r="25" spans="2:4" ht="15" customHeight="1">
      <c r="B25" s="9">
        <v>2011</v>
      </c>
      <c r="C25" s="9">
        <v>14.614040169153002</v>
      </c>
      <c r="D25" s="9">
        <v>0.5224952010368462</v>
      </c>
    </row>
    <row r="26" spans="2:4" ht="15" customHeight="1">
      <c r="B26" s="9">
        <v>2012</v>
      </c>
      <c r="C26" s="9">
        <v>14.526462365261837</v>
      </c>
      <c r="D26" s="9">
        <v>0.5199618759862842</v>
      </c>
    </row>
    <row r="27" ht="15" customHeight="1"/>
    <row r="28" ht="15" customHeight="1">
      <c r="B28" s="1" t="s">
        <v>82</v>
      </c>
    </row>
    <row r="29" ht="15" customHeight="1">
      <c r="B29" s="1" t="s">
        <v>97</v>
      </c>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15"/>
  <sheetViews>
    <sheetView showGridLines="0" workbookViewId="0" topLeftCell="A1">
      <selection activeCell="A1" sqref="A1"/>
    </sheetView>
  </sheetViews>
  <sheetFormatPr defaultColWidth="11.421875" defaultRowHeight="12.75"/>
  <cols>
    <col min="1" max="1" width="3.7109375" style="1" customWidth="1"/>
    <col min="2" max="2" width="20.28125" style="1" customWidth="1"/>
    <col min="3" max="3" width="14.00390625" style="1" customWidth="1"/>
    <col min="4" max="4" width="14.140625" style="1" customWidth="1"/>
    <col min="5" max="5" width="15.7109375" style="1" customWidth="1"/>
    <col min="6" max="6" width="17.00390625" style="1" customWidth="1"/>
    <col min="7" max="16384" width="11.421875" style="1" customWidth="1"/>
  </cols>
  <sheetData>
    <row r="1" ht="15" customHeight="1">
      <c r="B1" s="2" t="s">
        <v>88</v>
      </c>
    </row>
    <row r="2" ht="15" customHeight="1"/>
    <row r="3" spans="2:6" ht="15" customHeight="1">
      <c r="B3" s="8" t="s">
        <v>23</v>
      </c>
      <c r="C3" s="8">
        <v>1990</v>
      </c>
      <c r="D3" s="8">
        <v>2000</v>
      </c>
      <c r="E3" s="8">
        <v>2010</v>
      </c>
      <c r="F3" s="8">
        <v>2012</v>
      </c>
    </row>
    <row r="4" spans="2:6" ht="15" customHeight="1">
      <c r="B4" s="9" t="s">
        <v>68</v>
      </c>
      <c r="C4" s="9">
        <v>7.000229059598777</v>
      </c>
      <c r="D4" s="9">
        <v>7.950997716453334</v>
      </c>
      <c r="E4" s="9">
        <v>10.503210013185559</v>
      </c>
      <c r="F4" s="9">
        <v>9.487345850860057</v>
      </c>
    </row>
    <row r="5" spans="2:6" ht="15" customHeight="1">
      <c r="B5" s="9" t="s">
        <v>67</v>
      </c>
      <c r="C5" s="9">
        <v>16.419136805586337</v>
      </c>
      <c r="D5" s="9">
        <v>20.778644878429645</v>
      </c>
      <c r="E5" s="9">
        <v>22.16991706064388</v>
      </c>
      <c r="F5" s="9">
        <v>20.80073332231379</v>
      </c>
    </row>
    <row r="6" spans="2:6" ht="15" customHeight="1">
      <c r="B6" s="9" t="s">
        <v>69</v>
      </c>
      <c r="C6" s="9">
        <v>21.801601687243576</v>
      </c>
      <c r="D6" s="9">
        <v>24.525690877262132</v>
      </c>
      <c r="E6" s="9">
        <v>27.157112637454826</v>
      </c>
      <c r="F6" s="9">
        <v>27.06322740219969</v>
      </c>
    </row>
    <row r="7" spans="2:6" ht="15" customHeight="1">
      <c r="B7" s="9" t="s">
        <v>70</v>
      </c>
      <c r="C7" s="9">
        <v>21.71384941093133</v>
      </c>
      <c r="D7" s="9">
        <v>20.606679089001943</v>
      </c>
      <c r="E7" s="9">
        <v>24.014611586206907</v>
      </c>
      <c r="F7" s="9">
        <v>23.786126592865184</v>
      </c>
    </row>
    <row r="8" spans="2:6" ht="15" customHeight="1">
      <c r="B8" s="9" t="s">
        <v>71</v>
      </c>
      <c r="C8" s="9">
        <v>18.771527215532185</v>
      </c>
      <c r="D8" s="9">
        <v>17.15333100630745</v>
      </c>
      <c r="E8" s="9">
        <v>19.544474747129005</v>
      </c>
      <c r="F8" s="9">
        <v>19.427062379163182</v>
      </c>
    </row>
    <row r="9" spans="2:6" ht="15" customHeight="1">
      <c r="B9" s="9" t="s">
        <v>72</v>
      </c>
      <c r="C9" s="9">
        <v>13.205485251407923</v>
      </c>
      <c r="D9" s="9">
        <v>12.954574157462591</v>
      </c>
      <c r="E9" s="9">
        <v>13.62630583252113</v>
      </c>
      <c r="F9" s="9">
        <v>13.249283731234046</v>
      </c>
    </row>
    <row r="10" spans="2:6" ht="15" customHeight="1">
      <c r="B10" s="9" t="s">
        <v>73</v>
      </c>
      <c r="C10" s="9">
        <v>5.737847762765142</v>
      </c>
      <c r="D10" s="9">
        <v>5.315394098176397</v>
      </c>
      <c r="E10" s="9">
        <v>6.015232301501054</v>
      </c>
      <c r="F10" s="9">
        <v>5.8797844194211075</v>
      </c>
    </row>
    <row r="11" spans="2:6" ht="15" customHeight="1">
      <c r="B11" s="9" t="s">
        <v>74</v>
      </c>
      <c r="C11" s="9">
        <v>0.6510289612686035</v>
      </c>
      <c r="D11" s="9">
        <v>0.5994252450822579</v>
      </c>
      <c r="E11" s="9">
        <v>0.5983826916958995</v>
      </c>
      <c r="F11" s="9">
        <v>0.5741898329320918</v>
      </c>
    </row>
    <row r="12" spans="2:6" ht="15" customHeight="1">
      <c r="B12" s="9" t="s">
        <v>75</v>
      </c>
      <c r="C12" s="9">
        <v>13.957318264036662</v>
      </c>
      <c r="D12" s="9">
        <v>13.23369967851328</v>
      </c>
      <c r="E12" s="9">
        <v>14.727109456075505</v>
      </c>
      <c r="F12" s="9">
        <v>14.399270661489517</v>
      </c>
    </row>
    <row r="13" ht="15" customHeight="1"/>
    <row r="14" ht="15" customHeight="1">
      <c r="B14" s="1" t="s">
        <v>41</v>
      </c>
    </row>
    <row r="15" ht="15" customHeight="1">
      <c r="B15" s="1" t="s">
        <v>43</v>
      </c>
    </row>
    <row r="16" ht="15" customHeight="1"/>
    <row r="17" ht="15" customHeight="1"/>
    <row r="18" ht="15" customHeight="1"/>
    <row r="19" ht="15" customHeight="1"/>
    <row r="20" ht="15" customHeight="1"/>
    <row r="21" ht="15" customHeight="1"/>
    <row r="22" ht="15" customHeight="1"/>
    <row r="23" ht="15" customHeight="1"/>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35"/>
  <sheetViews>
    <sheetView showGridLines="0" workbookViewId="0" topLeftCell="A1">
      <selection activeCell="A1" sqref="A1"/>
    </sheetView>
  </sheetViews>
  <sheetFormatPr defaultColWidth="11.421875" defaultRowHeight="12.75"/>
  <cols>
    <col min="1" max="1" width="3.7109375" style="1" customWidth="1"/>
    <col min="2" max="2" width="23.7109375" style="1" customWidth="1"/>
    <col min="3" max="3" width="27.57421875" style="1" customWidth="1"/>
    <col min="4" max="4" width="22.140625" style="1" bestFit="1" customWidth="1"/>
    <col min="5" max="5" width="17.57421875" style="1" bestFit="1" customWidth="1"/>
    <col min="6" max="6" width="11.57421875" style="1" bestFit="1" customWidth="1"/>
    <col min="7" max="7" width="19.00390625" style="1" bestFit="1" customWidth="1"/>
    <col min="8" max="8" width="20.140625" style="1" bestFit="1" customWidth="1"/>
    <col min="9" max="16384" width="11.421875" style="1" customWidth="1"/>
  </cols>
  <sheetData>
    <row r="1" ht="15" customHeight="1">
      <c r="B1" s="2" t="s">
        <v>46</v>
      </c>
    </row>
    <row r="2" ht="15" customHeight="1"/>
    <row r="3" spans="2:8" ht="51.75" customHeight="1">
      <c r="B3" s="8" t="s">
        <v>47</v>
      </c>
      <c r="C3" s="8" t="s">
        <v>59</v>
      </c>
      <c r="D3" s="10" t="s">
        <v>89</v>
      </c>
      <c r="E3" s="10" t="s">
        <v>90</v>
      </c>
      <c r="F3" s="10" t="s">
        <v>91</v>
      </c>
      <c r="G3" s="10" t="s">
        <v>92</v>
      </c>
      <c r="H3" s="10" t="s">
        <v>93</v>
      </c>
    </row>
    <row r="4" spans="2:8" ht="15" customHeight="1">
      <c r="B4" s="7" t="s">
        <v>48</v>
      </c>
      <c r="C4" s="9">
        <v>40756</v>
      </c>
      <c r="D4" s="9">
        <v>751</v>
      </c>
      <c r="E4" s="9">
        <v>12502</v>
      </c>
      <c r="F4" s="9">
        <v>54009</v>
      </c>
      <c r="G4" s="9">
        <v>17.956098670273246</v>
      </c>
      <c r="H4" s="9">
        <v>11.3387104254237</v>
      </c>
    </row>
    <row r="5" spans="2:8" ht="15" customHeight="1">
      <c r="B5" s="7" t="s">
        <v>66</v>
      </c>
      <c r="C5" s="9">
        <v>3181</v>
      </c>
      <c r="D5" s="9">
        <v>0</v>
      </c>
      <c r="E5" s="9">
        <v>130</v>
      </c>
      <c r="F5" s="9">
        <v>3311</v>
      </c>
      <c r="G5" s="9">
        <v>11.44546035916138</v>
      </c>
      <c r="H5" s="9">
        <v>9.249637316357575</v>
      </c>
    </row>
    <row r="6" spans="2:8" ht="15" customHeight="1">
      <c r="B6" s="7" t="s">
        <v>0</v>
      </c>
      <c r="C6" s="9">
        <v>4897</v>
      </c>
      <c r="D6" s="9">
        <v>0</v>
      </c>
      <c r="E6" s="9">
        <v>441</v>
      </c>
      <c r="F6" s="9">
        <v>5338</v>
      </c>
      <c r="G6" s="9">
        <v>12.361431777077394</v>
      </c>
      <c r="H6" s="9">
        <v>12.13939128981697</v>
      </c>
    </row>
    <row r="7" spans="2:8" ht="15" customHeight="1">
      <c r="B7" s="7" t="s">
        <v>49</v>
      </c>
      <c r="C7" s="9">
        <v>4393</v>
      </c>
      <c r="D7" s="9">
        <v>6</v>
      </c>
      <c r="E7" s="9">
        <v>817</v>
      </c>
      <c r="F7" s="9">
        <v>5216</v>
      </c>
      <c r="G7" s="9">
        <v>12.576857232416272</v>
      </c>
      <c r="H7" s="9">
        <v>9.78770893514278</v>
      </c>
    </row>
    <row r="8" spans="2:8" ht="15" customHeight="1">
      <c r="B8" s="7" t="s">
        <v>9</v>
      </c>
      <c r="C8" s="9">
        <v>5992</v>
      </c>
      <c r="D8" s="9">
        <v>87</v>
      </c>
      <c r="E8" s="9">
        <v>518</v>
      </c>
      <c r="F8" s="9">
        <v>6597</v>
      </c>
      <c r="G8" s="9">
        <v>12.196001220154738</v>
      </c>
      <c r="H8" s="9">
        <v>8.300099962739788</v>
      </c>
    </row>
    <row r="9" spans="2:8" ht="15" customHeight="1">
      <c r="B9" s="7" t="s">
        <v>50</v>
      </c>
      <c r="C9" s="9">
        <v>3542</v>
      </c>
      <c r="D9" s="9">
        <v>0</v>
      </c>
      <c r="E9" s="9">
        <v>161</v>
      </c>
      <c r="F9" s="9">
        <v>3703</v>
      </c>
      <c r="G9" s="9">
        <v>12.049917834073641</v>
      </c>
      <c r="H9" s="9">
        <v>9.143541954519117</v>
      </c>
    </row>
    <row r="10" spans="2:8" ht="15" customHeight="1">
      <c r="B10" s="7" t="s">
        <v>10</v>
      </c>
      <c r="C10" s="9">
        <v>3826</v>
      </c>
      <c r="D10" s="9">
        <v>0</v>
      </c>
      <c r="E10" s="9">
        <v>220</v>
      </c>
      <c r="F10" s="9">
        <v>4046</v>
      </c>
      <c r="G10" s="9">
        <v>11.973070947695495</v>
      </c>
      <c r="H10" s="9">
        <v>10.074571016667196</v>
      </c>
    </row>
    <row r="11" spans="2:8" ht="15" customHeight="1">
      <c r="B11" s="7" t="s">
        <v>51</v>
      </c>
      <c r="C11" s="9">
        <v>11882</v>
      </c>
      <c r="D11" s="9">
        <v>0</v>
      </c>
      <c r="E11" s="9">
        <v>757</v>
      </c>
      <c r="F11" s="9">
        <v>12639</v>
      </c>
      <c r="G11" s="9">
        <v>13.497927092611222</v>
      </c>
      <c r="H11" s="9">
        <v>12.6853418371557</v>
      </c>
    </row>
    <row r="12" spans="2:8" ht="15" customHeight="1">
      <c r="B12" s="7" t="s">
        <v>11</v>
      </c>
      <c r="C12" s="9">
        <v>5996</v>
      </c>
      <c r="D12" s="9">
        <v>167</v>
      </c>
      <c r="E12" s="9">
        <v>121</v>
      </c>
      <c r="F12" s="9">
        <v>6284</v>
      </c>
      <c r="G12" s="9">
        <v>11.972191898003937</v>
      </c>
      <c r="H12" s="9">
        <v>9.530628283519869</v>
      </c>
    </row>
    <row r="13" spans="2:8" ht="15" customHeight="1">
      <c r="B13" s="7" t="s">
        <v>12</v>
      </c>
      <c r="C13" s="9">
        <v>4620</v>
      </c>
      <c r="D13" s="9">
        <v>0</v>
      </c>
      <c r="E13" s="9">
        <v>170</v>
      </c>
      <c r="F13" s="9">
        <v>4790</v>
      </c>
      <c r="G13" s="9">
        <v>11.12677790347346</v>
      </c>
      <c r="H13" s="9">
        <v>8.913751716376929</v>
      </c>
    </row>
    <row r="14" spans="2:8" ht="15" customHeight="1">
      <c r="B14" s="7" t="s">
        <v>52</v>
      </c>
      <c r="C14" s="9">
        <v>2709</v>
      </c>
      <c r="D14" s="9">
        <v>0</v>
      </c>
      <c r="E14" s="9">
        <v>497</v>
      </c>
      <c r="F14" s="9">
        <v>3206</v>
      </c>
      <c r="G14" s="9">
        <v>12.554726231780766</v>
      </c>
      <c r="H14" s="9">
        <v>9.967621111439447</v>
      </c>
    </row>
    <row r="15" spans="2:8" ht="15" customHeight="1">
      <c r="B15" s="7" t="s">
        <v>53</v>
      </c>
      <c r="C15" s="9">
        <v>8369</v>
      </c>
      <c r="D15" s="9">
        <v>0</v>
      </c>
      <c r="E15" s="9">
        <v>45</v>
      </c>
      <c r="F15" s="9">
        <v>8414</v>
      </c>
      <c r="G15" s="9">
        <v>10.678396742924008</v>
      </c>
      <c r="H15" s="9">
        <v>7.810499648424497</v>
      </c>
    </row>
    <row r="16" spans="2:8" ht="15" customHeight="1">
      <c r="B16" s="7" t="s">
        <v>13</v>
      </c>
      <c r="C16" s="9">
        <v>7197</v>
      </c>
      <c r="D16" s="9">
        <v>18</v>
      </c>
      <c r="E16" s="9">
        <v>476</v>
      </c>
      <c r="F16" s="9">
        <v>7691</v>
      </c>
      <c r="G16" s="9">
        <v>11.257598622916554</v>
      </c>
      <c r="H16" s="9">
        <v>7.453932048620455</v>
      </c>
    </row>
    <row r="17" spans="2:8" ht="15" customHeight="1">
      <c r="B17" s="7" t="s">
        <v>54</v>
      </c>
      <c r="C17" s="9">
        <v>3905</v>
      </c>
      <c r="D17" s="9">
        <v>0</v>
      </c>
      <c r="E17" s="9">
        <v>350</v>
      </c>
      <c r="F17" s="9">
        <v>4255</v>
      </c>
      <c r="G17" s="9">
        <v>11.607194005177545</v>
      </c>
      <c r="H17" s="9">
        <v>8.935995656754432</v>
      </c>
    </row>
    <row r="18" spans="2:8" ht="15" customHeight="1">
      <c r="B18" s="7" t="s">
        <v>14</v>
      </c>
      <c r="C18" s="9">
        <v>8164</v>
      </c>
      <c r="D18" s="9">
        <v>372</v>
      </c>
      <c r="E18" s="9">
        <v>1761</v>
      </c>
      <c r="F18" s="9">
        <v>10297</v>
      </c>
      <c r="G18" s="9">
        <v>14.497058914628274</v>
      </c>
      <c r="H18" s="9">
        <v>9.508517245766427</v>
      </c>
    </row>
    <row r="19" spans="2:8" ht="15" customHeight="1">
      <c r="B19" s="7" t="s">
        <v>55</v>
      </c>
      <c r="C19" s="9">
        <v>8131</v>
      </c>
      <c r="D19" s="9">
        <v>63</v>
      </c>
      <c r="E19" s="9">
        <v>907</v>
      </c>
      <c r="F19" s="9">
        <v>9101</v>
      </c>
      <c r="G19" s="9">
        <v>14.327500110199429</v>
      </c>
      <c r="H19" s="9">
        <v>8.757699404030701</v>
      </c>
    </row>
    <row r="20" spans="2:8" ht="15" customHeight="1">
      <c r="B20" s="7" t="s">
        <v>15</v>
      </c>
      <c r="C20" s="9">
        <v>1883</v>
      </c>
      <c r="D20" s="9">
        <v>0</v>
      </c>
      <c r="E20" s="9">
        <v>3</v>
      </c>
      <c r="F20" s="9">
        <v>1886</v>
      </c>
      <c r="G20" s="9">
        <v>12.807975443457474</v>
      </c>
      <c r="H20" s="9">
        <v>10.686246980286189</v>
      </c>
    </row>
    <row r="21" spans="2:8" ht="15" customHeight="1">
      <c r="B21" s="7" t="s">
        <v>56</v>
      </c>
      <c r="C21" s="9">
        <v>16591</v>
      </c>
      <c r="D21" s="9">
        <v>185</v>
      </c>
      <c r="E21" s="9">
        <v>2381</v>
      </c>
      <c r="F21" s="9">
        <v>19157</v>
      </c>
      <c r="G21" s="9">
        <v>13.206742008359605</v>
      </c>
      <c r="H21" s="9">
        <v>8.161964008559096</v>
      </c>
    </row>
    <row r="22" spans="2:8" ht="15" customHeight="1">
      <c r="B22" s="7" t="s">
        <v>16</v>
      </c>
      <c r="C22" s="9">
        <v>2967</v>
      </c>
      <c r="D22" s="9">
        <v>3</v>
      </c>
      <c r="E22" s="9">
        <v>233</v>
      </c>
      <c r="F22" s="9">
        <v>3203</v>
      </c>
      <c r="G22" s="9">
        <v>11.532451447047217</v>
      </c>
      <c r="H22" s="9">
        <v>8.731908888174958</v>
      </c>
    </row>
    <row r="23" spans="2:8" ht="15" customHeight="1">
      <c r="B23" s="7" t="s">
        <v>57</v>
      </c>
      <c r="C23" s="9">
        <v>9541</v>
      </c>
      <c r="D23" s="9">
        <v>5</v>
      </c>
      <c r="E23" s="9">
        <v>934</v>
      </c>
      <c r="F23" s="9">
        <v>10480</v>
      </c>
      <c r="G23" s="9">
        <v>18.047370904469478</v>
      </c>
      <c r="H23" s="9">
        <v>12.452788461306445</v>
      </c>
    </row>
    <row r="24" spans="2:8" ht="15" customHeight="1">
      <c r="B24" s="7" t="s">
        <v>17</v>
      </c>
      <c r="C24" s="9">
        <v>17273</v>
      </c>
      <c r="D24" s="9">
        <v>330</v>
      </c>
      <c r="E24" s="9">
        <v>4597</v>
      </c>
      <c r="F24" s="9">
        <v>22200</v>
      </c>
      <c r="G24" s="9">
        <v>20.697216504072316</v>
      </c>
      <c r="H24" s="9">
        <v>13.375055056990757</v>
      </c>
    </row>
    <row r="25" spans="2:8" ht="15" customHeight="1">
      <c r="B25" s="7" t="s">
        <v>18</v>
      </c>
      <c r="C25" s="9">
        <v>1133</v>
      </c>
      <c r="D25" s="9">
        <v>15</v>
      </c>
      <c r="E25" s="9">
        <v>149</v>
      </c>
      <c r="F25" s="9">
        <v>1297</v>
      </c>
      <c r="G25" s="9">
        <v>18.757683129655074</v>
      </c>
      <c r="H25" s="9">
        <v>11.860303187044922</v>
      </c>
    </row>
    <row r="26" spans="2:8" ht="15" customHeight="1">
      <c r="B26" s="7" t="s">
        <v>1</v>
      </c>
      <c r="C26" s="9">
        <v>176948</v>
      </c>
      <c r="D26" s="9">
        <v>2002</v>
      </c>
      <c r="E26" s="9">
        <v>28170</v>
      </c>
      <c r="F26" s="9">
        <v>207120</v>
      </c>
      <c r="G26" s="9">
        <v>14.526462365261837</v>
      </c>
      <c r="H26" s="9">
        <v>9.924358255836246</v>
      </c>
    </row>
    <row r="27" spans="2:8" ht="15" customHeight="1">
      <c r="B27" s="7" t="s">
        <v>19</v>
      </c>
      <c r="C27" s="9">
        <v>2674</v>
      </c>
      <c r="D27" s="9"/>
      <c r="E27" s="9">
        <v>1039</v>
      </c>
      <c r="F27" s="9">
        <v>3713</v>
      </c>
      <c r="G27" s="9">
        <v>37.51414484319431</v>
      </c>
      <c r="H27" s="9">
        <v>31.80374819810364</v>
      </c>
    </row>
    <row r="28" spans="2:8" ht="15" customHeight="1">
      <c r="B28" s="7" t="s">
        <v>20</v>
      </c>
      <c r="C28" s="9">
        <v>2388</v>
      </c>
      <c r="D28" s="9"/>
      <c r="E28" s="9">
        <v>11</v>
      </c>
      <c r="F28" s="9">
        <v>2399</v>
      </c>
      <c r="G28" s="9">
        <v>25.279774073215453</v>
      </c>
      <c r="H28" s="9">
        <v>24.359945050710216</v>
      </c>
    </row>
    <row r="29" spans="2:8" ht="15" customHeight="1">
      <c r="B29" s="7" t="s">
        <v>21</v>
      </c>
      <c r="C29" s="9">
        <v>1133</v>
      </c>
      <c r="D29" s="9"/>
      <c r="E29" s="9">
        <v>511</v>
      </c>
      <c r="F29" s="9">
        <v>1644</v>
      </c>
      <c r="G29" s="9">
        <v>26.736054643031387</v>
      </c>
      <c r="H29" s="9">
        <v>26.960993266623692</v>
      </c>
    </row>
    <row r="30" spans="2:8" ht="15" customHeight="1">
      <c r="B30" s="7" t="s">
        <v>81</v>
      </c>
      <c r="C30" s="9">
        <v>3196</v>
      </c>
      <c r="D30" s="9"/>
      <c r="E30" s="9">
        <v>1084</v>
      </c>
      <c r="F30" s="9">
        <v>4280</v>
      </c>
      <c r="G30" s="9">
        <v>19.426465381857135</v>
      </c>
      <c r="H30" s="9">
        <v>19.020866563109376</v>
      </c>
    </row>
    <row r="31" spans="2:8" ht="15" customHeight="1">
      <c r="B31" s="7" t="s">
        <v>3</v>
      </c>
      <c r="C31" s="9">
        <v>1342</v>
      </c>
      <c r="D31" s="9"/>
      <c r="E31" s="9">
        <v>140</v>
      </c>
      <c r="F31" s="9">
        <v>1482</v>
      </c>
      <c r="G31" s="9" t="s">
        <v>8</v>
      </c>
      <c r="H31" s="9"/>
    </row>
    <row r="32" spans="2:8" ht="15" customHeight="1">
      <c r="B32" s="7" t="s">
        <v>58</v>
      </c>
      <c r="C32" s="9">
        <v>9391</v>
      </c>
      <c r="D32" s="9">
        <v>0</v>
      </c>
      <c r="E32" s="9">
        <v>2645</v>
      </c>
      <c r="F32" s="9">
        <v>12036</v>
      </c>
      <c r="G32" s="9">
        <v>25.302618135645243</v>
      </c>
      <c r="H32" s="9">
        <v>23.820776531514554</v>
      </c>
    </row>
    <row r="33" spans="2:8" ht="15" customHeight="1">
      <c r="B33" s="7" t="s">
        <v>2</v>
      </c>
      <c r="C33" s="9">
        <v>186339</v>
      </c>
      <c r="D33" s="9">
        <v>2002</v>
      </c>
      <c r="E33" s="9">
        <v>30815</v>
      </c>
      <c r="F33" s="9">
        <v>219156</v>
      </c>
      <c r="G33" s="9">
        <v>14.874371504592943</v>
      </c>
      <c r="H33" s="9">
        <v>10.469030296305498</v>
      </c>
    </row>
    <row r="34" ht="15" customHeight="1"/>
    <row r="35" ht="15" customHeight="1">
      <c r="B35" s="1" t="s">
        <v>79</v>
      </c>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27"/>
  <sheetViews>
    <sheetView showGridLines="0" workbookViewId="0" topLeftCell="A1">
      <selection activeCell="A1" sqref="A1"/>
    </sheetView>
  </sheetViews>
  <sheetFormatPr defaultColWidth="11.421875" defaultRowHeight="12.75"/>
  <cols>
    <col min="1" max="1" width="3.7109375" style="1" customWidth="1"/>
    <col min="2" max="2" width="24.140625" style="1" customWidth="1"/>
    <col min="3" max="3" width="19.00390625" style="1" customWidth="1"/>
    <col min="4" max="16384" width="11.421875" style="1" customWidth="1"/>
  </cols>
  <sheetData>
    <row r="1" ht="15" customHeight="1">
      <c r="B1" s="2" t="s">
        <v>44</v>
      </c>
    </row>
    <row r="2" ht="15" customHeight="1"/>
    <row r="3" spans="2:12" ht="15" customHeight="1">
      <c r="B3" s="11" t="s">
        <v>60</v>
      </c>
      <c r="C3" s="7"/>
      <c r="D3" s="7"/>
      <c r="E3" s="7"/>
      <c r="F3" s="7"/>
      <c r="G3" s="7"/>
      <c r="H3" s="7"/>
      <c r="I3" s="7"/>
      <c r="J3" s="7"/>
      <c r="K3" s="7"/>
      <c r="L3" s="7"/>
    </row>
    <row r="4" spans="2:12" ht="15" customHeight="1">
      <c r="B4" s="7"/>
      <c r="C4" s="7"/>
      <c r="D4" s="8">
        <v>2001</v>
      </c>
      <c r="E4" s="8">
        <v>2005</v>
      </c>
      <c r="F4" s="8">
        <v>2006</v>
      </c>
      <c r="G4" s="8">
        <v>2007</v>
      </c>
      <c r="H4" s="8">
        <v>2008</v>
      </c>
      <c r="I4" s="8">
        <v>2009</v>
      </c>
      <c r="J4" s="8">
        <v>2010</v>
      </c>
      <c r="K4" s="8">
        <v>2011</v>
      </c>
      <c r="L4" s="8">
        <v>2012</v>
      </c>
    </row>
    <row r="5" spans="2:12" ht="15" customHeight="1">
      <c r="B5" s="7" t="s">
        <v>61</v>
      </c>
      <c r="C5" s="7" t="s">
        <v>4</v>
      </c>
      <c r="D5" s="9">
        <v>90450</v>
      </c>
      <c r="E5" s="9">
        <v>77853.95999999999</v>
      </c>
      <c r="F5" s="9">
        <v>79244.45999999999</v>
      </c>
      <c r="G5" s="9">
        <v>79848.72</v>
      </c>
      <c r="H5" s="9">
        <v>77824</v>
      </c>
      <c r="I5" s="9">
        <v>75729</v>
      </c>
      <c r="J5" s="9">
        <v>74517</v>
      </c>
      <c r="K5" s="9">
        <f>143708-71967</f>
        <v>71741</v>
      </c>
      <c r="L5" s="9">
        <f>142293-72537</f>
        <v>69756</v>
      </c>
    </row>
    <row r="6" spans="2:12" ht="15" customHeight="1">
      <c r="B6" s="7"/>
      <c r="C6" s="7" t="s">
        <v>5</v>
      </c>
      <c r="D6" s="9">
        <v>44550</v>
      </c>
      <c r="E6" s="9">
        <v>66320.04000000001</v>
      </c>
      <c r="F6" s="9">
        <v>67504.54000000001</v>
      </c>
      <c r="G6" s="9">
        <v>68019.28</v>
      </c>
      <c r="H6" s="9">
        <v>68209</v>
      </c>
      <c r="I6" s="9">
        <v>68637</v>
      </c>
      <c r="J6" s="9">
        <v>71190</v>
      </c>
      <c r="K6" s="9">
        <v>71967</v>
      </c>
      <c r="L6" s="9">
        <v>72537</v>
      </c>
    </row>
    <row r="7" spans="2:12" ht="15" customHeight="1">
      <c r="B7" s="7" t="s">
        <v>62</v>
      </c>
      <c r="C7" s="7" t="s">
        <v>4</v>
      </c>
      <c r="D7" s="9">
        <v>49713.2</v>
      </c>
      <c r="E7" s="9">
        <v>36562.56</v>
      </c>
      <c r="F7" s="9">
        <v>33675.92</v>
      </c>
      <c r="G7" s="9">
        <v>29289.42</v>
      </c>
      <c r="H7" s="9">
        <v>26158</v>
      </c>
      <c r="I7" s="9">
        <v>25292</v>
      </c>
      <c r="J7" s="9">
        <v>22876</v>
      </c>
      <c r="K7" s="9">
        <f>180509-143708-(87243-71967)</f>
        <v>21525</v>
      </c>
      <c r="L7" s="9">
        <f>34655-14562</f>
        <v>20093</v>
      </c>
    </row>
    <row r="8" spans="2:12" ht="15" customHeight="1">
      <c r="B8" s="7"/>
      <c r="C8" s="7" t="s">
        <v>5</v>
      </c>
      <c r="D8" s="9">
        <v>17466.8</v>
      </c>
      <c r="E8" s="9">
        <v>20566.44</v>
      </c>
      <c r="F8" s="9">
        <v>20640.08</v>
      </c>
      <c r="G8" s="9">
        <v>17951.58</v>
      </c>
      <c r="H8" s="9">
        <v>16629</v>
      </c>
      <c r="I8" s="9">
        <v>16908</v>
      </c>
      <c r="J8" s="9">
        <v>16279</v>
      </c>
      <c r="K8" s="9">
        <f>87243-71967</f>
        <v>15276</v>
      </c>
      <c r="L8" s="9">
        <v>14562</v>
      </c>
    </row>
    <row r="9" spans="2:12" ht="15" customHeight="1">
      <c r="B9" s="7" t="s">
        <v>63</v>
      </c>
      <c r="C9" s="7" t="s">
        <v>4</v>
      </c>
      <c r="D9" s="9">
        <v>140163.2</v>
      </c>
      <c r="E9" s="9">
        <v>114416.51999999999</v>
      </c>
      <c r="F9" s="9">
        <v>112920.37999999999</v>
      </c>
      <c r="G9" s="9">
        <v>109138.14</v>
      </c>
      <c r="H9" s="9">
        <v>103982</v>
      </c>
      <c r="I9" s="9">
        <v>101021</v>
      </c>
      <c r="J9" s="9">
        <v>97393</v>
      </c>
      <c r="K9" s="9">
        <v>93266</v>
      </c>
      <c r="L9" s="9">
        <f>+L7+L5</f>
        <v>89849</v>
      </c>
    </row>
    <row r="10" spans="2:12" ht="15" customHeight="1">
      <c r="B10" s="7"/>
      <c r="C10" s="7" t="s">
        <v>5</v>
      </c>
      <c r="D10" s="9">
        <v>62016.8</v>
      </c>
      <c r="E10" s="9">
        <v>86886.48000000001</v>
      </c>
      <c r="F10" s="9">
        <v>88144.62000000001</v>
      </c>
      <c r="G10" s="9">
        <v>85970.86</v>
      </c>
      <c r="H10" s="9">
        <v>84838</v>
      </c>
      <c r="I10" s="9">
        <v>85545</v>
      </c>
      <c r="J10" s="9">
        <v>87469</v>
      </c>
      <c r="K10" s="9">
        <v>87243</v>
      </c>
      <c r="L10" s="9">
        <f>+L8+L6</f>
        <v>87099</v>
      </c>
    </row>
    <row r="11" spans="2:12" ht="15" customHeight="1">
      <c r="B11" s="7" t="s">
        <v>6</v>
      </c>
      <c r="C11" s="7"/>
      <c r="D11" s="9"/>
      <c r="E11" s="9">
        <v>5008</v>
      </c>
      <c r="F11" s="9">
        <v>13945</v>
      </c>
      <c r="G11" s="9">
        <v>18034</v>
      </c>
      <c r="H11" s="9">
        <v>20171</v>
      </c>
      <c r="I11" s="9">
        <v>22416</v>
      </c>
      <c r="J11" s="9">
        <v>26613</v>
      </c>
      <c r="K11" s="9">
        <v>26827</v>
      </c>
      <c r="L11" s="9">
        <v>28170</v>
      </c>
    </row>
    <row r="12" spans="2:12" ht="15" customHeight="1">
      <c r="B12" s="7" t="s">
        <v>80</v>
      </c>
      <c r="C12" s="7"/>
      <c r="D12" s="9"/>
      <c r="E12" s="9"/>
      <c r="F12" s="9"/>
      <c r="G12" s="9"/>
      <c r="H12" s="9"/>
      <c r="I12" s="9">
        <v>718</v>
      </c>
      <c r="J12" s="9">
        <v>1466</v>
      </c>
      <c r="K12" s="9">
        <v>1651</v>
      </c>
      <c r="L12" s="9">
        <v>2002</v>
      </c>
    </row>
    <row r="13" spans="4:12" ht="15" customHeight="1">
      <c r="D13" s="3"/>
      <c r="E13" s="3"/>
      <c r="F13" s="3"/>
      <c r="G13" s="3"/>
      <c r="H13" s="3"/>
      <c r="I13" s="3"/>
      <c r="J13" s="3"/>
      <c r="K13" s="3"/>
      <c r="L13" s="3"/>
    </row>
    <row r="14" spans="2:12" ht="15" customHeight="1">
      <c r="B14" s="11" t="s">
        <v>7</v>
      </c>
      <c r="C14" s="7"/>
      <c r="D14" s="9"/>
      <c r="E14" s="9"/>
      <c r="F14" s="9"/>
      <c r="G14" s="9"/>
      <c r="H14" s="9"/>
      <c r="I14" s="9"/>
      <c r="J14" s="9"/>
      <c r="K14" s="9"/>
      <c r="L14" s="9"/>
    </row>
    <row r="15" spans="2:12" ht="15" customHeight="1">
      <c r="B15" s="7"/>
      <c r="C15" s="7"/>
      <c r="D15" s="8">
        <v>2001</v>
      </c>
      <c r="E15" s="8">
        <v>2005</v>
      </c>
      <c r="F15" s="8">
        <v>2006</v>
      </c>
      <c r="G15" s="8">
        <v>2007</v>
      </c>
      <c r="H15" s="8">
        <v>2008</v>
      </c>
      <c r="I15" s="8">
        <v>2009</v>
      </c>
      <c r="J15" s="8">
        <v>2010</v>
      </c>
      <c r="K15" s="8">
        <v>2011</v>
      </c>
      <c r="L15" s="8">
        <v>2012</v>
      </c>
    </row>
    <row r="16" spans="2:12" ht="15" customHeight="1">
      <c r="B16" s="7" t="s">
        <v>61</v>
      </c>
      <c r="C16" s="7" t="s">
        <v>4</v>
      </c>
      <c r="D16" s="9">
        <f>9934-3309</f>
        <v>6625</v>
      </c>
      <c r="E16" s="9">
        <v>5551</v>
      </c>
      <c r="F16" s="9">
        <v>5654</v>
      </c>
      <c r="G16" s="9">
        <v>5400</v>
      </c>
      <c r="H16" s="9">
        <v>5687</v>
      </c>
      <c r="I16" s="9">
        <v>5347</v>
      </c>
      <c r="J16" s="9">
        <v>5479</v>
      </c>
      <c r="K16" s="9">
        <v>5124</v>
      </c>
      <c r="L16" s="9">
        <f>7550-3655</f>
        <v>3895</v>
      </c>
    </row>
    <row r="17" spans="2:12" ht="15" customHeight="1">
      <c r="B17" s="7"/>
      <c r="C17" s="7" t="s">
        <v>5</v>
      </c>
      <c r="D17" s="9">
        <v>3309</v>
      </c>
      <c r="E17" s="9">
        <v>4119</v>
      </c>
      <c r="F17" s="9">
        <v>3854</v>
      </c>
      <c r="G17" s="9">
        <v>3974</v>
      </c>
      <c r="H17" s="9">
        <v>3691</v>
      </c>
      <c r="I17" s="9">
        <v>3350</v>
      </c>
      <c r="J17" s="9">
        <v>3083</v>
      </c>
      <c r="K17" s="9">
        <v>3485</v>
      </c>
      <c r="L17" s="9">
        <v>3655</v>
      </c>
    </row>
    <row r="18" spans="2:12" ht="15" customHeight="1">
      <c r="B18" s="7" t="s">
        <v>62</v>
      </c>
      <c r="C18" s="7" t="s">
        <v>4</v>
      </c>
      <c r="D18" s="9">
        <f>3497-556</f>
        <v>2941</v>
      </c>
      <c r="E18" s="9">
        <v>1302</v>
      </c>
      <c r="F18" s="9">
        <v>1421</v>
      </c>
      <c r="G18" s="9">
        <v>1714</v>
      </c>
      <c r="H18" s="9">
        <v>1339</v>
      </c>
      <c r="I18" s="9">
        <v>1322</v>
      </c>
      <c r="J18" s="9">
        <v>1182</v>
      </c>
      <c r="K18" s="9">
        <v>889</v>
      </c>
      <c r="L18" s="9">
        <f>1841-899</f>
        <v>942</v>
      </c>
    </row>
    <row r="19" spans="2:12" ht="15" customHeight="1">
      <c r="B19" s="7"/>
      <c r="C19" s="7" t="s">
        <v>5</v>
      </c>
      <c r="D19" s="9">
        <v>556</v>
      </c>
      <c r="E19" s="9">
        <v>1566</v>
      </c>
      <c r="F19" s="9">
        <v>1641</v>
      </c>
      <c r="G19" s="9">
        <v>1242</v>
      </c>
      <c r="H19" s="9">
        <v>1199</v>
      </c>
      <c r="I19" s="9">
        <v>883</v>
      </c>
      <c r="J19" s="9">
        <v>931</v>
      </c>
      <c r="K19" s="9">
        <v>1093</v>
      </c>
      <c r="L19" s="9">
        <v>899</v>
      </c>
    </row>
    <row r="20" spans="2:12" ht="15" customHeight="1">
      <c r="B20" s="7" t="s">
        <v>63</v>
      </c>
      <c r="C20" s="7" t="s">
        <v>4</v>
      </c>
      <c r="D20" s="9">
        <f>+D18+D16</f>
        <v>9566</v>
      </c>
      <c r="E20" s="9">
        <f aca="true" t="shared" si="0" ref="E20:L20">+E18+E16</f>
        <v>6853</v>
      </c>
      <c r="F20" s="9">
        <f t="shared" si="0"/>
        <v>7075</v>
      </c>
      <c r="G20" s="9">
        <f t="shared" si="0"/>
        <v>7114</v>
      </c>
      <c r="H20" s="9">
        <f t="shared" si="0"/>
        <v>7026</v>
      </c>
      <c r="I20" s="9">
        <f t="shared" si="0"/>
        <v>6669</v>
      </c>
      <c r="J20" s="9">
        <f t="shared" si="0"/>
        <v>6661</v>
      </c>
      <c r="K20" s="9">
        <f t="shared" si="0"/>
        <v>6013</v>
      </c>
      <c r="L20" s="9">
        <f t="shared" si="0"/>
        <v>4837</v>
      </c>
    </row>
    <row r="21" spans="2:12" ht="15" customHeight="1">
      <c r="B21" s="7"/>
      <c r="C21" s="7" t="s">
        <v>5</v>
      </c>
      <c r="D21" s="9">
        <f>+D19+D17</f>
        <v>3865</v>
      </c>
      <c r="E21" s="9">
        <f aca="true" t="shared" si="1" ref="E21:L21">+E19+E17</f>
        <v>5685</v>
      </c>
      <c r="F21" s="9">
        <f t="shared" si="1"/>
        <v>5495</v>
      </c>
      <c r="G21" s="9">
        <f t="shared" si="1"/>
        <v>5216</v>
      </c>
      <c r="H21" s="9">
        <f t="shared" si="1"/>
        <v>4890</v>
      </c>
      <c r="I21" s="9">
        <f t="shared" si="1"/>
        <v>4233</v>
      </c>
      <c r="J21" s="9">
        <f t="shared" si="1"/>
        <v>4014</v>
      </c>
      <c r="K21" s="9">
        <f t="shared" si="1"/>
        <v>4578</v>
      </c>
      <c r="L21" s="9">
        <f t="shared" si="1"/>
        <v>4554</v>
      </c>
    </row>
    <row r="22" spans="2:12" ht="15" customHeight="1">
      <c r="B22" s="7" t="s">
        <v>6</v>
      </c>
      <c r="C22" s="7"/>
      <c r="D22" s="9"/>
      <c r="E22" s="9">
        <v>545</v>
      </c>
      <c r="F22" s="9">
        <v>953</v>
      </c>
      <c r="G22" s="9">
        <v>1343</v>
      </c>
      <c r="H22" s="9">
        <v>1707</v>
      </c>
      <c r="I22" s="9">
        <v>1961</v>
      </c>
      <c r="J22" s="9">
        <v>2375</v>
      </c>
      <c r="K22" s="9">
        <v>2582</v>
      </c>
      <c r="L22" s="9">
        <v>2645</v>
      </c>
    </row>
    <row r="23" spans="2:12" ht="15" customHeight="1">
      <c r="B23" s="7" t="s">
        <v>80</v>
      </c>
      <c r="C23" s="7"/>
      <c r="D23" s="9"/>
      <c r="E23" s="9"/>
      <c r="F23" s="9"/>
      <c r="G23" s="9"/>
      <c r="H23" s="9"/>
      <c r="I23" s="9">
        <v>0</v>
      </c>
      <c r="J23" s="9">
        <v>0</v>
      </c>
      <c r="K23" s="9">
        <v>0</v>
      </c>
      <c r="L23" s="9">
        <v>0</v>
      </c>
    </row>
    <row r="24" ht="15" customHeight="1"/>
    <row r="25" ht="15" customHeight="1">
      <c r="B25" s="12" t="s">
        <v>94</v>
      </c>
    </row>
    <row r="26" ht="15" customHeight="1">
      <c r="B26" s="1" t="s">
        <v>95</v>
      </c>
    </row>
    <row r="27" ht="15" customHeight="1">
      <c r="B27" s="1" t="s">
        <v>96</v>
      </c>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F92"/>
  <sheetViews>
    <sheetView showGridLines="0" workbookViewId="0" topLeftCell="A1">
      <selection activeCell="A1" sqref="A1"/>
    </sheetView>
  </sheetViews>
  <sheetFormatPr defaultColWidth="11.421875" defaultRowHeight="12.75"/>
  <cols>
    <col min="1" max="1" width="3.7109375" style="1" customWidth="1"/>
    <col min="2" max="2" width="11.421875" style="1" customWidth="1"/>
    <col min="3" max="3" width="17.140625" style="1" customWidth="1"/>
    <col min="4" max="16384" width="11.421875" style="1" customWidth="1"/>
  </cols>
  <sheetData>
    <row r="1" ht="15" customHeight="1">
      <c r="B1" s="2" t="s">
        <v>64</v>
      </c>
    </row>
    <row r="2" ht="15" customHeight="1"/>
    <row r="3" spans="2:6" ht="15" customHeight="1">
      <c r="B3" s="8" t="s">
        <v>38</v>
      </c>
      <c r="C3" s="8">
        <v>2010</v>
      </c>
      <c r="D3" s="8">
        <v>2011</v>
      </c>
      <c r="E3" s="8">
        <v>2012</v>
      </c>
      <c r="F3" s="8">
        <v>2013</v>
      </c>
    </row>
    <row r="4" spans="2:6" ht="15" customHeight="1">
      <c r="B4" s="7" t="s">
        <v>26</v>
      </c>
      <c r="C4" s="9">
        <v>2259</v>
      </c>
      <c r="D4" s="9">
        <v>2420</v>
      </c>
      <c r="E4" s="9">
        <v>2668</v>
      </c>
      <c r="F4" s="9">
        <v>2848</v>
      </c>
    </row>
    <row r="5" spans="2:6" ht="15" customHeight="1">
      <c r="B5" s="7" t="s">
        <v>27</v>
      </c>
      <c r="C5" s="9">
        <v>2292</v>
      </c>
      <c r="D5" s="9">
        <v>2280</v>
      </c>
      <c r="E5" s="9">
        <v>2513</v>
      </c>
      <c r="F5" s="9">
        <v>2579</v>
      </c>
    </row>
    <row r="6" spans="2:6" ht="15" customHeight="1">
      <c r="B6" s="7" t="s">
        <v>28</v>
      </c>
      <c r="C6" s="9">
        <v>2644</v>
      </c>
      <c r="D6" s="9">
        <v>2674</v>
      </c>
      <c r="E6" s="9">
        <v>2728</v>
      </c>
      <c r="F6" s="9">
        <v>2830</v>
      </c>
    </row>
    <row r="7" spans="2:6" ht="15" customHeight="1">
      <c r="B7" s="7" t="s">
        <v>29</v>
      </c>
      <c r="C7" s="9">
        <v>2402</v>
      </c>
      <c r="D7" s="9">
        <v>2320</v>
      </c>
      <c r="E7" s="9">
        <v>2437</v>
      </c>
      <c r="F7" s="9">
        <v>2927</v>
      </c>
    </row>
    <row r="8" spans="2:6" ht="15" customHeight="1">
      <c r="B8" s="7" t="s">
        <v>30</v>
      </c>
      <c r="C8" s="9">
        <v>2305</v>
      </c>
      <c r="D8" s="9">
        <v>2636</v>
      </c>
      <c r="E8" s="9">
        <v>2769</v>
      </c>
      <c r="F8" s="9">
        <v>3129</v>
      </c>
    </row>
    <row r="9" spans="2:6" ht="15" customHeight="1">
      <c r="B9" s="7" t="s">
        <v>31</v>
      </c>
      <c r="C9" s="9">
        <v>2516</v>
      </c>
      <c r="D9" s="9">
        <v>2338</v>
      </c>
      <c r="E9" s="9">
        <v>2620</v>
      </c>
      <c r="F9" s="9">
        <v>2985</v>
      </c>
    </row>
    <row r="10" spans="2:6" ht="15" customHeight="1">
      <c r="B10" s="7" t="s">
        <v>32</v>
      </c>
      <c r="C10" s="9">
        <v>2355</v>
      </c>
      <c r="D10" s="9">
        <v>2364</v>
      </c>
      <c r="E10" s="9">
        <v>2384</v>
      </c>
      <c r="F10" s="9">
        <v>3134</v>
      </c>
    </row>
    <row r="11" spans="2:6" ht="15" customHeight="1">
      <c r="B11" s="7" t="s">
        <v>33</v>
      </c>
      <c r="C11" s="9">
        <v>1936</v>
      </c>
      <c r="D11" s="9">
        <v>2177</v>
      </c>
      <c r="E11" s="9">
        <v>2180</v>
      </c>
      <c r="F11" s="9">
        <v>2409</v>
      </c>
    </row>
    <row r="12" spans="2:6" ht="15" customHeight="1">
      <c r="B12" s="7" t="s">
        <v>34</v>
      </c>
      <c r="C12" s="9">
        <v>2336</v>
      </c>
      <c r="D12" s="9">
        <v>2429</v>
      </c>
      <c r="E12" s="9">
        <v>2269</v>
      </c>
      <c r="F12" s="9">
        <v>2713</v>
      </c>
    </row>
    <row r="13" spans="2:6" ht="15" customHeight="1">
      <c r="B13" s="7" t="s">
        <v>35</v>
      </c>
      <c r="C13" s="9">
        <v>2230</v>
      </c>
      <c r="D13" s="9">
        <v>2139</v>
      </c>
      <c r="E13" s="9">
        <v>2598</v>
      </c>
      <c r="F13" s="9">
        <v>3081</v>
      </c>
    </row>
    <row r="14" spans="2:6" ht="15" customHeight="1">
      <c r="B14" s="7" t="s">
        <v>36</v>
      </c>
      <c r="C14" s="9">
        <v>2399</v>
      </c>
      <c r="D14" s="9">
        <v>2329</v>
      </c>
      <c r="E14" s="9">
        <v>2422</v>
      </c>
      <c r="F14" s="9">
        <v>2843</v>
      </c>
    </row>
    <row r="15" spans="2:6" ht="15" customHeight="1">
      <c r="B15" s="7" t="s">
        <v>37</v>
      </c>
      <c r="C15" s="9">
        <v>2404</v>
      </c>
      <c r="D15" s="9">
        <v>2365</v>
      </c>
      <c r="E15" s="9">
        <v>2584</v>
      </c>
      <c r="F15" s="9">
        <v>2979</v>
      </c>
    </row>
    <row r="16" ht="15" customHeight="1"/>
    <row r="17" ht="15" customHeight="1">
      <c r="B17" s="1" t="s">
        <v>82</v>
      </c>
    </row>
    <row r="18" ht="15" customHeight="1">
      <c r="B18" s="1" t="s">
        <v>87</v>
      </c>
    </row>
    <row r="19" ht="15" customHeight="1"/>
    <row r="20" ht="15" customHeight="1">
      <c r="B20" s="2" t="s">
        <v>65</v>
      </c>
    </row>
    <row r="21" ht="15" customHeight="1"/>
    <row r="22" spans="2:6" ht="15" customHeight="1">
      <c r="B22" s="8" t="s">
        <v>39</v>
      </c>
      <c r="C22" s="8">
        <v>2010</v>
      </c>
      <c r="D22" s="8">
        <v>2011</v>
      </c>
      <c r="E22" s="8">
        <v>2012</v>
      </c>
      <c r="F22" s="8">
        <v>2013</v>
      </c>
    </row>
    <row r="23" spans="2:6" ht="15" customHeight="1">
      <c r="B23" s="7" t="s">
        <v>26</v>
      </c>
      <c r="C23" s="9">
        <v>15596</v>
      </c>
      <c r="D23" s="9">
        <v>15937</v>
      </c>
      <c r="E23" s="9">
        <v>15845</v>
      </c>
      <c r="F23" s="9">
        <v>15979</v>
      </c>
    </row>
    <row r="24" spans="2:6" ht="15" customHeight="1">
      <c r="B24" s="7" t="s">
        <v>27</v>
      </c>
      <c r="C24" s="9">
        <v>15712</v>
      </c>
      <c r="D24" s="9">
        <v>15069</v>
      </c>
      <c r="E24" s="9">
        <v>15367</v>
      </c>
      <c r="F24" s="9">
        <v>15058</v>
      </c>
    </row>
    <row r="25" spans="2:6" ht="15" customHeight="1">
      <c r="B25" s="7" t="s">
        <v>28</v>
      </c>
      <c r="C25" s="9">
        <v>17430</v>
      </c>
      <c r="D25" s="9">
        <v>16523</v>
      </c>
      <c r="E25" s="9">
        <v>16359</v>
      </c>
      <c r="F25" s="9">
        <v>15231</v>
      </c>
    </row>
    <row r="26" spans="2:6" ht="15" customHeight="1">
      <c r="B26" s="7" t="s">
        <v>29</v>
      </c>
      <c r="C26" s="9">
        <v>15701</v>
      </c>
      <c r="D26" s="9">
        <v>14743</v>
      </c>
      <c r="E26" s="9">
        <v>14327</v>
      </c>
      <c r="F26" s="9">
        <v>15632</v>
      </c>
    </row>
    <row r="27" spans="2:6" ht="15" customHeight="1">
      <c r="B27" s="7" t="s">
        <v>30</v>
      </c>
      <c r="C27" s="9">
        <v>14841</v>
      </c>
      <c r="D27" s="9">
        <v>15907</v>
      </c>
      <c r="E27" s="9">
        <v>14366</v>
      </c>
      <c r="F27" s="9">
        <v>14897</v>
      </c>
    </row>
    <row r="28" spans="2:6" ht="15" customHeight="1">
      <c r="B28" s="7" t="s">
        <v>31</v>
      </c>
      <c r="C28" s="9">
        <v>16685</v>
      </c>
      <c r="D28" s="9">
        <v>14836</v>
      </c>
      <c r="E28" s="9">
        <v>16036</v>
      </c>
      <c r="F28" s="9">
        <v>16202</v>
      </c>
    </row>
    <row r="29" spans="2:6" ht="15" customHeight="1">
      <c r="B29" s="7" t="s">
        <v>32</v>
      </c>
      <c r="C29" s="9">
        <v>15487</v>
      </c>
      <c r="D29" s="9">
        <v>14323</v>
      </c>
      <c r="E29" s="9">
        <v>14597</v>
      </c>
      <c r="F29" s="9">
        <v>16149</v>
      </c>
    </row>
    <row r="30" spans="2:6" ht="15" customHeight="1">
      <c r="B30" s="7" t="s">
        <v>33</v>
      </c>
      <c r="C30" s="9">
        <v>13889</v>
      </c>
      <c r="D30" s="9">
        <v>14319</v>
      </c>
      <c r="E30" s="9">
        <v>13715</v>
      </c>
      <c r="F30" s="9">
        <v>14156</v>
      </c>
    </row>
    <row r="31" spans="2:6" ht="15" customHeight="1">
      <c r="B31" s="7" t="s">
        <v>34</v>
      </c>
      <c r="C31" s="9">
        <v>15458</v>
      </c>
      <c r="D31" s="9">
        <v>15992</v>
      </c>
      <c r="E31" s="9">
        <v>13912</v>
      </c>
      <c r="F31" s="9">
        <v>14898</v>
      </c>
    </row>
    <row r="32" spans="2:6" ht="15" customHeight="1">
      <c r="B32" s="7" t="s">
        <v>35</v>
      </c>
      <c r="C32" s="9">
        <v>14190</v>
      </c>
      <c r="D32" s="9">
        <v>14008</v>
      </c>
      <c r="E32" s="9">
        <v>15007</v>
      </c>
      <c r="F32" s="9">
        <v>15790</v>
      </c>
    </row>
    <row r="33" spans="2:6" ht="15" customHeight="1">
      <c r="B33" s="7" t="s">
        <v>36</v>
      </c>
      <c r="C33" s="9">
        <v>13716</v>
      </c>
      <c r="D33" s="9">
        <v>13456</v>
      </c>
      <c r="E33" s="9">
        <v>13576</v>
      </c>
      <c r="F33" s="9">
        <v>13636</v>
      </c>
    </row>
    <row r="34" spans="2:6" ht="15" customHeight="1">
      <c r="B34" s="7" t="s">
        <v>37</v>
      </c>
      <c r="C34" s="9">
        <v>15137</v>
      </c>
      <c r="D34" s="9">
        <v>14960</v>
      </c>
      <c r="E34" s="9">
        <v>13486</v>
      </c>
      <c r="F34" s="9">
        <v>14303</v>
      </c>
    </row>
    <row r="35" ht="15" customHeight="1"/>
    <row r="36" ht="15" customHeight="1">
      <c r="B36" s="1" t="s">
        <v>87</v>
      </c>
    </row>
    <row r="37" ht="15" customHeight="1">
      <c r="B37" s="1" t="s">
        <v>82</v>
      </c>
    </row>
    <row r="38" ht="15" customHeight="1"/>
    <row r="39" ht="15" customHeight="1">
      <c r="B39" s="2" t="s">
        <v>85</v>
      </c>
    </row>
    <row r="40" ht="15" customHeight="1"/>
    <row r="41" spans="2:5" ht="15" customHeight="1">
      <c r="B41" s="8" t="s">
        <v>45</v>
      </c>
      <c r="C41" s="8" t="s">
        <v>77</v>
      </c>
      <c r="D41" s="8" t="s">
        <v>78</v>
      </c>
      <c r="E41" s="8" t="s">
        <v>76</v>
      </c>
    </row>
    <row r="42" spans="2:5" ht="15" customHeight="1">
      <c r="B42" s="9">
        <v>40179</v>
      </c>
      <c r="C42" s="9">
        <v>18252.1053</v>
      </c>
      <c r="D42" s="9">
        <v>18083.20806</v>
      </c>
      <c r="E42" s="9">
        <v>17855</v>
      </c>
    </row>
    <row r="43" spans="2:5" ht="15" customHeight="1">
      <c r="B43" s="9">
        <v>40210</v>
      </c>
      <c r="C43" s="9">
        <v>18232.24113</v>
      </c>
      <c r="D43" s="9">
        <v>17951.42941</v>
      </c>
      <c r="E43" s="9">
        <v>18004</v>
      </c>
    </row>
    <row r="44" spans="2:5" ht="15" customHeight="1">
      <c r="B44" s="9">
        <v>40238</v>
      </c>
      <c r="C44" s="9">
        <v>18009.77182</v>
      </c>
      <c r="D44" s="9">
        <v>17850.30257</v>
      </c>
      <c r="E44" s="9">
        <v>20074</v>
      </c>
    </row>
    <row r="45" spans="2:5" ht="11.25">
      <c r="B45" s="9">
        <v>40269</v>
      </c>
      <c r="C45" s="9">
        <v>17758.86215</v>
      </c>
      <c r="D45" s="9">
        <v>17752.41613</v>
      </c>
      <c r="E45" s="9">
        <v>18103</v>
      </c>
    </row>
    <row r="46" spans="2:5" ht="11.25">
      <c r="B46" s="9">
        <v>40299</v>
      </c>
      <c r="C46" s="9">
        <v>17499.51178</v>
      </c>
      <c r="D46" s="9">
        <v>17655.58747</v>
      </c>
      <c r="E46" s="9">
        <v>17146</v>
      </c>
    </row>
    <row r="47" spans="2:5" ht="11.25">
      <c r="B47" s="9">
        <v>40330</v>
      </c>
      <c r="C47" s="9">
        <v>17300.61811</v>
      </c>
      <c r="D47" s="9">
        <v>17569.17336</v>
      </c>
      <c r="E47" s="9">
        <v>19201</v>
      </c>
    </row>
    <row r="48" spans="2:5" ht="11.25">
      <c r="B48" s="9">
        <v>40360</v>
      </c>
      <c r="C48" s="9">
        <v>18634.25263</v>
      </c>
      <c r="D48" s="9">
        <v>17497.48684</v>
      </c>
      <c r="E48" s="9">
        <v>17842</v>
      </c>
    </row>
    <row r="49" spans="2:5" ht="11.25">
      <c r="B49" s="9">
        <v>40391</v>
      </c>
      <c r="C49" s="9">
        <v>17114.95508</v>
      </c>
      <c r="D49" s="9">
        <v>17449.23698</v>
      </c>
      <c r="E49" s="9">
        <v>15825</v>
      </c>
    </row>
    <row r="50" spans="2:5" ht="11.25">
      <c r="B50" s="9">
        <v>40422</v>
      </c>
      <c r="C50" s="9">
        <v>17249.54897</v>
      </c>
      <c r="D50" s="9">
        <v>17418.5564</v>
      </c>
      <c r="E50" s="9">
        <v>17794</v>
      </c>
    </row>
    <row r="51" spans="2:5" ht="11.25">
      <c r="B51" s="9">
        <v>40452</v>
      </c>
      <c r="C51" s="9">
        <v>17597.25877</v>
      </c>
      <c r="D51" s="9">
        <v>17400.34609</v>
      </c>
      <c r="E51" s="9">
        <v>16420</v>
      </c>
    </row>
    <row r="52" spans="2:5" ht="11.25">
      <c r="B52" s="9">
        <v>40483</v>
      </c>
      <c r="C52" s="9">
        <v>17673.75665</v>
      </c>
      <c r="D52" s="9">
        <v>17392.74365</v>
      </c>
      <c r="E52" s="9">
        <v>16115</v>
      </c>
    </row>
    <row r="53" spans="2:5" ht="11.25">
      <c r="B53" s="9">
        <v>40513</v>
      </c>
      <c r="C53" s="9">
        <v>16965.11431</v>
      </c>
      <c r="D53" s="9">
        <v>17394.38647</v>
      </c>
      <c r="E53" s="9">
        <v>17541</v>
      </c>
    </row>
    <row r="54" spans="2:5" ht="11.25">
      <c r="B54" s="9">
        <v>40544</v>
      </c>
      <c r="C54" s="9">
        <v>17820.58411</v>
      </c>
      <c r="D54" s="9">
        <v>17399.47557</v>
      </c>
      <c r="E54" s="9">
        <v>18357</v>
      </c>
    </row>
    <row r="55" spans="2:5" ht="11.25">
      <c r="B55" s="9">
        <v>40575</v>
      </c>
      <c r="C55" s="9">
        <v>17482.57192</v>
      </c>
      <c r="D55" s="9">
        <v>17403.5754</v>
      </c>
      <c r="E55" s="9">
        <v>17349</v>
      </c>
    </row>
    <row r="56" spans="2:5" ht="11.25">
      <c r="B56" s="9">
        <v>40603</v>
      </c>
      <c r="C56" s="9">
        <v>17155.18994</v>
      </c>
      <c r="D56" s="9">
        <v>17406.16662</v>
      </c>
      <c r="E56" s="9">
        <v>19197</v>
      </c>
    </row>
    <row r="57" spans="2:5" ht="11.25">
      <c r="B57" s="9">
        <v>40634</v>
      </c>
      <c r="C57" s="9">
        <v>17498.69617</v>
      </c>
      <c r="D57" s="9">
        <v>17406.02334</v>
      </c>
      <c r="E57" s="9">
        <v>17063</v>
      </c>
    </row>
    <row r="58" spans="2:5" ht="11.25">
      <c r="B58" s="9">
        <v>40664</v>
      </c>
      <c r="C58" s="9">
        <v>16170.12761</v>
      </c>
      <c r="D58" s="9">
        <v>17404.93872</v>
      </c>
      <c r="E58" s="9">
        <v>18543</v>
      </c>
    </row>
    <row r="59" spans="2:5" ht="11.25">
      <c r="B59" s="9">
        <v>40695</v>
      </c>
      <c r="C59" s="9">
        <v>16886.56857</v>
      </c>
      <c r="D59" s="9">
        <v>17403.82947</v>
      </c>
      <c r="E59" s="9">
        <v>17174</v>
      </c>
    </row>
    <row r="60" spans="2:5" ht="11.25">
      <c r="B60" s="9">
        <v>40725</v>
      </c>
      <c r="C60" s="9">
        <v>18222.16757</v>
      </c>
      <c r="D60" s="9">
        <v>17402.4168</v>
      </c>
      <c r="E60" s="9">
        <v>16687</v>
      </c>
    </row>
    <row r="61" spans="2:5" ht="11.25">
      <c r="B61" s="9">
        <v>40756</v>
      </c>
      <c r="C61" s="9">
        <v>17681.90817</v>
      </c>
      <c r="D61" s="9">
        <v>17402.39162</v>
      </c>
      <c r="E61" s="9">
        <v>16496</v>
      </c>
    </row>
    <row r="62" spans="2:5" ht="11.25">
      <c r="B62" s="9">
        <v>40787</v>
      </c>
      <c r="C62" s="9">
        <v>17808.91526</v>
      </c>
      <c r="D62" s="9">
        <v>17404.88039</v>
      </c>
      <c r="E62" s="9">
        <v>18421</v>
      </c>
    </row>
    <row r="63" spans="2:5" ht="11.25">
      <c r="B63" s="9">
        <v>40817</v>
      </c>
      <c r="C63" s="9">
        <v>17251.47099</v>
      </c>
      <c r="D63" s="9">
        <v>17405.64134</v>
      </c>
      <c r="E63" s="9">
        <v>16147</v>
      </c>
    </row>
    <row r="64" spans="2:5" ht="11.25">
      <c r="B64" s="9">
        <v>40848</v>
      </c>
      <c r="C64" s="9">
        <v>17245.63604</v>
      </c>
      <c r="D64" s="9">
        <v>17400.93733</v>
      </c>
      <c r="E64" s="9">
        <v>15785</v>
      </c>
    </row>
    <row r="65" spans="2:5" ht="11.25">
      <c r="B65" s="9">
        <v>40878</v>
      </c>
      <c r="C65" s="9">
        <v>17421.66152</v>
      </c>
      <c r="D65" s="9">
        <v>17389.73703</v>
      </c>
      <c r="E65" s="9">
        <v>17325</v>
      </c>
    </row>
    <row r="66" spans="2:5" ht="11.25">
      <c r="B66" s="9">
        <v>40909</v>
      </c>
      <c r="C66" s="9">
        <v>17180.82412</v>
      </c>
      <c r="D66" s="9">
        <v>17369.57989</v>
      </c>
      <c r="E66" s="9">
        <v>18513</v>
      </c>
    </row>
    <row r="67" spans="2:5" ht="11.25">
      <c r="B67" s="9">
        <v>40940</v>
      </c>
      <c r="C67" s="9">
        <v>17166.483</v>
      </c>
      <c r="D67" s="9">
        <v>17339.72828</v>
      </c>
      <c r="E67" s="9">
        <v>17880</v>
      </c>
    </row>
    <row r="68" spans="2:5" ht="11.25">
      <c r="B68" s="9">
        <v>40969</v>
      </c>
      <c r="C68" s="9">
        <v>17871.17334</v>
      </c>
      <c r="D68" s="9">
        <v>17305.01231</v>
      </c>
      <c r="E68" s="9">
        <v>19087</v>
      </c>
    </row>
    <row r="69" spans="2:5" ht="11.25">
      <c r="B69" s="9">
        <v>41000</v>
      </c>
      <c r="C69" s="9">
        <v>17181.80718</v>
      </c>
      <c r="D69" s="9">
        <v>17271.08814</v>
      </c>
      <c r="E69" s="9">
        <v>16764</v>
      </c>
    </row>
    <row r="70" spans="2:5" ht="11.25">
      <c r="B70" s="9">
        <v>41030</v>
      </c>
      <c r="C70" s="9">
        <v>17423.98754</v>
      </c>
      <c r="D70" s="9">
        <v>17241.29659</v>
      </c>
      <c r="E70" s="9">
        <v>17135</v>
      </c>
    </row>
    <row r="71" spans="2:5" ht="11.25">
      <c r="B71" s="9">
        <v>41061</v>
      </c>
      <c r="C71" s="9">
        <v>17452.49665</v>
      </c>
      <c r="D71" s="9">
        <v>17219.5997</v>
      </c>
      <c r="E71" s="9">
        <v>18656</v>
      </c>
    </row>
    <row r="72" spans="2:5" ht="11.25">
      <c r="B72" s="9">
        <v>41091</v>
      </c>
      <c r="C72" s="9">
        <v>16866.64284</v>
      </c>
      <c r="D72" s="9">
        <v>17207.49392</v>
      </c>
      <c r="E72" s="9">
        <v>16981</v>
      </c>
    </row>
    <row r="73" spans="2:5" ht="11.25">
      <c r="B73" s="9">
        <v>41122</v>
      </c>
      <c r="C73" s="9">
        <v>17085.95405</v>
      </c>
      <c r="D73" s="9">
        <v>17207.43493</v>
      </c>
      <c r="E73" s="9">
        <v>15895</v>
      </c>
    </row>
    <row r="74" spans="2:5" ht="11.25">
      <c r="B74" s="9">
        <v>41153</v>
      </c>
      <c r="C74" s="9">
        <v>17245.4389</v>
      </c>
      <c r="D74" s="9">
        <v>17224.96701</v>
      </c>
      <c r="E74" s="9">
        <v>16181</v>
      </c>
    </row>
    <row r="75" spans="2:5" ht="11.25">
      <c r="B75" s="9">
        <v>41183</v>
      </c>
      <c r="C75" s="9">
        <v>17171.19656</v>
      </c>
      <c r="D75" s="9">
        <v>17268.39636</v>
      </c>
      <c r="E75" s="9">
        <v>17605</v>
      </c>
    </row>
    <row r="76" spans="2:5" ht="11.25">
      <c r="B76" s="9">
        <v>41214</v>
      </c>
      <c r="C76" s="9">
        <v>16649.82494</v>
      </c>
      <c r="D76" s="9">
        <v>17342.23344</v>
      </c>
      <c r="E76" s="9">
        <v>15998</v>
      </c>
    </row>
    <row r="77" spans="2:5" ht="11.25">
      <c r="B77" s="9">
        <v>41244</v>
      </c>
      <c r="C77" s="9">
        <v>17760.21271</v>
      </c>
      <c r="D77" s="9">
        <v>17443.76626</v>
      </c>
      <c r="E77" s="9">
        <v>16070</v>
      </c>
    </row>
    <row r="78" spans="2:5" ht="11.25">
      <c r="B78" s="9">
        <v>41275</v>
      </c>
      <c r="C78" s="9">
        <v>17401.99528</v>
      </c>
      <c r="D78" s="9">
        <v>17566.80571</v>
      </c>
      <c r="E78" s="9">
        <v>18827</v>
      </c>
    </row>
    <row r="79" spans="2:5" ht="11.25">
      <c r="B79" s="9">
        <v>41306</v>
      </c>
      <c r="C79" s="9">
        <v>17713.95743</v>
      </c>
      <c r="D79" s="9">
        <v>17702.55355</v>
      </c>
      <c r="E79" s="9">
        <v>17637</v>
      </c>
    </row>
    <row r="80" spans="2:5" ht="11.25">
      <c r="B80" s="9">
        <v>41334</v>
      </c>
      <c r="C80" s="9">
        <v>17585.00845</v>
      </c>
      <c r="D80" s="9">
        <v>17838.25949</v>
      </c>
      <c r="E80" s="9">
        <v>18061</v>
      </c>
    </row>
    <row r="81" spans="2:5" ht="11.25">
      <c r="B81" s="9">
        <v>41365</v>
      </c>
      <c r="C81" s="9">
        <v>17999.99466</v>
      </c>
      <c r="D81" s="9">
        <v>17961.10909</v>
      </c>
      <c r="E81" s="9">
        <v>18559</v>
      </c>
    </row>
    <row r="82" spans="2:5" ht="11.25">
      <c r="B82" s="9">
        <v>41395</v>
      </c>
      <c r="C82" s="9">
        <v>18219.86568</v>
      </c>
      <c r="D82" s="9">
        <v>18062.46243</v>
      </c>
      <c r="E82" s="9">
        <v>18026</v>
      </c>
    </row>
    <row r="83" spans="2:5" ht="11.25">
      <c r="B83" s="9">
        <v>41426</v>
      </c>
      <c r="C83" s="9">
        <v>18688.84093</v>
      </c>
      <c r="D83" s="9">
        <v>18135.56724</v>
      </c>
      <c r="E83" s="9">
        <v>19187</v>
      </c>
    </row>
    <row r="84" spans="2:5" ht="11.25">
      <c r="B84" s="9">
        <v>41456</v>
      </c>
      <c r="C84" s="9">
        <v>18152.79182</v>
      </c>
      <c r="D84" s="9">
        <v>18178.11987</v>
      </c>
      <c r="E84" s="9">
        <v>19283</v>
      </c>
    </row>
    <row r="85" spans="2:5" ht="11.25">
      <c r="B85" s="9">
        <v>41487</v>
      </c>
      <c r="C85" s="9">
        <v>18309.19509</v>
      </c>
      <c r="D85" s="9">
        <v>18189.98326</v>
      </c>
      <c r="E85" s="9">
        <v>16565</v>
      </c>
    </row>
    <row r="86" spans="2:5" ht="11.25">
      <c r="B86" s="9">
        <v>41518</v>
      </c>
      <c r="C86" s="9">
        <v>17745.58395</v>
      </c>
      <c r="D86" s="9">
        <v>18173.18878</v>
      </c>
      <c r="E86" s="9">
        <v>17611</v>
      </c>
    </row>
    <row r="87" spans="2:5" ht="11.25">
      <c r="B87" s="9">
        <v>41548</v>
      </c>
      <c r="C87" s="9">
        <v>18223.83523</v>
      </c>
      <c r="D87" s="9">
        <v>18134.30564</v>
      </c>
      <c r="E87" s="9">
        <v>18871</v>
      </c>
    </row>
    <row r="88" spans="2:5" ht="11.25">
      <c r="B88" s="9">
        <v>41579</v>
      </c>
      <c r="C88" s="9">
        <v>18767.02316</v>
      </c>
      <c r="D88" s="9">
        <v>18081.87897</v>
      </c>
      <c r="E88" s="9">
        <v>16479</v>
      </c>
    </row>
    <row r="89" spans="2:5" ht="11.25">
      <c r="B89" s="9">
        <v>41609</v>
      </c>
      <c r="C89" s="9">
        <v>17974.99245</v>
      </c>
      <c r="D89" s="9">
        <v>18023.71693</v>
      </c>
      <c r="E89" s="9">
        <v>17282</v>
      </c>
    </row>
    <row r="91" ht="11.25">
      <c r="B91" s="1" t="s">
        <v>86</v>
      </c>
    </row>
    <row r="92" ht="11.25">
      <c r="B92" s="1" t="s">
        <v>82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dcterms:created xsi:type="dcterms:W3CDTF">2014-06-27T08:54:16Z</dcterms:created>
  <dcterms:modified xsi:type="dcterms:W3CDTF">2014-06-27T09:03:16Z</dcterms:modified>
  <cp:category/>
  <cp:version/>
  <cp:contentType/>
  <cp:contentStatus/>
</cp:coreProperties>
</file>