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8495" windowHeight="11700" activeTab="1"/>
  </bookViews>
  <sheets>
    <sheet name="Tableau 1" sheetId="1" r:id="rId1"/>
    <sheet name="Tableau 2" sheetId="2" r:id="rId2"/>
    <sheet name="Tableau 3" sheetId="3" r:id="rId3"/>
    <sheet name="Tableau 4" sheetId="4" r:id="rId4"/>
    <sheet name="Tableau 5" sheetId="5" r:id="rId5"/>
    <sheet name="Tableau 6" sheetId="6" r:id="rId6"/>
  </sheets>
  <calcPr calcId="125725"/>
</workbook>
</file>

<file path=xl/calcChain.xml><?xml version="1.0" encoding="utf-8"?>
<calcChain xmlns="http://schemas.openxmlformats.org/spreadsheetml/2006/main">
  <c r="E40" i="6"/>
  <c r="C41" i="5"/>
  <c r="B41"/>
  <c r="B40"/>
  <c r="F40" i="6"/>
  <c r="F39" s="1"/>
  <c r="G40"/>
  <c r="G39" s="1"/>
  <c r="D40"/>
  <c r="C40"/>
  <c r="B40"/>
  <c r="E39"/>
  <c r="D39"/>
  <c r="C39"/>
  <c r="B39"/>
  <c r="D41" i="5"/>
  <c r="E41"/>
  <c r="C40"/>
  <c r="D40"/>
  <c r="E40"/>
  <c r="G37" i="3"/>
  <c r="G36"/>
  <c r="C37" i="1"/>
  <c r="B37"/>
  <c r="F37" i="6"/>
  <c r="F36" s="1"/>
  <c r="G37"/>
  <c r="G36" s="1"/>
  <c r="E37"/>
  <c r="D37"/>
  <c r="C37"/>
  <c r="B37"/>
  <c r="E36"/>
  <c r="D36"/>
  <c r="C36"/>
  <c r="B36"/>
  <c r="E38" i="5"/>
  <c r="D38"/>
  <c r="C38"/>
  <c r="B38"/>
  <c r="E37"/>
  <c r="D37"/>
  <c r="C37"/>
  <c r="B37"/>
  <c r="E36" i="4"/>
  <c r="D36"/>
  <c r="C36"/>
  <c r="B36"/>
  <c r="E35"/>
  <c r="D35"/>
  <c r="C35"/>
  <c r="B35"/>
  <c r="F37" i="3"/>
  <c r="F36" s="1"/>
  <c r="E37"/>
  <c r="D37"/>
  <c r="C37"/>
  <c r="B37"/>
  <c r="E36"/>
  <c r="D36"/>
  <c r="C36"/>
  <c r="B36"/>
  <c r="C37" i="2"/>
  <c r="C36" s="1"/>
  <c r="E37"/>
  <c r="E36" s="1"/>
  <c r="F37"/>
  <c r="F36" s="1"/>
  <c r="B37"/>
  <c r="B36" s="1"/>
  <c r="B36" i="1"/>
  <c r="C36"/>
  <c r="D36"/>
  <c r="D37" s="1"/>
</calcChain>
</file>

<file path=xl/sharedStrings.xml><?xml version="1.0" encoding="utf-8"?>
<sst xmlns="http://schemas.openxmlformats.org/spreadsheetml/2006/main" count="251" uniqueCount="76">
  <si>
    <t>Ensemble</t>
  </si>
  <si>
    <t>Effectifs</t>
  </si>
  <si>
    <t>Effectifs de droit direct</t>
  </si>
  <si>
    <t>En milliards d'euros</t>
  </si>
  <si>
    <t>Retraite sens large</t>
  </si>
  <si>
    <t>Minimum Vieillesse</t>
  </si>
  <si>
    <t>Pensions invalidité</t>
  </si>
  <si>
    <t>Retraite sens strict</t>
  </si>
  <si>
    <t>Majorations pour tierce personne</t>
  </si>
  <si>
    <t>Majorations pour enfants portant sur le droit propre</t>
  </si>
  <si>
    <t>Majorations pour enfants portant sur le droit dérivé</t>
  </si>
  <si>
    <t>Pensions de réversion</t>
  </si>
  <si>
    <t>Retraite de droit propre</t>
  </si>
  <si>
    <t>Départ anticipé pour motifs familiaux</t>
  </si>
  <si>
    <t>Départ anticipé lié à la catégorie</t>
  </si>
  <si>
    <t>Retraite de droit propre hors anticipations</t>
  </si>
  <si>
    <t>Majorations liées aux minima de pension</t>
  </si>
  <si>
    <t>Retraite de droit propre hors minimum et anticipations</t>
  </si>
  <si>
    <t>Points gratuits</t>
  </si>
  <si>
    <t>Effet MDA sur le taux de proratisation</t>
  </si>
  <si>
    <t>Effet autres majorations que MDA sur le taux de proratisation</t>
  </si>
  <si>
    <t>Effet AVPF sur le taux de proratisation</t>
  </si>
  <si>
    <t>Effet trimestres assimilés sur le taux de proratisation</t>
  </si>
  <si>
    <t>Retraite de droit propre hors minimum et anticipations, hors points gratuits et effets des trimestres non cotisés sur le taux de proratisation</t>
  </si>
  <si>
    <t>Liquidation au taux plein pour inaptitude</t>
  </si>
  <si>
    <t>Effet MDA sur le taux de liquidation</t>
  </si>
  <si>
    <t>Effet autres majorations sur le taux de liquidation</t>
  </si>
  <si>
    <t>Effet AVPF sur le taux de liquidation</t>
  </si>
  <si>
    <t>Effet périodes assimilées sur le taux de liquidation</t>
  </si>
  <si>
    <t>Retraite de droit propre hors dispositifs de solidarité</t>
  </si>
  <si>
    <t>Hommes</t>
  </si>
  <si>
    <t>Femmes</t>
  </si>
  <si>
    <t>Droits propres liés aux dispositifs de solidarité (Md€)</t>
  </si>
  <si>
    <t>Fonction Publique</t>
  </si>
  <si>
    <t>Régimes de base et intégrés</t>
  </si>
  <si>
    <t>Régimes complémentaires</t>
  </si>
  <si>
    <t>2 enfants ou moins</t>
  </si>
  <si>
    <t>3 enfants ou plus</t>
  </si>
  <si>
    <t>2ème quartile</t>
  </si>
  <si>
    <t>3ème quartile</t>
  </si>
  <si>
    <t>4ème quartile</t>
  </si>
  <si>
    <t>1er quartile</t>
  </si>
  <si>
    <t>0 enfant</t>
  </si>
  <si>
    <t>1 enfant</t>
  </si>
  <si>
    <t>2 enfants</t>
  </si>
  <si>
    <t>3 enfants</t>
  </si>
  <si>
    <t>4 enfants</t>
  </si>
  <si>
    <t>5 enfants ou plus</t>
  </si>
  <si>
    <t>Retraite de droit propre y compris majorations</t>
  </si>
  <si>
    <t>En % de la pension de droit propre y compris majorations</t>
  </si>
  <si>
    <t>Montant des droits propres y compris majorations (Md€)</t>
  </si>
  <si>
    <t>Droits familiaux (Md€)</t>
  </si>
  <si>
    <t>Salariés du privé et non titulaires du public</t>
  </si>
  <si>
    <t>90 ans ou plus</t>
  </si>
  <si>
    <t>65 à 69 ans</t>
  </si>
  <si>
    <t>70 à 74 ans</t>
  </si>
  <si>
    <t>75 à 79 ans</t>
  </si>
  <si>
    <t>80 à 84 ans</t>
  </si>
  <si>
    <t>85 à 89 ans</t>
  </si>
  <si>
    <t>Tableau 1 : Décomposition des éléments constitutifs de la masse totale des pensions versées en 2012, par sexe</t>
  </si>
  <si>
    <r>
      <t>Champ</t>
    </r>
    <r>
      <rPr>
        <sz val="8.5"/>
        <color theme="1"/>
        <rFont val="Arial Narrow"/>
        <family val="2"/>
      </rPr>
      <t xml:space="preserve"> • Retraités et invalides (hors CNAMTS), résidents en France ou à l’étranger, vivants au 31 décembre 2012, percevant une pension versée sous forme de rente ou bénéficiant du minimum vieillesse.</t>
    </r>
  </si>
  <si>
    <r>
      <t>Source</t>
    </r>
    <r>
      <rPr>
        <sz val="8"/>
        <color theme="1"/>
        <rFont val="Arial Narrow"/>
        <family val="2"/>
      </rPr>
      <t xml:space="preserve"> • EIR 2012, DREES.</t>
    </r>
  </si>
  <si>
    <t>Tableau 2 : Décomposition des éléments constitutifs de la masse totale des pensions versées en 2012, par groupe de régimes</t>
  </si>
  <si>
    <t xml:space="preserve">Tableau 3 : Décomposition des éléments constitutifs de la masse totale des pensions versées en 2012,
par tranche d’âge quinquennale
</t>
  </si>
  <si>
    <r>
      <t>Note</t>
    </r>
    <r>
      <rPr>
        <sz val="8.5"/>
        <color theme="1"/>
        <rFont val="Arial Narrow"/>
        <family val="2"/>
      </rPr>
      <t xml:space="preserve"> • Les résultats par génération doivent être interprétés avec prudence du fait d’une qualité variable des données en fonction de la génération ; la qualité de l’information est en particulier moins importante pour les générations les plus anciennes.</t>
    </r>
  </si>
  <si>
    <r>
      <t>Champ</t>
    </r>
    <r>
      <rPr>
        <sz val="8"/>
        <color theme="1"/>
        <rFont val="Arial Narrow"/>
        <family val="2"/>
      </rPr>
      <t xml:space="preserve"> • Retraités et invalides (hors CNAMTS), ayant 65 ans ou plus fin 2012, résidents en France ou à l’étranger, vivants au 31 décembre 2012, percevant une pension versée sous forme de rente ou bénéficiant du minimum vieillesse.</t>
    </r>
  </si>
  <si>
    <t xml:space="preserve">Tableau 4 : Décomposition des éléments constitutifs de la masse totale des pensions versées en 2012,
par quartile de pension tous régimes
</t>
  </si>
  <si>
    <r>
      <t>Note</t>
    </r>
    <r>
      <rPr>
        <sz val="8.5"/>
        <color theme="1"/>
        <rFont val="Arial Narrow"/>
        <family val="2"/>
      </rPr>
      <t xml:space="preserve"> • Les valeurs des seuils maximaux des quartiles de pension tous régimes sont les suivantes : 1</t>
    </r>
    <r>
      <rPr>
        <vertAlign val="superscript"/>
        <sz val="8.5"/>
        <color theme="1"/>
        <rFont val="Arial Narrow"/>
        <family val="2"/>
      </rPr>
      <t>er</t>
    </r>
    <r>
      <rPr>
        <sz val="8.5"/>
        <color theme="1"/>
        <rFont val="Arial Narrow"/>
        <family val="2"/>
      </rPr>
      <t xml:space="preserve"> quartile : 607 euros, 2</t>
    </r>
    <r>
      <rPr>
        <vertAlign val="superscript"/>
        <sz val="8.5"/>
        <color theme="1"/>
        <rFont val="Arial Narrow"/>
        <family val="2"/>
      </rPr>
      <t>e</t>
    </r>
    <r>
      <rPr>
        <sz val="8.5"/>
        <color theme="1"/>
        <rFont val="Arial Narrow"/>
        <family val="2"/>
      </rPr>
      <t xml:space="preserve"> quartile : 1 157 euros, 3</t>
    </r>
    <r>
      <rPr>
        <vertAlign val="superscript"/>
        <sz val="8.5"/>
        <color theme="1"/>
        <rFont val="Arial Narrow"/>
        <family val="2"/>
      </rPr>
      <t>e</t>
    </r>
    <r>
      <rPr>
        <sz val="8.5"/>
        <color theme="1"/>
        <rFont val="Arial Narrow"/>
        <family val="2"/>
      </rPr>
      <t> quartile : 1 815 euros.</t>
    </r>
  </si>
  <si>
    <r>
      <t>Champ</t>
    </r>
    <r>
      <rPr>
        <sz val="8.5"/>
        <color theme="1"/>
        <rFont val="Arial Narrow"/>
        <family val="2"/>
      </rPr>
      <t xml:space="preserve"> • Retraités résidents en France ou à l’étranger, vivants au 31 décembre 2012, percevant une pension de droit direct versée sous forme de rente.</t>
    </r>
  </si>
  <si>
    <r>
      <t>Source</t>
    </r>
    <r>
      <rPr>
        <sz val="8.5"/>
        <color theme="1"/>
        <rFont val="Arial Narrow"/>
        <family val="2"/>
      </rPr>
      <t xml:space="preserve"> • EIR 2012, DREES.</t>
    </r>
  </si>
  <si>
    <t xml:space="preserve">Tableau 6 : Décomposition des éléments constitutifs de la masse totale des pensions versées en 2012,
par sexe et nombre d’enfants
</t>
  </si>
  <si>
    <r>
      <t xml:space="preserve">Champ </t>
    </r>
    <r>
      <rPr>
        <sz val="8.5"/>
        <color theme="1"/>
        <rFont val="Arial Narrow"/>
        <family val="2"/>
      </rPr>
      <t>• Retraités et invalides (hors CNAMTS), résidents en France ou à l’étranger, vivants au 31 décembre 2012, percevant une pension versée sous forme de rente ou bénéficiant du minimum vieillesse.</t>
    </r>
  </si>
  <si>
    <t xml:space="preserve">Tableau 6 : Décomposition des éléments constitutifs de la masse totale des pensions versées en 2012,
pour les femmes et par nombre détaillé d’enfants
</t>
  </si>
  <si>
    <t>Droits propres liés aux dispositifs de solidarité (en % des droits propres y c majorations)</t>
  </si>
  <si>
    <t>Droits familiaux (en % des droits propres y c majorations)</t>
  </si>
  <si>
    <t>Fonction publique d'État civile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</si>
</sst>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\ _€_-;\-* #,##0\ _€_-;_-* &quot;-&quot;??\ _€_-;_-@_-"/>
    <numFmt numFmtId="165" formatCode="0.0"/>
    <numFmt numFmtId="166" formatCode="#,##0.0_ ;\-#,##0.0\ "/>
    <numFmt numFmtId="167" formatCode="_-* #,##0.0\ _€_-;\-* #,##0.0\ _€_-;_-* &quot;-&quot;?\ _€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.5"/>
      <color theme="1"/>
      <name val="Arial Narrow"/>
      <family val="2"/>
    </font>
    <font>
      <b/>
      <sz val="8.5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vertAlign val="superscript"/>
      <sz val="8.5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3" fontId="0" fillId="0" borderId="2" xfId="1" applyFont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65" fontId="2" fillId="0" borderId="5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165" fontId="1" fillId="0" borderId="5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6" fontId="0" fillId="0" borderId="2" xfId="1" applyNumberFormat="1" applyFont="1" applyBorder="1" applyAlignment="1">
      <alignment horizontal="center" vertical="center" wrapText="1"/>
    </xf>
    <xf numFmtId="166" fontId="0" fillId="0" borderId="2" xfId="1" applyNumberFormat="1" applyFont="1" applyBorder="1" applyAlignment="1">
      <alignment vertical="center" wrapText="1"/>
    </xf>
    <xf numFmtId="165" fontId="2" fillId="0" borderId="3" xfId="0" applyNumberFormat="1" applyFont="1" applyBorder="1" applyAlignment="1">
      <alignment vertical="center"/>
    </xf>
    <xf numFmtId="0" fontId="0" fillId="0" borderId="3" xfId="0" applyBorder="1"/>
    <xf numFmtId="0" fontId="0" fillId="0" borderId="9" xfId="0" applyBorder="1"/>
    <xf numFmtId="165" fontId="2" fillId="0" borderId="1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165" fontId="2" fillId="0" borderId="10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165" fontId="2" fillId="0" borderId="12" xfId="0" applyNumberFormat="1" applyFont="1" applyBorder="1" applyAlignment="1">
      <alignment vertical="center"/>
    </xf>
    <xf numFmtId="0" fontId="0" fillId="0" borderId="7" xfId="0" applyBorder="1" applyAlignment="1"/>
    <xf numFmtId="165" fontId="2" fillId="0" borderId="5" xfId="0" applyNumberFormat="1" applyFont="1" applyFill="1" applyBorder="1" applyAlignment="1">
      <alignment vertical="center"/>
    </xf>
    <xf numFmtId="165" fontId="1" fillId="0" borderId="5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167" fontId="0" fillId="0" borderId="0" xfId="0" applyNumberFormat="1"/>
    <xf numFmtId="165" fontId="6" fillId="0" borderId="5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0" fillId="0" borderId="0" xfId="0" applyNumberFormat="1"/>
    <xf numFmtId="0" fontId="0" fillId="0" borderId="7" xfId="0" applyBorder="1" applyAlignment="1"/>
    <xf numFmtId="164" fontId="0" fillId="0" borderId="0" xfId="0" applyNumberFormat="1"/>
    <xf numFmtId="43" fontId="0" fillId="0" borderId="0" xfId="0" applyNumberFormat="1"/>
    <xf numFmtId="0" fontId="0" fillId="0" borderId="7" xfId="0" applyBorder="1" applyAlignment="1"/>
    <xf numFmtId="164" fontId="0" fillId="0" borderId="2" xfId="1" applyNumberFormat="1" applyFont="1" applyFill="1" applyBorder="1" applyAlignment="1">
      <alignment horizontal="center" vertical="center" wrapText="1"/>
    </xf>
    <xf numFmtId="0" fontId="2" fillId="0" borderId="0" xfId="0" applyFont="1"/>
    <xf numFmtId="0" fontId="9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2" fillId="0" borderId="0" xfId="0" applyFont="1" applyAlignment="1"/>
    <xf numFmtId="0" fontId="3" fillId="0" borderId="6" xfId="0" applyFont="1" applyBorder="1" applyAlignment="1">
      <alignment horizontal="right" vertical="center" wrapText="1"/>
    </xf>
    <xf numFmtId="0" fontId="0" fillId="0" borderId="7" xfId="0" applyBorder="1" applyAlignment="1"/>
    <xf numFmtId="0" fontId="0" fillId="0" borderId="8" xfId="0" applyBorder="1" applyAlignment="1"/>
    <xf numFmtId="0" fontId="3" fillId="0" borderId="4" xfId="0" applyFont="1" applyBorder="1" applyAlignment="1">
      <alignment horizontal="right" vertical="center" wrapText="1"/>
    </xf>
    <xf numFmtId="0" fontId="0" fillId="0" borderId="0" xfId="0" applyBorder="1" applyAlignment="1"/>
    <xf numFmtId="0" fontId="0" fillId="0" borderId="0" xfId="0" applyAlignment="1"/>
    <xf numFmtId="0" fontId="3" fillId="0" borderId="7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opLeftCell="A16" workbookViewId="0">
      <selection activeCell="A37" sqref="A37"/>
    </sheetView>
  </sheetViews>
  <sheetFormatPr baseColWidth="10" defaultRowHeight="15"/>
  <cols>
    <col min="1" max="1" width="53.28515625" customWidth="1"/>
    <col min="2" max="2" width="13" customWidth="1"/>
  </cols>
  <sheetData>
    <row r="1" spans="1:8">
      <c r="A1" s="34" t="s">
        <v>59</v>
      </c>
    </row>
    <row r="2" spans="1:8" ht="15.75" thickBot="1"/>
    <row r="3" spans="1:8" ht="15.75" thickBot="1">
      <c r="A3" s="1"/>
      <c r="B3" s="2" t="s">
        <v>30</v>
      </c>
      <c r="C3" s="2" t="s">
        <v>31</v>
      </c>
      <c r="D3" s="2" t="s">
        <v>0</v>
      </c>
    </row>
    <row r="4" spans="1:8" ht="15.75" thickBot="1">
      <c r="A4" s="3" t="s">
        <v>50</v>
      </c>
      <c r="B4" s="12">
        <v>149.57572517065398</v>
      </c>
      <c r="C4" s="12">
        <v>94.864498319709625</v>
      </c>
      <c r="D4" s="12">
        <v>244.44022349037277</v>
      </c>
    </row>
    <row r="5" spans="1:8" ht="15.75" thickBot="1">
      <c r="A5" s="3" t="s">
        <v>1</v>
      </c>
      <c r="B5" s="5">
        <v>7482805.2788765663</v>
      </c>
      <c r="C5" s="5">
        <v>8978940.5659597162</v>
      </c>
      <c r="D5" s="5">
        <v>16461745.844836636</v>
      </c>
    </row>
    <row r="6" spans="1:8" ht="15.75" thickBot="1">
      <c r="A6" s="3" t="s">
        <v>2</v>
      </c>
      <c r="B6" s="5">
        <v>7440156.0592003455</v>
      </c>
      <c r="C6" s="5">
        <v>7908994.5459667705</v>
      </c>
      <c r="D6" s="5">
        <v>15349150.605167424</v>
      </c>
    </row>
    <row r="7" spans="1:8">
      <c r="A7" s="38" t="s">
        <v>3</v>
      </c>
      <c r="B7" s="39"/>
      <c r="C7" s="39"/>
      <c r="D7" s="40"/>
      <c r="F7" s="30"/>
      <c r="G7" s="30"/>
      <c r="H7" s="30"/>
    </row>
    <row r="8" spans="1:8">
      <c r="A8" s="6" t="s">
        <v>4</v>
      </c>
      <c r="B8" s="7">
        <v>153.63645062178563</v>
      </c>
      <c r="C8" s="7">
        <v>127.6406682766826</v>
      </c>
      <c r="D8" s="7">
        <v>281.27711889848717</v>
      </c>
    </row>
    <row r="9" spans="1:8">
      <c r="A9" s="8" t="s">
        <v>5</v>
      </c>
      <c r="B9" s="9">
        <v>1.4655189529400074</v>
      </c>
      <c r="C9" s="9">
        <v>1.1713895184040708</v>
      </c>
      <c r="D9" s="9">
        <v>2.6369084713440714</v>
      </c>
    </row>
    <row r="10" spans="1:8">
      <c r="A10" s="8" t="s">
        <v>6</v>
      </c>
      <c r="B10" s="9">
        <v>0.45780453884233441</v>
      </c>
      <c r="C10" s="9">
        <v>0.42898117994807766</v>
      </c>
      <c r="D10" s="9">
        <v>0.88678571879041102</v>
      </c>
    </row>
    <row r="11" spans="1:8">
      <c r="A11" s="6" t="s">
        <v>7</v>
      </c>
      <c r="B11" s="7">
        <v>151.71312713000484</v>
      </c>
      <c r="C11" s="7">
        <v>126.04029757833051</v>
      </c>
      <c r="D11" s="7">
        <v>277.75342470835369</v>
      </c>
      <c r="F11" s="28"/>
    </row>
    <row r="12" spans="1:8">
      <c r="A12" s="8" t="s">
        <v>8</v>
      </c>
      <c r="B12" s="9">
        <v>0.45799264781524041</v>
      </c>
      <c r="C12" s="9">
        <v>0.22366424722124989</v>
      </c>
      <c r="D12" s="9">
        <v>0.68165689503648996</v>
      </c>
    </row>
    <row r="13" spans="1:8">
      <c r="A13" s="8" t="s">
        <v>10</v>
      </c>
      <c r="B13" s="9">
        <v>4.450189903805496E-2</v>
      </c>
      <c r="C13" s="9">
        <v>1.3297396944750095</v>
      </c>
      <c r="D13" s="9">
        <v>1.3742415935130663</v>
      </c>
    </row>
    <row r="14" spans="1:8">
      <c r="A14" s="8" t="s">
        <v>11</v>
      </c>
      <c r="B14" s="9">
        <v>1.6349284341537114</v>
      </c>
      <c r="C14" s="9">
        <v>29.6224277677582</v>
      </c>
      <c r="D14" s="9">
        <v>31.257356201912238</v>
      </c>
    </row>
    <row r="15" spans="1:8">
      <c r="A15" s="6" t="s">
        <v>48</v>
      </c>
      <c r="B15" s="7">
        <v>149.57572517065398</v>
      </c>
      <c r="C15" s="7">
        <v>94.864498319709625</v>
      </c>
      <c r="D15" s="7">
        <v>244.44022349037277</v>
      </c>
      <c r="F15" s="25"/>
      <c r="G15" s="25"/>
      <c r="H15" s="25"/>
    </row>
    <row r="16" spans="1:8">
      <c r="A16" s="8" t="s">
        <v>9</v>
      </c>
      <c r="B16" s="9">
        <v>4.8974198398545798</v>
      </c>
      <c r="C16" s="9">
        <v>2.7026667466128664</v>
      </c>
      <c r="D16" s="9">
        <v>7.6000865864673806</v>
      </c>
    </row>
    <row r="17" spans="1:8">
      <c r="A17" s="6" t="s">
        <v>12</v>
      </c>
      <c r="B17" s="7">
        <v>144.67830533079939</v>
      </c>
      <c r="C17" s="7">
        <v>92.161831573096762</v>
      </c>
      <c r="D17" s="7">
        <v>236.8401369039054</v>
      </c>
      <c r="F17" s="25"/>
      <c r="G17" s="25"/>
      <c r="H17" s="25"/>
    </row>
    <row r="18" spans="1:8">
      <c r="A18" s="8" t="s">
        <v>13</v>
      </c>
      <c r="B18" s="9">
        <v>5.9627240229780797E-2</v>
      </c>
      <c r="C18" s="9">
        <v>1.7269580483095397</v>
      </c>
      <c r="D18" s="9">
        <v>1.786585288539321</v>
      </c>
    </row>
    <row r="19" spans="1:8">
      <c r="A19" s="8" t="s">
        <v>14</v>
      </c>
      <c r="B19" s="9">
        <v>5.0755816810204255</v>
      </c>
      <c r="C19" s="9">
        <v>1.2934968579780812</v>
      </c>
      <c r="D19" s="9">
        <v>6.3690785389984663</v>
      </c>
    </row>
    <row r="20" spans="1:8">
      <c r="A20" s="6" t="s">
        <v>15</v>
      </c>
      <c r="B20" s="7">
        <v>139.54309640955151</v>
      </c>
      <c r="C20" s="7">
        <v>89.141376666809066</v>
      </c>
      <c r="D20" s="7">
        <v>228.68447307636876</v>
      </c>
    </row>
    <row r="21" spans="1:8">
      <c r="A21" s="8" t="s">
        <v>16</v>
      </c>
      <c r="B21" s="9">
        <v>1.8604517249572314</v>
      </c>
      <c r="C21" s="9">
        <v>6.5792907479546683</v>
      </c>
      <c r="D21" s="9">
        <v>8.4397424729119503</v>
      </c>
    </row>
    <row r="22" spans="1:8">
      <c r="A22" s="6" t="s">
        <v>17</v>
      </c>
      <c r="B22" s="7">
        <v>137.68264468459458</v>
      </c>
      <c r="C22" s="7">
        <v>82.562085918856397</v>
      </c>
      <c r="D22" s="7">
        <v>220.24473060345977</v>
      </c>
    </row>
    <row r="23" spans="1:8">
      <c r="A23" s="8" t="s">
        <v>18</v>
      </c>
      <c r="B23" s="9">
        <v>0.99882970897493384</v>
      </c>
      <c r="C23" s="9">
        <v>0.55983711474597209</v>
      </c>
      <c r="D23" s="9">
        <v>1.5586668237208998</v>
      </c>
    </row>
    <row r="24" spans="1:8">
      <c r="A24" s="8" t="s">
        <v>19</v>
      </c>
      <c r="B24" s="9">
        <v>2.0262595204875836E-2</v>
      </c>
      <c r="C24" s="9">
        <v>3.9277902229471788</v>
      </c>
      <c r="D24" s="9">
        <v>3.9480528181520702</v>
      </c>
    </row>
    <row r="25" spans="1:8">
      <c r="A25" s="8" t="s">
        <v>20</v>
      </c>
      <c r="B25" s="9">
        <v>1.8937785921291195</v>
      </c>
      <c r="C25" s="9">
        <v>0.29001756051910316</v>
      </c>
      <c r="D25" s="9">
        <v>2.1837961526482137</v>
      </c>
    </row>
    <row r="26" spans="1:8">
      <c r="A26" s="8" t="s">
        <v>21</v>
      </c>
      <c r="B26" s="9">
        <v>3.4856971521532075E-2</v>
      </c>
      <c r="C26" s="9">
        <v>1.485036825114606</v>
      </c>
      <c r="D26" s="9">
        <v>1.5198937966361441</v>
      </c>
    </row>
    <row r="27" spans="1:8">
      <c r="A27" s="8" t="s">
        <v>22</v>
      </c>
      <c r="B27" s="9">
        <v>3.4049046030406198</v>
      </c>
      <c r="C27" s="9">
        <v>2.5291026558092176</v>
      </c>
      <c r="D27" s="9">
        <v>5.9340072588498112</v>
      </c>
    </row>
    <row r="28" spans="1:8" ht="45">
      <c r="A28" s="6" t="s">
        <v>23</v>
      </c>
      <c r="B28" s="7">
        <v>131.33001221371896</v>
      </c>
      <c r="C28" s="7">
        <v>73.770301539720705</v>
      </c>
      <c r="D28" s="7">
        <v>205.10031375344647</v>
      </c>
    </row>
    <row r="29" spans="1:8">
      <c r="A29" s="8" t="s">
        <v>24</v>
      </c>
      <c r="B29" s="9">
        <v>0.79018105676583172</v>
      </c>
      <c r="C29" s="9">
        <v>0.98746689316738234</v>
      </c>
      <c r="D29" s="9">
        <v>1.7776479499331945</v>
      </c>
    </row>
    <row r="30" spans="1:8">
      <c r="A30" s="8" t="s">
        <v>25</v>
      </c>
      <c r="B30" s="9">
        <v>3.6658833766939993E-3</v>
      </c>
      <c r="C30" s="9">
        <v>1.1765316030371602</v>
      </c>
      <c r="D30" s="9">
        <v>1.1801974864138596</v>
      </c>
    </row>
    <row r="31" spans="1:8">
      <c r="A31" s="8" t="s">
        <v>26</v>
      </c>
      <c r="B31" s="9">
        <v>0.16437042090281326</v>
      </c>
      <c r="C31" s="9">
        <v>2.7581416123090167E-2</v>
      </c>
      <c r="D31" s="9">
        <v>0.19195183702590377</v>
      </c>
    </row>
    <row r="32" spans="1:8">
      <c r="A32" s="8" t="s">
        <v>27</v>
      </c>
      <c r="B32" s="9">
        <v>4.783498277220101E-2</v>
      </c>
      <c r="C32" s="9">
        <v>0.32638796650308327</v>
      </c>
      <c r="D32" s="9">
        <v>0.37422294927528421</v>
      </c>
    </row>
    <row r="33" spans="1:8">
      <c r="A33" s="8" t="s">
        <v>28</v>
      </c>
      <c r="B33" s="9">
        <v>2.0794115554971708</v>
      </c>
      <c r="C33" s="9">
        <v>0.91208659601140574</v>
      </c>
      <c r="D33" s="9">
        <v>2.9914981515085506</v>
      </c>
      <c r="F33" s="28"/>
      <c r="G33" s="28"/>
    </row>
    <row r="34" spans="1:8" ht="15.75" thickBot="1">
      <c r="A34" s="6" t="s">
        <v>29</v>
      </c>
      <c r="B34" s="7">
        <v>128.24454831440832</v>
      </c>
      <c r="C34" s="7">
        <v>70.34024706487962</v>
      </c>
      <c r="D34" s="7">
        <v>198.58479537928619</v>
      </c>
      <c r="F34" s="25"/>
      <c r="G34" s="25"/>
      <c r="H34" s="25"/>
    </row>
    <row r="35" spans="1:8" ht="9" customHeight="1" thickBot="1">
      <c r="A35" s="10"/>
      <c r="B35" s="13"/>
      <c r="C35" s="13"/>
      <c r="D35" s="17"/>
    </row>
    <row r="36" spans="1:8">
      <c r="A36" s="6" t="s">
        <v>32</v>
      </c>
      <c r="B36" s="7">
        <f>B17-B34+B16</f>
        <v>21.331176856245648</v>
      </c>
      <c r="C36" s="7">
        <f>C17-C34+C16</f>
        <v>24.524251254830009</v>
      </c>
      <c r="D36" s="18">
        <f>D17-D34+D16</f>
        <v>45.855428111086596</v>
      </c>
    </row>
    <row r="37" spans="1:8" ht="30.75" thickBot="1">
      <c r="A37" s="19" t="s">
        <v>73</v>
      </c>
      <c r="B37" s="20">
        <f>B36/B15*100</f>
        <v>14.261122138574608</v>
      </c>
      <c r="C37" s="20">
        <f t="shared" ref="C37:D37" si="0">C36/C15*100</f>
        <v>25.851874715216518</v>
      </c>
      <c r="D37" s="20">
        <f t="shared" si="0"/>
        <v>18.759362700751499</v>
      </c>
    </row>
    <row r="39" spans="1:8" ht="38.25">
      <c r="A39" s="35" t="s">
        <v>60</v>
      </c>
    </row>
    <row r="40" spans="1:8">
      <c r="A40" s="36" t="s">
        <v>61</v>
      </c>
    </row>
  </sheetData>
  <mergeCells count="1">
    <mergeCell ref="A7:D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0"/>
  <sheetViews>
    <sheetView tabSelected="1" topLeftCell="A4" workbookViewId="0">
      <selection activeCell="G30" sqref="G30"/>
    </sheetView>
  </sheetViews>
  <sheetFormatPr baseColWidth="10" defaultColWidth="55.140625" defaultRowHeight="15"/>
  <cols>
    <col min="2" max="6" width="12.28515625" customWidth="1"/>
  </cols>
  <sheetData>
    <row r="1" spans="1:6">
      <c r="A1" s="34" t="s">
        <v>62</v>
      </c>
    </row>
    <row r="2" spans="1:6" ht="15.75" thickBot="1"/>
    <row r="3" spans="1:6" ht="60.75" thickBot="1">
      <c r="A3" s="1"/>
      <c r="B3" s="2" t="s">
        <v>52</v>
      </c>
      <c r="C3" s="2" t="s">
        <v>33</v>
      </c>
      <c r="D3" s="2" t="s">
        <v>75</v>
      </c>
      <c r="E3" s="2" t="s">
        <v>34</v>
      </c>
      <c r="F3" s="2" t="s">
        <v>35</v>
      </c>
    </row>
    <row r="4" spans="1:6" ht="15.75" thickBot="1">
      <c r="A4" s="3" t="s">
        <v>50</v>
      </c>
      <c r="B4" s="11">
        <v>154.34622262455503</v>
      </c>
      <c r="C4" s="11">
        <v>58.828432030519735</v>
      </c>
      <c r="D4" s="11">
        <v>35.325700098345507</v>
      </c>
      <c r="E4" s="11">
        <v>179.20340191833264</v>
      </c>
      <c r="F4" s="11">
        <v>64.511062221107679</v>
      </c>
    </row>
    <row r="5" spans="1:6" ht="15.75" thickBot="1">
      <c r="A5" s="3" t="s">
        <v>1</v>
      </c>
      <c r="B5" s="33">
        <v>14245712.966717167</v>
      </c>
      <c r="C5" s="33">
        <v>3175773.5541565954</v>
      </c>
      <c r="D5" s="33">
        <v>1623812.1593579573</v>
      </c>
      <c r="E5" s="33">
        <v>16225681.975168716</v>
      </c>
      <c r="F5" s="33">
        <v>12731716.049935739</v>
      </c>
    </row>
    <row r="6" spans="1:6" ht="15.75" thickBot="1">
      <c r="A6" s="3" t="s">
        <v>2</v>
      </c>
      <c r="B6" s="33">
        <v>13048657.280942593</v>
      </c>
      <c r="C6" s="33">
        <v>2750762.4552212735</v>
      </c>
      <c r="D6" s="33">
        <v>1429641.2186278913</v>
      </c>
      <c r="E6" s="33">
        <v>15244567.381742841</v>
      </c>
      <c r="F6" s="33">
        <v>11382159.431212258</v>
      </c>
    </row>
    <row r="7" spans="1:6">
      <c r="A7" s="38" t="s">
        <v>49</v>
      </c>
      <c r="B7" s="39"/>
      <c r="C7" s="39"/>
      <c r="D7" s="39"/>
      <c r="E7" s="39"/>
      <c r="F7" s="40"/>
    </row>
    <row r="8" spans="1:6">
      <c r="A8" s="6" t="s">
        <v>4</v>
      </c>
      <c r="B8" s="7">
        <v>115.63539912519542</v>
      </c>
      <c r="C8" s="7">
        <v>110.42871429766905</v>
      </c>
      <c r="D8" s="7">
        <v>108.77118685508789</v>
      </c>
      <c r="E8" s="7">
        <v>114.25737159517932</v>
      </c>
      <c r="F8" s="7">
        <v>117.3440743433749</v>
      </c>
    </row>
    <row r="9" spans="1:6">
      <c r="A9" s="8" t="s">
        <v>5</v>
      </c>
      <c r="B9" s="9">
        <v>1.5738666962201104</v>
      </c>
      <c r="C9" s="9">
        <v>1.288366633471865E-3</v>
      </c>
      <c r="D9" s="9">
        <v>0</v>
      </c>
      <c r="E9" s="9">
        <v>1.4714611682125069</v>
      </c>
      <c r="F9" s="9">
        <v>0</v>
      </c>
    </row>
    <row r="10" spans="1:6">
      <c r="A10" s="8" t="s">
        <v>6</v>
      </c>
      <c r="B10" s="9">
        <v>0</v>
      </c>
      <c r="C10" s="9">
        <v>0.92218311522612606</v>
      </c>
      <c r="D10" s="9">
        <v>0.69879923252883858</v>
      </c>
      <c r="E10" s="9">
        <v>0.49038389922549552</v>
      </c>
      <c r="F10" s="9">
        <v>1.2402661873914729E-2</v>
      </c>
    </row>
    <row r="11" spans="1:6">
      <c r="A11" s="6" t="s">
        <v>7</v>
      </c>
      <c r="B11" s="7">
        <v>114.06153242897565</v>
      </c>
      <c r="C11" s="7">
        <v>109.50524281580955</v>
      </c>
      <c r="D11" s="7">
        <v>108.07238762255915</v>
      </c>
      <c r="E11" s="7">
        <v>112.29552652774208</v>
      </c>
      <c r="F11" s="7">
        <v>117.33167168150101</v>
      </c>
    </row>
    <row r="12" spans="1:6">
      <c r="A12" s="8" t="s">
        <v>8</v>
      </c>
      <c r="B12" s="9">
        <v>0.27362220166993989</v>
      </c>
      <c r="C12" s="9">
        <v>0.15021734733954406</v>
      </c>
      <c r="D12" s="9">
        <v>0.16742218390247715</v>
      </c>
      <c r="E12" s="9">
        <v>0.3253176519567228</v>
      </c>
      <c r="F12" s="9">
        <v>0.15296073617729944</v>
      </c>
    </row>
    <row r="13" spans="1:6">
      <c r="A13" s="8" t="s">
        <v>10</v>
      </c>
      <c r="B13" s="9">
        <v>0.58820743600444914</v>
      </c>
      <c r="C13" s="9">
        <v>0.41573269209543745</v>
      </c>
      <c r="D13" s="9">
        <v>0.36583911385383094</v>
      </c>
      <c r="E13" s="9">
        <v>0.55477256548292442</v>
      </c>
      <c r="F13" s="9">
        <v>0.58271264978096593</v>
      </c>
    </row>
    <row r="14" spans="1:6">
      <c r="A14" s="8" t="s">
        <v>11</v>
      </c>
      <c r="B14" s="9">
        <v>13.199737435810885</v>
      </c>
      <c r="C14" s="9">
        <v>8.9392927763744865</v>
      </c>
      <c r="D14" s="9">
        <v>7.5391263248028366</v>
      </c>
      <c r="E14" s="9">
        <v>11.415463829567457</v>
      </c>
      <c r="F14" s="9">
        <v>16.59600473944738</v>
      </c>
    </row>
    <row r="15" spans="1:6">
      <c r="A15" s="6" t="s">
        <v>48</v>
      </c>
      <c r="B15" s="26">
        <v>100</v>
      </c>
      <c r="C15" s="26">
        <v>100</v>
      </c>
      <c r="D15" s="26">
        <v>100</v>
      </c>
      <c r="E15" s="26">
        <v>100</v>
      </c>
      <c r="F15" s="26">
        <v>100</v>
      </c>
    </row>
    <row r="16" spans="1:6">
      <c r="A16" s="8" t="s">
        <v>9</v>
      </c>
      <c r="B16" s="9">
        <v>2.9998010731032787</v>
      </c>
      <c r="C16" s="9">
        <v>3.4095523250894364</v>
      </c>
      <c r="D16" s="9">
        <v>3.1352976209687662</v>
      </c>
      <c r="E16" s="9">
        <v>3.4871520278041941</v>
      </c>
      <c r="F16" s="9">
        <v>2.0498748910211799</v>
      </c>
    </row>
    <row r="17" spans="1:6">
      <c r="A17" s="6" t="s">
        <v>12</v>
      </c>
      <c r="B17" s="7">
        <v>97.000198926896729</v>
      </c>
      <c r="C17" s="7">
        <v>96.590447674910578</v>
      </c>
      <c r="D17" s="7">
        <v>96.864702379031243</v>
      </c>
      <c r="E17" s="7">
        <v>96.512847972195814</v>
      </c>
      <c r="F17" s="7">
        <v>97.950125108978824</v>
      </c>
    </row>
    <row r="18" spans="1:6">
      <c r="A18" s="8" t="s">
        <v>13</v>
      </c>
      <c r="B18" s="9">
        <v>0</v>
      </c>
      <c r="C18" s="9">
        <v>2.8502346339089919</v>
      </c>
      <c r="D18" s="9">
        <v>2.2819021064750511</v>
      </c>
      <c r="E18" s="9">
        <v>0.99695947142426888</v>
      </c>
      <c r="F18" s="9">
        <v>0</v>
      </c>
    </row>
    <row r="19" spans="1:6">
      <c r="A19" s="8" t="s">
        <v>14</v>
      </c>
      <c r="B19" s="9">
        <v>3.1548967282330455E-2</v>
      </c>
      <c r="C19" s="9">
        <v>7.9270233046644396</v>
      </c>
      <c r="D19" s="9">
        <v>3.6012697037051926</v>
      </c>
      <c r="E19" s="9">
        <v>3.5395414387849682</v>
      </c>
      <c r="F19" s="9">
        <v>4.0457973389553911E-2</v>
      </c>
    </row>
    <row r="20" spans="1:6">
      <c r="A20" s="6" t="s">
        <v>15</v>
      </c>
      <c r="B20" s="7">
        <v>96.968649959614396</v>
      </c>
      <c r="C20" s="7">
        <v>85.813189736337264</v>
      </c>
      <c r="D20" s="7">
        <v>90.98153056885117</v>
      </c>
      <c r="E20" s="7">
        <v>91.976347061986559</v>
      </c>
      <c r="F20" s="7">
        <v>97.909667135589231</v>
      </c>
    </row>
    <row r="21" spans="1:6">
      <c r="A21" s="8" t="s">
        <v>16</v>
      </c>
      <c r="B21" s="9">
        <v>4.3673567110021372</v>
      </c>
      <c r="C21" s="9">
        <v>2.4395356136559259</v>
      </c>
      <c r="D21" s="9">
        <v>0.93221260506550374</v>
      </c>
      <c r="E21" s="9">
        <v>4.7095883128145752</v>
      </c>
      <c r="F21" s="9">
        <v>0</v>
      </c>
    </row>
    <row r="22" spans="1:6">
      <c r="A22" s="6" t="s">
        <v>17</v>
      </c>
      <c r="B22" s="7">
        <v>92.601293248612677</v>
      </c>
      <c r="C22" s="7">
        <v>83.373654122681543</v>
      </c>
      <c r="D22" s="7">
        <v>90.049317963785924</v>
      </c>
      <c r="E22" s="7">
        <v>87.266758749172496</v>
      </c>
      <c r="F22" s="7">
        <v>97.909667135589231</v>
      </c>
    </row>
    <row r="23" spans="1:6">
      <c r="A23" s="8" t="s">
        <v>18</v>
      </c>
      <c r="B23" s="9">
        <v>0.86218478743221239</v>
      </c>
      <c r="C23" s="9">
        <v>0</v>
      </c>
      <c r="D23" s="9">
        <v>0</v>
      </c>
      <c r="E23" s="9">
        <v>3.3489725418596691E-3</v>
      </c>
      <c r="F23" s="9">
        <v>2.4068203150568355</v>
      </c>
    </row>
    <row r="24" spans="1:6">
      <c r="A24" s="8" t="s">
        <v>19</v>
      </c>
      <c r="B24" s="9">
        <v>1.8784911083414191</v>
      </c>
      <c r="C24" s="9">
        <v>1.5514381850963381</v>
      </c>
      <c r="D24" s="9">
        <v>1.5949853907341205</v>
      </c>
      <c r="E24" s="9">
        <v>2.2031126507025003</v>
      </c>
      <c r="F24" s="9">
        <v>0</v>
      </c>
    </row>
    <row r="25" spans="1:6">
      <c r="A25" s="8" t="s">
        <v>20</v>
      </c>
      <c r="B25" s="9">
        <v>0.14613373329780768</v>
      </c>
      <c r="C25" s="9">
        <v>2.6363458480927684</v>
      </c>
      <c r="D25" s="9">
        <v>1.4607593365435687</v>
      </c>
      <c r="E25" s="9">
        <v>1.2180320094242187</v>
      </c>
      <c r="F25" s="9">
        <v>1.6142274982919058E-3</v>
      </c>
    </row>
    <row r="26" spans="1:6">
      <c r="A26" s="8" t="s">
        <v>21</v>
      </c>
      <c r="B26" s="9">
        <v>0.98473015457803736</v>
      </c>
      <c r="C26" s="9">
        <v>0</v>
      </c>
      <c r="D26" s="9">
        <v>0</v>
      </c>
      <c r="E26" s="9">
        <v>0.84813891944350328</v>
      </c>
      <c r="F26" s="9">
        <v>0</v>
      </c>
    </row>
    <row r="27" spans="1:6">
      <c r="A27" s="8" t="s">
        <v>22</v>
      </c>
      <c r="B27" s="9">
        <v>3.3435716978168295</v>
      </c>
      <c r="C27" s="9">
        <v>0.90629218788972588</v>
      </c>
      <c r="D27" s="9">
        <v>1.1348654805503127</v>
      </c>
      <c r="E27" s="9">
        <v>3.3036653610935898</v>
      </c>
      <c r="F27" s="9">
        <v>2.1277813912635588E-2</v>
      </c>
    </row>
    <row r="28" spans="1:6" ht="45">
      <c r="A28" s="6" t="s">
        <v>23</v>
      </c>
      <c r="B28" s="22">
        <v>85.386181767147022</v>
      </c>
      <c r="C28" s="22">
        <v>78.279577901602678</v>
      </c>
      <c r="D28" s="22">
        <v>85.858707755958065</v>
      </c>
      <c r="E28" s="7">
        <v>79.69046083596723</v>
      </c>
      <c r="F28" s="7">
        <v>95.479954779121968</v>
      </c>
    </row>
    <row r="29" spans="1:6">
      <c r="A29" s="8" t="s">
        <v>24</v>
      </c>
      <c r="B29" s="23">
        <v>0.99519213029291442</v>
      </c>
      <c r="C29" s="23">
        <v>1.3154407938501401E-2</v>
      </c>
      <c r="D29" s="23">
        <v>1.4334980994061523E-2</v>
      </c>
      <c r="E29" s="9">
        <v>0.81289283361556941</v>
      </c>
      <c r="F29" s="9">
        <v>0.4974593923811923</v>
      </c>
    </row>
    <row r="30" spans="1:6">
      <c r="A30" s="8" t="s">
        <v>25</v>
      </c>
      <c r="B30" s="23">
        <v>0.6792800454159883</v>
      </c>
      <c r="C30" s="23">
        <v>2.9981815158571526E-2</v>
      </c>
      <c r="D30" s="23">
        <v>3.1497691797468468E-2</v>
      </c>
      <c r="E30" s="9">
        <v>0.5441447597046668</v>
      </c>
      <c r="F30" s="9">
        <v>0.31788589212791318</v>
      </c>
    </row>
    <row r="31" spans="1:6">
      <c r="A31" s="8" t="s">
        <v>26</v>
      </c>
      <c r="B31" s="9">
        <v>0.11632564868192113</v>
      </c>
      <c r="C31" s="9">
        <v>4.2837105119205672E-3</v>
      </c>
      <c r="D31" s="9">
        <v>6.5853415103867535E-3</v>
      </c>
      <c r="E31" s="9">
        <v>8.0659796583421609E-2</v>
      </c>
      <c r="F31" s="9">
        <v>7.3486214512360024E-2</v>
      </c>
    </row>
    <row r="32" spans="1:6">
      <c r="A32" s="8" t="s">
        <v>27</v>
      </c>
      <c r="B32" s="9">
        <v>0.20907111787680893</v>
      </c>
      <c r="C32" s="9">
        <v>5.2801650811310436E-3</v>
      </c>
      <c r="D32" s="9">
        <v>3.4248273930981652E-3</v>
      </c>
      <c r="E32" s="9">
        <v>0.17464940588206451</v>
      </c>
      <c r="F32" s="9">
        <v>9.4937628362955051E-2</v>
      </c>
    </row>
    <row r="33" spans="1:6">
      <c r="A33" s="8" t="s">
        <v>28</v>
      </c>
      <c r="B33" s="9">
        <v>1.879668976553919</v>
      </c>
      <c r="C33" s="9">
        <v>1.2015423605907714E-2</v>
      </c>
      <c r="D33" s="9">
        <v>1.400101389588089E-2</v>
      </c>
      <c r="E33" s="9">
        <v>1.1529431481027239</v>
      </c>
      <c r="F33" s="9">
        <v>1.4344591083502449</v>
      </c>
    </row>
    <row r="34" spans="1:6" ht="15.75" thickBot="1">
      <c r="A34" s="19" t="s">
        <v>29</v>
      </c>
      <c r="B34" s="20">
        <v>81.506643848325979</v>
      </c>
      <c r="C34" s="20">
        <v>78.214862379306524</v>
      </c>
      <c r="D34" s="20">
        <v>85.788863900366991</v>
      </c>
      <c r="E34" s="20">
        <v>76.925170892079635</v>
      </c>
      <c r="F34" s="20">
        <v>93.061726543385774</v>
      </c>
    </row>
    <row r="35" spans="1:6" ht="9" customHeight="1" thickBot="1">
      <c r="A35" s="10"/>
      <c r="B35" s="13"/>
      <c r="C35" s="13"/>
      <c r="D35" s="13"/>
      <c r="E35" s="13"/>
      <c r="F35" s="15"/>
    </row>
    <row r="36" spans="1:6">
      <c r="A36" s="6" t="s">
        <v>32</v>
      </c>
      <c r="B36" s="7">
        <f>B37*B4/100</f>
        <v>28.543796656614628</v>
      </c>
      <c r="C36" s="7">
        <f t="shared" ref="C36:F36" si="0">C37*C4/100</f>
        <v>12.815854877944846</v>
      </c>
      <c r="D36" s="7">
        <v>5.0201833191240688</v>
      </c>
      <c r="E36" s="7">
        <f t="shared" si="0"/>
        <v>41.350878748234948</v>
      </c>
      <c r="F36" s="7">
        <f t="shared" si="0"/>
        <v>4.4759539066670024</v>
      </c>
    </row>
    <row r="37" spans="1:6" ht="30.75" thickBot="1">
      <c r="A37" s="19" t="s">
        <v>73</v>
      </c>
      <c r="B37" s="20">
        <f>(B15-B34)</f>
        <v>18.493356151674021</v>
      </c>
      <c r="C37" s="20">
        <f t="shared" ref="C37:F37" si="1">(C15-C34)</f>
        <v>21.785137620693476</v>
      </c>
      <c r="D37" s="20">
        <v>14.211136099633</v>
      </c>
      <c r="E37" s="20">
        <f t="shared" si="1"/>
        <v>23.074829107920365</v>
      </c>
      <c r="F37" s="20">
        <f t="shared" si="1"/>
        <v>6.9382734566142261</v>
      </c>
    </row>
    <row r="39" spans="1:6" ht="38.25">
      <c r="A39" s="35" t="s">
        <v>60</v>
      </c>
    </row>
    <row r="40" spans="1:6">
      <c r="A40" s="36" t="s">
        <v>61</v>
      </c>
    </row>
  </sheetData>
  <mergeCells count="1">
    <mergeCell ref="A7:F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1"/>
  <sheetViews>
    <sheetView topLeftCell="A16" zoomScaleNormal="100" workbookViewId="0">
      <selection activeCell="A37" sqref="A37"/>
    </sheetView>
  </sheetViews>
  <sheetFormatPr baseColWidth="10" defaultRowHeight="15"/>
  <cols>
    <col min="1" max="1" width="54.28515625" customWidth="1"/>
  </cols>
  <sheetData>
    <row r="1" spans="1:7">
      <c r="A1" s="37" t="s">
        <v>63</v>
      </c>
    </row>
    <row r="2" spans="1:7" ht="15.75" thickBot="1"/>
    <row r="3" spans="1:7" ht="15.75" thickBot="1">
      <c r="A3" s="1"/>
      <c r="B3" s="32" t="s">
        <v>54</v>
      </c>
      <c r="C3" s="32" t="s">
        <v>55</v>
      </c>
      <c r="D3" s="32" t="s">
        <v>56</v>
      </c>
      <c r="E3" s="32" t="s">
        <v>57</v>
      </c>
      <c r="F3" s="32" t="s">
        <v>58</v>
      </c>
      <c r="G3" s="29" t="s">
        <v>53</v>
      </c>
    </row>
    <row r="4" spans="1:7" ht="15.75" thickBot="1">
      <c r="A4" s="3" t="s">
        <v>50</v>
      </c>
      <c r="B4" s="11">
        <v>57.895813188506395</v>
      </c>
      <c r="C4" s="11">
        <v>40.988416281748378</v>
      </c>
      <c r="D4" s="11">
        <v>34.450757891631916</v>
      </c>
      <c r="E4" s="11">
        <v>26.182715004028562</v>
      </c>
      <c r="F4" s="11">
        <v>15.45732757668444</v>
      </c>
      <c r="G4" s="11">
        <v>7.5199584589056503</v>
      </c>
    </row>
    <row r="5" spans="1:7" ht="15.75" thickBot="1">
      <c r="A5" s="3" t="s">
        <v>1</v>
      </c>
      <c r="B5" s="5">
        <v>3407690.8459845926</v>
      </c>
      <c r="C5" s="5">
        <v>2650862.9364746357</v>
      </c>
      <c r="D5" s="5">
        <v>2500182.4727263586</v>
      </c>
      <c r="E5" s="5">
        <v>2059681.4169679114</v>
      </c>
      <c r="F5" s="5">
        <v>1308927.8346032426</v>
      </c>
      <c r="G5" s="5">
        <v>706585.19683295279</v>
      </c>
    </row>
    <row r="6" spans="1:7" ht="15.75" thickBot="1">
      <c r="A6" s="3" t="s">
        <v>2</v>
      </c>
      <c r="B6" s="5">
        <v>3326956.0812523696</v>
      </c>
      <c r="C6" s="5">
        <v>2550323.4694050625</v>
      </c>
      <c r="D6" s="5">
        <v>2370937.9332356667</v>
      </c>
      <c r="E6" s="5">
        <v>1916409.0300536191</v>
      </c>
      <c r="F6" s="5">
        <v>1180707.3221164513</v>
      </c>
      <c r="G6" s="5">
        <v>609559.24875424721</v>
      </c>
    </row>
    <row r="7" spans="1:7">
      <c r="A7" s="41" t="s">
        <v>49</v>
      </c>
      <c r="B7" s="42"/>
      <c r="C7" s="42"/>
      <c r="D7" s="42"/>
      <c r="E7" s="42"/>
      <c r="F7" s="42"/>
      <c r="G7" s="43"/>
    </row>
    <row r="8" spans="1:7">
      <c r="A8" s="6" t="s">
        <v>4</v>
      </c>
      <c r="B8" s="7">
        <v>106.29655190058931</v>
      </c>
      <c r="C8" s="7">
        <v>110.55576812081453</v>
      </c>
      <c r="D8" s="7">
        <v>117.21913620905111</v>
      </c>
      <c r="E8" s="7">
        <v>126.84469252439318</v>
      </c>
      <c r="F8" s="7">
        <v>140.95615334087904</v>
      </c>
      <c r="G8" s="7">
        <v>158.41216354164692</v>
      </c>
    </row>
    <row r="9" spans="1:7">
      <c r="A9" s="8" t="s">
        <v>5</v>
      </c>
      <c r="B9" s="9">
        <v>0.79277062022187339</v>
      </c>
      <c r="C9" s="9">
        <v>1.1261493744162789</v>
      </c>
      <c r="D9" s="9">
        <v>1.3848629180578056</v>
      </c>
      <c r="E9" s="9">
        <v>1.6256428655665618</v>
      </c>
      <c r="F9" s="9">
        <v>1.8302890148314443</v>
      </c>
      <c r="G9" s="9">
        <v>2.4497649735463582</v>
      </c>
    </row>
    <row r="10" spans="1:7">
      <c r="A10" s="8" t="s">
        <v>6</v>
      </c>
      <c r="B10" s="9">
        <v>7.7604176687998787E-3</v>
      </c>
      <c r="C10" s="9">
        <v>0</v>
      </c>
      <c r="D10" s="9">
        <v>0</v>
      </c>
      <c r="E10" s="9">
        <v>0</v>
      </c>
      <c r="F10" s="9">
        <v>0</v>
      </c>
      <c r="G10" s="9">
        <v>1.1540739043669444E-2</v>
      </c>
    </row>
    <row r="11" spans="1:7">
      <c r="A11" s="6" t="s">
        <v>7</v>
      </c>
      <c r="B11" s="7">
        <v>105.4960208626988</v>
      </c>
      <c r="C11" s="7">
        <v>109.42961874639796</v>
      </c>
      <c r="D11" s="7">
        <v>115.83427329099314</v>
      </c>
      <c r="E11" s="7">
        <v>125.21904965882646</v>
      </c>
      <c r="F11" s="7">
        <v>139.12586432604746</v>
      </c>
      <c r="G11" s="7">
        <v>155.95085782905673</v>
      </c>
    </row>
    <row r="12" spans="1:7">
      <c r="A12" s="8" t="s">
        <v>8</v>
      </c>
      <c r="B12" s="9">
        <v>0.21153695959458149</v>
      </c>
      <c r="C12" s="9">
        <v>0.26722492267379871</v>
      </c>
      <c r="D12" s="9">
        <v>0.26432218106933036</v>
      </c>
      <c r="E12" s="9">
        <v>0.30152174429357481</v>
      </c>
      <c r="F12" s="9">
        <v>0.24313044224948771</v>
      </c>
      <c r="G12" s="9">
        <v>0.25895271813786336</v>
      </c>
    </row>
    <row r="13" spans="1:7">
      <c r="A13" s="8" t="s">
        <v>10</v>
      </c>
      <c r="B13" s="9">
        <v>0.19617441087572152</v>
      </c>
      <c r="C13" s="9">
        <v>0.38930018963480784</v>
      </c>
      <c r="D13" s="9">
        <v>0.70891150234675104</v>
      </c>
      <c r="E13" s="9">
        <v>1.1073699929695617</v>
      </c>
      <c r="F13" s="9">
        <v>1.6244598103583978</v>
      </c>
      <c r="G13" s="9">
        <v>2.5616953340580966</v>
      </c>
    </row>
    <row r="14" spans="1:7">
      <c r="A14" s="8" t="s">
        <v>11</v>
      </c>
      <c r="B14" s="9">
        <v>5.0883094922277152</v>
      </c>
      <c r="C14" s="9">
        <v>8.773093634089193</v>
      </c>
      <c r="D14" s="9">
        <v>14.861039607575515</v>
      </c>
      <c r="E14" s="9">
        <v>23.810157921562588</v>
      </c>
      <c r="F14" s="9">
        <v>37.258274073438514</v>
      </c>
      <c r="G14" s="9">
        <v>53.130209776860973</v>
      </c>
    </row>
    <row r="15" spans="1:7">
      <c r="A15" s="6" t="s">
        <v>48</v>
      </c>
      <c r="B15" s="26">
        <v>100</v>
      </c>
      <c r="C15" s="26">
        <v>100</v>
      </c>
      <c r="D15" s="26">
        <v>100</v>
      </c>
      <c r="E15" s="26">
        <v>100</v>
      </c>
      <c r="F15" s="26">
        <v>100</v>
      </c>
      <c r="G15" s="26">
        <v>100</v>
      </c>
    </row>
    <row r="16" spans="1:7">
      <c r="A16" s="8" t="s">
        <v>9</v>
      </c>
      <c r="B16" s="9">
        <v>2.7128812891979939</v>
      </c>
      <c r="C16" s="9">
        <v>3.1876357882067206</v>
      </c>
      <c r="D16" s="9">
        <v>3.568974782140578</v>
      </c>
      <c r="E16" s="9">
        <v>3.7117595718810548</v>
      </c>
      <c r="F16" s="9">
        <v>3.768241465789369</v>
      </c>
      <c r="G16" s="9">
        <v>3.6100124872194583</v>
      </c>
    </row>
    <row r="17" spans="1:7">
      <c r="A17" s="6" t="s">
        <v>12</v>
      </c>
      <c r="B17" s="7">
        <v>97.287118710802005</v>
      </c>
      <c r="C17" s="7">
        <v>96.812364211793295</v>
      </c>
      <c r="D17" s="7">
        <v>96.431025217859428</v>
      </c>
      <c r="E17" s="7">
        <v>96.288240428118939</v>
      </c>
      <c r="F17" s="7">
        <v>96.231758534210627</v>
      </c>
      <c r="G17" s="7">
        <v>96.38998751278055</v>
      </c>
    </row>
    <row r="18" spans="1:7">
      <c r="A18" s="8" t="s">
        <v>13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>
      <c r="A19" s="8" t="s">
        <v>14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>
      <c r="A20" s="6" t="s">
        <v>15</v>
      </c>
      <c r="B20" s="7">
        <v>97.287118710802005</v>
      </c>
      <c r="C20" s="7">
        <v>96.812364211793295</v>
      </c>
      <c r="D20" s="7">
        <v>96.431025217859428</v>
      </c>
      <c r="E20" s="7">
        <v>96.288240428118939</v>
      </c>
      <c r="F20" s="7">
        <v>96.231758534210627</v>
      </c>
      <c r="G20" s="7">
        <v>96.38998751278055</v>
      </c>
    </row>
    <row r="21" spans="1:7">
      <c r="A21" s="8" t="s">
        <v>16</v>
      </c>
      <c r="B21" s="9">
        <v>3.3189061091579424</v>
      </c>
      <c r="C21" s="9">
        <v>3.9377162976511442</v>
      </c>
      <c r="D21" s="9">
        <v>4.2163700884463182</v>
      </c>
      <c r="E21" s="9">
        <v>4.158745864554132</v>
      </c>
      <c r="F21" s="9">
        <v>4.3617707347541019</v>
      </c>
      <c r="G21" s="9">
        <v>4.488188085698618</v>
      </c>
    </row>
    <row r="22" spans="1:7">
      <c r="A22" s="6" t="s">
        <v>17</v>
      </c>
      <c r="B22" s="7">
        <v>93.96821260164441</v>
      </c>
      <c r="C22" s="7">
        <v>92.874647914142429</v>
      </c>
      <c r="D22" s="7">
        <v>92.214655129413998</v>
      </c>
      <c r="E22" s="7">
        <v>92.12949456356489</v>
      </c>
      <c r="F22" s="7">
        <v>91.86998779945651</v>
      </c>
      <c r="G22" s="7">
        <v>91.901799427081897</v>
      </c>
    </row>
    <row r="23" spans="1:7">
      <c r="A23" s="8" t="s">
        <v>18</v>
      </c>
      <c r="B23" s="9">
        <v>0.78401166955578105</v>
      </c>
      <c r="C23" s="9">
        <v>0.23113428789538396</v>
      </c>
      <c r="D23" s="9">
        <v>0.17256189468822219</v>
      </c>
      <c r="E23" s="9">
        <v>0.18192919494345475</v>
      </c>
      <c r="F23" s="9">
        <v>0.2084906900165536</v>
      </c>
      <c r="G23" s="9">
        <v>0.30396791972853965</v>
      </c>
    </row>
    <row r="24" spans="1:7">
      <c r="A24" s="8" t="s">
        <v>19</v>
      </c>
      <c r="B24" s="9">
        <v>1.4236129999941851</v>
      </c>
      <c r="C24" s="9">
        <v>1.7523089795859328</v>
      </c>
      <c r="D24" s="9">
        <v>2.139584944595899</v>
      </c>
      <c r="E24" s="9">
        <v>2.4298499405029825</v>
      </c>
      <c r="F24" s="9">
        <v>1.9523815824742523</v>
      </c>
      <c r="G24" s="9">
        <v>1.0503458901171709</v>
      </c>
    </row>
    <row r="25" spans="1:7">
      <c r="A25" s="8" t="s">
        <v>20</v>
      </c>
      <c r="B25" s="9">
        <v>0.74684571602792205</v>
      </c>
      <c r="C25" s="9">
        <v>0.85760270594909349</v>
      </c>
      <c r="D25" s="9">
        <v>1.1049178396947432</v>
      </c>
      <c r="E25" s="9">
        <v>1.0281980203219738</v>
      </c>
      <c r="F25" s="9">
        <v>1.0975267463783558</v>
      </c>
      <c r="G25" s="9">
        <v>1.1227598485564541</v>
      </c>
    </row>
    <row r="26" spans="1:7">
      <c r="A26" s="8" t="s">
        <v>21</v>
      </c>
      <c r="B26" s="9">
        <v>0.84887204943936179</v>
      </c>
      <c r="C26" s="9">
        <v>0.65801058173879634</v>
      </c>
      <c r="D26" s="9">
        <v>0.52104706550046509</v>
      </c>
      <c r="E26" s="9">
        <v>0.2784691784328327</v>
      </c>
      <c r="F26" s="9">
        <v>7.0384144890073178E-2</v>
      </c>
      <c r="G26" s="9">
        <v>1.4374291299214517E-2</v>
      </c>
    </row>
    <row r="27" spans="1:7">
      <c r="A27" s="8" t="s">
        <v>22</v>
      </c>
      <c r="B27" s="9">
        <v>2.5408170381152093</v>
      </c>
      <c r="C27" s="9">
        <v>2.4824024742187571</v>
      </c>
      <c r="D27" s="9">
        <v>2.6842421306760649</v>
      </c>
      <c r="E27" s="9">
        <v>2.4863059309416831</v>
      </c>
      <c r="F27" s="9">
        <v>2.3949144155097151</v>
      </c>
      <c r="G27" s="9">
        <v>2.1242212023802343</v>
      </c>
    </row>
    <row r="28" spans="1:7" ht="45">
      <c r="A28" s="6" t="s">
        <v>23</v>
      </c>
      <c r="B28" s="7">
        <v>87.624053128511932</v>
      </c>
      <c r="C28" s="7">
        <v>86.893188884753343</v>
      </c>
      <c r="D28" s="7">
        <v>85.592301254257947</v>
      </c>
      <c r="E28" s="7">
        <v>85.724742298421987</v>
      </c>
      <c r="F28" s="7">
        <v>86.146290220187609</v>
      </c>
      <c r="G28" s="7">
        <v>87.286130275000218</v>
      </c>
    </row>
    <row r="29" spans="1:7">
      <c r="A29" s="8" t="s">
        <v>24</v>
      </c>
      <c r="B29" s="9">
        <v>0.61175152954145839</v>
      </c>
      <c r="C29" s="9">
        <v>0.72738281657636572</v>
      </c>
      <c r="D29" s="9">
        <v>0.82181898307229984</v>
      </c>
      <c r="E29" s="9">
        <v>1.0664167131603508</v>
      </c>
      <c r="F29" s="9">
        <v>1.7469948962806174</v>
      </c>
      <c r="G29" s="9">
        <v>0.74888052684646766</v>
      </c>
    </row>
    <row r="30" spans="1:7">
      <c r="A30" s="8" t="s">
        <v>25</v>
      </c>
      <c r="B30" s="9">
        <v>0.51929680272056022</v>
      </c>
      <c r="C30" s="9">
        <v>0.57860633565021224</v>
      </c>
      <c r="D30" s="9">
        <v>0.61769040985726575</v>
      </c>
      <c r="E30" s="9">
        <v>0.63885129644936589</v>
      </c>
      <c r="F30" s="9">
        <v>0.36137517189963003</v>
      </c>
      <c r="G30" s="9">
        <v>4.9484372844080284E-2</v>
      </c>
    </row>
    <row r="31" spans="1:7">
      <c r="A31" s="8" t="s">
        <v>26</v>
      </c>
      <c r="B31" s="9">
        <v>8.8146491346209471E-2</v>
      </c>
      <c r="C31" s="9">
        <v>7.4680017705012466E-2</v>
      </c>
      <c r="D31" s="9">
        <v>0.10209962305031781</v>
      </c>
      <c r="E31" s="9">
        <v>0.10632560901723655</v>
      </c>
      <c r="F31" s="9">
        <v>6.6944210482820898E-2</v>
      </c>
      <c r="G31" s="9">
        <v>4.3221628618654957E-3</v>
      </c>
    </row>
    <row r="32" spans="1:7">
      <c r="A32" s="8" t="s">
        <v>27</v>
      </c>
      <c r="B32" s="9">
        <v>0.23978628651987011</v>
      </c>
      <c r="C32" s="9">
        <v>0.13047355701241944</v>
      </c>
      <c r="D32" s="9">
        <v>6.9012828741305016E-2</v>
      </c>
      <c r="E32" s="9">
        <v>3.9415716325120566E-2</v>
      </c>
      <c r="F32" s="9">
        <v>6.5307148162213457E-3</v>
      </c>
      <c r="G32" s="9">
        <v>8.1621158693437416E-5</v>
      </c>
    </row>
    <row r="33" spans="1:7">
      <c r="A33" s="8" t="s">
        <v>28</v>
      </c>
      <c r="B33" s="9">
        <v>1.52186300889561</v>
      </c>
      <c r="C33" s="9">
        <v>1.5380904007274281</v>
      </c>
      <c r="D33" s="9">
        <v>1.298508289482627</v>
      </c>
      <c r="E33" s="9">
        <v>1.089993655739802</v>
      </c>
      <c r="F33" s="9">
        <v>0.67974081696317601</v>
      </c>
      <c r="G33" s="9">
        <v>9.3695753898160261E-2</v>
      </c>
    </row>
    <row r="34" spans="1:7" ht="15.75" thickBot="1">
      <c r="A34" s="6" t="s">
        <v>29</v>
      </c>
      <c r="B34" s="7">
        <v>84.643209009487137</v>
      </c>
      <c r="C34" s="7">
        <v>83.843955757082711</v>
      </c>
      <c r="D34" s="7">
        <v>82.683171120054382</v>
      </c>
      <c r="E34" s="7">
        <v>82.783739307730244</v>
      </c>
      <c r="F34" s="7">
        <v>83.284704409745132</v>
      </c>
      <c r="G34" s="7">
        <v>86.389665837390936</v>
      </c>
    </row>
    <row r="35" spans="1:7" ht="9" customHeight="1" thickBot="1">
      <c r="A35" s="10"/>
      <c r="B35" s="13"/>
      <c r="C35" s="13"/>
      <c r="D35" s="13"/>
      <c r="E35" s="14"/>
      <c r="F35" s="14"/>
      <c r="G35" s="15"/>
    </row>
    <row r="36" spans="1:7">
      <c r="A36" s="6" t="s">
        <v>32</v>
      </c>
      <c r="B36" s="7">
        <f>B37*B4/100</f>
        <v>8.8909390236167081</v>
      </c>
      <c r="C36" s="7">
        <f t="shared" ref="C36:E36" si="0">C37*C4/100</f>
        <v>6.6221066689503827</v>
      </c>
      <c r="D36" s="7">
        <f t="shared" si="0"/>
        <v>5.9657787919382601</v>
      </c>
      <c r="E36" s="7">
        <f t="shared" si="0"/>
        <v>4.5076844714075852</v>
      </c>
      <c r="F36" s="7">
        <f>F37*F4/100</f>
        <v>2.5837379947967838</v>
      </c>
      <c r="G36" s="7">
        <f>G37*G4/100</f>
        <v>1.0234914751464459</v>
      </c>
    </row>
    <row r="37" spans="1:7" ht="30.75" thickBot="1">
      <c r="A37" s="19" t="s">
        <v>73</v>
      </c>
      <c r="B37" s="20">
        <f>(B15-B34)</f>
        <v>15.356790990512863</v>
      </c>
      <c r="C37" s="20">
        <f t="shared" ref="C37:E37" si="1">(C15-C34)</f>
        <v>16.156044242917289</v>
      </c>
      <c r="D37" s="20">
        <f t="shared" si="1"/>
        <v>17.316828879945618</v>
      </c>
      <c r="E37" s="20">
        <f t="shared" si="1"/>
        <v>17.216260692269756</v>
      </c>
      <c r="F37" s="20">
        <f>(F15-F34)</f>
        <v>16.715295590254868</v>
      </c>
      <c r="G37" s="20">
        <f>(G15-G34)</f>
        <v>13.610334162609064</v>
      </c>
    </row>
    <row r="38" spans="1:7" ht="38.25">
      <c r="A38" s="35" t="s">
        <v>64</v>
      </c>
    </row>
    <row r="39" spans="1:7" ht="38.25">
      <c r="A39" s="36" t="s">
        <v>65</v>
      </c>
    </row>
    <row r="40" spans="1:7">
      <c r="A40" s="36" t="s">
        <v>61</v>
      </c>
      <c r="B40" s="28"/>
      <c r="C40" s="28"/>
      <c r="D40" s="28"/>
      <c r="E40" s="28"/>
      <c r="F40" s="28"/>
      <c r="G40" s="28"/>
    </row>
    <row r="41" spans="1:7">
      <c r="B41" s="28"/>
      <c r="C41" s="28"/>
      <c r="D41" s="28"/>
      <c r="E41" s="28"/>
      <c r="F41" s="28"/>
      <c r="G41" s="28"/>
    </row>
  </sheetData>
  <mergeCells count="1">
    <mergeCell ref="A7:G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9"/>
  <sheetViews>
    <sheetView topLeftCell="A13" workbookViewId="0">
      <selection activeCell="A36" sqref="A36"/>
    </sheetView>
  </sheetViews>
  <sheetFormatPr baseColWidth="10" defaultRowHeight="15"/>
  <cols>
    <col min="1" max="1" width="52.7109375" customWidth="1"/>
    <col min="2" max="5" width="14.28515625" customWidth="1"/>
  </cols>
  <sheetData>
    <row r="1" spans="1:5">
      <c r="A1" s="37" t="s">
        <v>66</v>
      </c>
    </row>
    <row r="2" spans="1:5" ht="15.75" thickBot="1"/>
    <row r="3" spans="1:5" ht="15.75" thickBot="1">
      <c r="A3" s="1"/>
      <c r="B3" s="21" t="s">
        <v>41</v>
      </c>
      <c r="C3" s="21" t="s">
        <v>38</v>
      </c>
      <c r="D3" s="21" t="s">
        <v>39</v>
      </c>
      <c r="E3" s="21" t="s">
        <v>40</v>
      </c>
    </row>
    <row r="4" spans="1:5" ht="15.75" thickBot="1">
      <c r="A4" s="3" t="s">
        <v>50</v>
      </c>
      <c r="B4" s="4">
        <v>13.509606393388761</v>
      </c>
      <c r="C4" s="4">
        <v>40.326041158221884</v>
      </c>
      <c r="D4" s="4">
        <v>68.07669716107111</v>
      </c>
      <c r="E4" s="4">
        <v>122.49051169063249</v>
      </c>
    </row>
    <row r="5" spans="1:5" ht="15.75" thickBot="1">
      <c r="A5" s="3" t="s">
        <v>2</v>
      </c>
      <c r="B5" s="5">
        <v>3838059.7994428775</v>
      </c>
      <c r="C5" s="5">
        <v>3811932.6526053464</v>
      </c>
      <c r="D5" s="5">
        <v>3844661.4941807319</v>
      </c>
      <c r="E5" s="5">
        <v>3854496.6589383991</v>
      </c>
    </row>
    <row r="6" spans="1:5">
      <c r="A6" s="38" t="s">
        <v>49</v>
      </c>
      <c r="B6" s="39"/>
      <c r="C6" s="39"/>
      <c r="D6" s="39"/>
      <c r="E6" s="39"/>
    </row>
    <row r="7" spans="1:5">
      <c r="A7" s="6" t="s">
        <v>4</v>
      </c>
      <c r="B7" s="7">
        <v>209.34634893121279</v>
      </c>
      <c r="C7" s="7">
        <v>120.61994142875065</v>
      </c>
      <c r="D7" s="7">
        <v>105.77685873898201</v>
      </c>
      <c r="E7" s="7">
        <v>102.11111930940643</v>
      </c>
    </row>
    <row r="8" spans="1:5">
      <c r="A8" s="8" t="s">
        <v>5</v>
      </c>
      <c r="B8" s="9">
        <v>15.152423193305047</v>
      </c>
      <c r="C8" s="9">
        <v>0.86619695922798967</v>
      </c>
      <c r="D8" s="9">
        <v>7.6810092185193293E-3</v>
      </c>
      <c r="E8" s="9">
        <v>3.1560476294797344E-4</v>
      </c>
    </row>
    <row r="9" spans="1:5">
      <c r="A9" s="8" t="s">
        <v>6</v>
      </c>
      <c r="B9" s="9">
        <v>0.67089087883008924</v>
      </c>
      <c r="C9" s="9">
        <v>1.2131213598651245</v>
      </c>
      <c r="D9" s="9">
        <v>0.32213993557149462</v>
      </c>
      <c r="E9" s="9">
        <v>7.1552443752061989E-2</v>
      </c>
    </row>
    <row r="10" spans="1:5">
      <c r="A10" s="6" t="s">
        <v>7</v>
      </c>
      <c r="B10" s="7">
        <v>193.5230348590766</v>
      </c>
      <c r="C10" s="7">
        <v>118.54062310965745</v>
      </c>
      <c r="D10" s="7">
        <v>105.44703779419213</v>
      </c>
      <c r="E10" s="7">
        <v>102.03925126089146</v>
      </c>
    </row>
    <row r="11" spans="1:5">
      <c r="A11" s="8" t="s">
        <v>8</v>
      </c>
      <c r="B11" s="9">
        <v>0.80392021018977888</v>
      </c>
      <c r="C11" s="9">
        <v>0.58935569287323808</v>
      </c>
      <c r="D11" s="9">
        <v>0.27567123981779629</v>
      </c>
      <c r="E11" s="9">
        <v>0.10468569618518814</v>
      </c>
    </row>
    <row r="12" spans="1:5">
      <c r="A12" s="8" t="s">
        <v>10</v>
      </c>
      <c r="B12" s="9">
        <v>4.3194180526147665</v>
      </c>
      <c r="C12" s="9">
        <v>0.75851596539472355</v>
      </c>
      <c r="D12" s="9">
        <v>0.14245277919036184</v>
      </c>
      <c r="E12" s="9">
        <v>4.7559816724513503E-2</v>
      </c>
    </row>
    <row r="13" spans="1:5">
      <c r="A13" s="8" t="s">
        <v>11</v>
      </c>
      <c r="B13" s="9">
        <v>88.399845796063858</v>
      </c>
      <c r="C13" s="9">
        <v>17.192779460418169</v>
      </c>
      <c r="D13" s="9">
        <v>5.0289398548581294</v>
      </c>
      <c r="E13" s="9">
        <v>1.8870092315798961</v>
      </c>
    </row>
    <row r="14" spans="1:5">
      <c r="A14" s="6" t="s">
        <v>48</v>
      </c>
      <c r="B14" s="26">
        <v>100</v>
      </c>
      <c r="C14" s="26">
        <v>100</v>
      </c>
      <c r="D14" s="26">
        <v>100</v>
      </c>
      <c r="E14" s="26">
        <v>100</v>
      </c>
    </row>
    <row r="15" spans="1:5">
      <c r="A15" s="8" t="s">
        <v>9</v>
      </c>
      <c r="B15" s="9">
        <v>4.2076367972028832</v>
      </c>
      <c r="C15" s="9">
        <v>3.5355527444453263</v>
      </c>
      <c r="D15" s="9">
        <v>2.7830311051566077</v>
      </c>
      <c r="E15" s="9">
        <v>3.0298732964915192</v>
      </c>
    </row>
    <row r="16" spans="1:5">
      <c r="A16" s="6" t="s">
        <v>12</v>
      </c>
      <c r="B16" s="7">
        <v>95.792363202797119</v>
      </c>
      <c r="C16" s="7">
        <v>96.46444725555466</v>
      </c>
      <c r="D16" s="7">
        <v>97.216968894843376</v>
      </c>
      <c r="E16" s="7">
        <v>96.97012670350847</v>
      </c>
    </row>
    <row r="17" spans="1:5">
      <c r="A17" s="8" t="s">
        <v>13</v>
      </c>
      <c r="B17" s="9">
        <v>0.14301273164465211</v>
      </c>
      <c r="C17" s="9">
        <v>1.7685312896772467</v>
      </c>
      <c r="D17" s="9">
        <v>0.83873195397029776</v>
      </c>
      <c r="E17" s="9">
        <v>0.39440211055128316</v>
      </c>
    </row>
    <row r="18" spans="1:5">
      <c r="A18" s="8" t="s">
        <v>14</v>
      </c>
      <c r="B18" s="9">
        <v>0.13668170269789567</v>
      </c>
      <c r="C18" s="9">
        <v>2.4491936976439503</v>
      </c>
      <c r="D18" s="9">
        <v>2.7719755921755915</v>
      </c>
      <c r="E18" s="9">
        <v>2.8369915843048288</v>
      </c>
    </row>
    <row r="19" spans="1:5">
      <c r="A19" s="6" t="s">
        <v>15</v>
      </c>
      <c r="B19" s="7">
        <v>95.512668768454517</v>
      </c>
      <c r="C19" s="7">
        <v>92.246722268232944</v>
      </c>
      <c r="D19" s="7">
        <v>93.606261348698112</v>
      </c>
      <c r="E19" s="7">
        <v>93.738733008652247</v>
      </c>
    </row>
    <row r="20" spans="1:5">
      <c r="A20" s="8" t="s">
        <v>16</v>
      </c>
      <c r="B20" s="9">
        <v>24.049899968197156</v>
      </c>
      <c r="C20" s="9">
        <v>8.3760190939675638</v>
      </c>
      <c r="D20" s="9">
        <v>2.1401719738399034</v>
      </c>
      <c r="E20" s="9">
        <v>0.29065136856715179</v>
      </c>
    </row>
    <row r="21" spans="1:5">
      <c r="A21" s="6" t="s">
        <v>17</v>
      </c>
      <c r="B21" s="7">
        <v>71.462768800257265</v>
      </c>
      <c r="C21" s="7">
        <v>83.870703174265074</v>
      </c>
      <c r="D21" s="7">
        <v>91.466089374857646</v>
      </c>
      <c r="E21" s="7">
        <v>93.44808164008505</v>
      </c>
    </row>
    <row r="22" spans="1:5">
      <c r="A22" s="8" t="s">
        <v>18</v>
      </c>
      <c r="B22" s="9">
        <v>0.5148401000425249</v>
      </c>
      <c r="C22" s="9">
        <v>1.1467728072429086</v>
      </c>
      <c r="D22" s="9">
        <v>0.68212577411846542</v>
      </c>
      <c r="E22" s="9">
        <v>0.45905366313245016</v>
      </c>
    </row>
    <row r="23" spans="1:5">
      <c r="A23" s="8" t="s">
        <v>19</v>
      </c>
      <c r="B23" s="9">
        <v>9.2204176680811827</v>
      </c>
      <c r="C23" s="9">
        <v>3.3868420321602177</v>
      </c>
      <c r="D23" s="9">
        <v>1.0961664682359304</v>
      </c>
      <c r="E23" s="9">
        <v>0.48199443075545806</v>
      </c>
    </row>
    <row r="24" spans="1:5">
      <c r="A24" s="8" t="s">
        <v>20</v>
      </c>
      <c r="B24" s="9">
        <v>0.36031986867852861</v>
      </c>
      <c r="C24" s="9">
        <v>0.34044112252055447</v>
      </c>
      <c r="D24" s="9">
        <v>0.47893582911695809</v>
      </c>
      <c r="E24" s="9">
        <v>1.3648308039433692</v>
      </c>
    </row>
    <row r="25" spans="1:5">
      <c r="A25" s="8" t="s">
        <v>21</v>
      </c>
      <c r="B25" s="9">
        <v>3.5750480208310544</v>
      </c>
      <c r="C25" s="9">
        <v>2.1382303656767458</v>
      </c>
      <c r="D25" s="9">
        <v>0.21547551961374153</v>
      </c>
      <c r="E25" s="9">
        <v>2.2831651200675797E-2</v>
      </c>
    </row>
    <row r="26" spans="1:5">
      <c r="A26" s="8" t="s">
        <v>22</v>
      </c>
      <c r="B26" s="9">
        <v>2.7289765893000757</v>
      </c>
      <c r="C26" s="9">
        <v>5.0128357717141165</v>
      </c>
      <c r="D26" s="9">
        <v>2.7084801161485581</v>
      </c>
      <c r="E26" s="9">
        <v>1.3878717761645594</v>
      </c>
    </row>
    <row r="27" spans="1:5" ht="45">
      <c r="A27" s="6" t="s">
        <v>23</v>
      </c>
      <c r="B27" s="7">
        <v>55.063166553323981</v>
      </c>
      <c r="C27" s="7">
        <v>71.845581074949223</v>
      </c>
      <c r="D27" s="7">
        <v>86.284905667622752</v>
      </c>
      <c r="E27" s="7">
        <v>89.73149931488858</v>
      </c>
    </row>
    <row r="28" spans="1:5">
      <c r="A28" s="8" t="s">
        <v>24</v>
      </c>
      <c r="B28" s="9">
        <v>3.9784527848759126</v>
      </c>
      <c r="C28" s="9">
        <v>2.0866118158469056</v>
      </c>
      <c r="D28" s="9">
        <v>0.40048363248057883</v>
      </c>
      <c r="E28" s="9">
        <v>0.10293913142751369</v>
      </c>
    </row>
    <row r="29" spans="1:5">
      <c r="A29" s="8" t="s">
        <v>25</v>
      </c>
      <c r="B29" s="9">
        <v>0.60082089787548754</v>
      </c>
      <c r="C29" s="9">
        <v>1.4092982364708146</v>
      </c>
      <c r="D29" s="9">
        <v>0.50408307447841605</v>
      </c>
      <c r="E29" s="9">
        <v>0.15311524987432198</v>
      </c>
    </row>
    <row r="30" spans="1:5">
      <c r="A30" s="8" t="s">
        <v>26</v>
      </c>
      <c r="B30" s="9">
        <v>4.1499801379419558E-3</v>
      </c>
      <c r="C30" s="9">
        <v>5.2787297575064063E-2</v>
      </c>
      <c r="D30" s="9">
        <v>4.5529628740644389E-2</v>
      </c>
      <c r="E30" s="9">
        <v>0.11356724231215722</v>
      </c>
    </row>
    <row r="31" spans="1:5">
      <c r="A31" s="8" t="s">
        <v>27</v>
      </c>
      <c r="B31" s="9">
        <v>5.2375104818223224E-2</v>
      </c>
      <c r="C31" s="9">
        <v>0.62442644136864289</v>
      </c>
      <c r="D31" s="9">
        <v>0.1167990190556368</v>
      </c>
      <c r="E31" s="9">
        <v>2.9249531276315646E-2</v>
      </c>
    </row>
    <row r="32" spans="1:5">
      <c r="A32" s="8" t="s">
        <v>28</v>
      </c>
      <c r="B32" s="9">
        <v>9.428666936440705E-2</v>
      </c>
      <c r="C32" s="9">
        <v>1.8702149111133437</v>
      </c>
      <c r="D32" s="9">
        <v>1.3400875032643493</v>
      </c>
      <c r="E32" s="9">
        <v>1.0713396730817746</v>
      </c>
    </row>
    <row r="33" spans="1:5" ht="15.75" thickBot="1">
      <c r="A33" s="6" t="s">
        <v>29</v>
      </c>
      <c r="B33" s="7">
        <v>50.333081116252046</v>
      </c>
      <c r="C33" s="7">
        <v>65.802242372573602</v>
      </c>
      <c r="D33" s="7">
        <v>83.877922809602623</v>
      </c>
      <c r="E33" s="7">
        <v>88.261288486916968</v>
      </c>
    </row>
    <row r="34" spans="1:5" ht="9" customHeight="1" thickBot="1">
      <c r="A34" s="10"/>
      <c r="B34" s="13"/>
      <c r="C34" s="13"/>
      <c r="D34" s="13"/>
      <c r="E34" s="15"/>
    </row>
    <row r="35" spans="1:5">
      <c r="A35" s="6" t="s">
        <v>32</v>
      </c>
      <c r="B35" s="7">
        <f>B36*B4/100</f>
        <v>6.7098052489180233</v>
      </c>
      <c r="C35" s="7">
        <f>C36*C4/100</f>
        <v>13.790601816024932</v>
      </c>
      <c r="D35" s="7">
        <f>D36*D4/100</f>
        <v>10.975377664980945</v>
      </c>
      <c r="E35" s="7">
        <f>E36*E4/100</f>
        <v>14.378807798262594</v>
      </c>
    </row>
    <row r="36" spans="1:5" ht="30.75" thickBot="1">
      <c r="A36" s="19" t="s">
        <v>73</v>
      </c>
      <c r="B36" s="20">
        <f>(B14-B33)</f>
        <v>49.666918883747954</v>
      </c>
      <c r="C36" s="20">
        <f t="shared" ref="C36:E36" si="0">(C14-C33)</f>
        <v>34.197757627426398</v>
      </c>
      <c r="D36" s="20">
        <f t="shared" si="0"/>
        <v>16.122077190397377</v>
      </c>
      <c r="E36" s="20">
        <f t="shared" si="0"/>
        <v>11.738711513083032</v>
      </c>
    </row>
    <row r="37" spans="1:5" ht="38.25">
      <c r="A37" s="35" t="s">
        <v>67</v>
      </c>
    </row>
    <row r="38" spans="1:5" ht="25.5">
      <c r="A38" s="35" t="s">
        <v>68</v>
      </c>
      <c r="B38" s="28"/>
      <c r="C38" s="28"/>
      <c r="D38" s="28"/>
      <c r="E38" s="28"/>
    </row>
    <row r="39" spans="1:5">
      <c r="A39" s="35" t="s">
        <v>69</v>
      </c>
    </row>
  </sheetData>
  <mergeCells count="1">
    <mergeCell ref="A6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4"/>
  <sheetViews>
    <sheetView topLeftCell="A10" workbookViewId="0">
      <selection activeCell="A38" sqref="A38"/>
    </sheetView>
  </sheetViews>
  <sheetFormatPr baseColWidth="10" defaultColWidth="53.140625" defaultRowHeight="15"/>
  <cols>
    <col min="2" max="5" width="12.42578125" customWidth="1"/>
    <col min="6" max="9" width="10.85546875" bestFit="1" customWidth="1"/>
    <col min="10" max="10" width="9.42578125" bestFit="1" customWidth="1"/>
    <col min="11" max="13" width="7.7109375" bestFit="1" customWidth="1"/>
  </cols>
  <sheetData>
    <row r="1" spans="1:13">
      <c r="A1" s="37" t="s">
        <v>70</v>
      </c>
    </row>
    <row r="2" spans="1:13" ht="15.75" thickBot="1"/>
    <row r="3" spans="1:13" ht="15.75" thickBot="1">
      <c r="B3" s="45" t="s">
        <v>36</v>
      </c>
      <c r="C3" s="46"/>
      <c r="D3" s="47" t="s">
        <v>37</v>
      </c>
      <c r="E3" s="46"/>
    </row>
    <row r="4" spans="1:13" ht="15.75" thickBot="1">
      <c r="A4" s="1"/>
      <c r="B4" s="1" t="s">
        <v>30</v>
      </c>
      <c r="C4" s="24" t="s">
        <v>31</v>
      </c>
      <c r="D4" s="1" t="s">
        <v>30</v>
      </c>
      <c r="E4" s="24" t="s">
        <v>31</v>
      </c>
    </row>
    <row r="5" spans="1:13" ht="15.75" thickBot="1">
      <c r="A5" s="3" t="s">
        <v>50</v>
      </c>
      <c r="B5" s="4">
        <v>86.697181536314815</v>
      </c>
      <c r="C5" s="4">
        <v>61.322594113089856</v>
      </c>
      <c r="D5" s="4">
        <v>62.878543634340417</v>
      </c>
      <c r="E5" s="4">
        <v>33.541904206623336</v>
      </c>
      <c r="F5" s="31"/>
      <c r="G5" s="31"/>
      <c r="H5" s="31"/>
      <c r="I5" s="31"/>
      <c r="J5" s="31"/>
      <c r="K5" s="31"/>
      <c r="L5" s="31"/>
      <c r="M5" s="31"/>
    </row>
    <row r="6" spans="1:13" ht="15.75" thickBot="1">
      <c r="A6" s="3" t="s">
        <v>1</v>
      </c>
      <c r="B6" s="5">
        <v>4288387.2431163359</v>
      </c>
      <c r="C6" s="5">
        <v>5091816.5288072368</v>
      </c>
      <c r="D6" s="5">
        <v>3194418.035760676</v>
      </c>
      <c r="E6" s="5">
        <v>3887124.0371527011</v>
      </c>
    </row>
    <row r="7" spans="1:13" ht="15.75" thickBot="1">
      <c r="A7" s="3" t="s">
        <v>2</v>
      </c>
      <c r="B7" s="5">
        <v>4256204.7175043421</v>
      </c>
      <c r="C7" s="5">
        <v>4578812.146704399</v>
      </c>
      <c r="D7" s="5">
        <v>3183951.3416964998</v>
      </c>
      <c r="E7" s="5">
        <v>3330182.3992622192</v>
      </c>
      <c r="G7" s="31"/>
      <c r="H7" s="31"/>
      <c r="I7" s="31"/>
      <c r="J7" s="31"/>
    </row>
    <row r="8" spans="1:13">
      <c r="A8" s="38" t="s">
        <v>49</v>
      </c>
      <c r="B8" s="44"/>
      <c r="C8" s="44"/>
      <c r="D8" s="44"/>
      <c r="E8" s="44"/>
      <c r="G8" s="31"/>
      <c r="H8" s="31"/>
      <c r="I8" s="31"/>
      <c r="J8" s="31"/>
    </row>
    <row r="9" spans="1:13">
      <c r="A9" s="6" t="s">
        <v>4</v>
      </c>
      <c r="B9" s="7">
        <v>102.54324789843324</v>
      </c>
      <c r="C9" s="7">
        <v>125.17946155940014</v>
      </c>
      <c r="D9" s="7">
        <v>102.95140614976681</v>
      </c>
      <c r="E9" s="7">
        <v>151.68302562147463</v>
      </c>
    </row>
    <row r="10" spans="1:13">
      <c r="A10" s="8" t="s">
        <v>5</v>
      </c>
      <c r="B10" s="9">
        <v>0.60423872894034059</v>
      </c>
      <c r="C10" s="9">
        <v>1.0524091700352682</v>
      </c>
      <c r="D10" s="9">
        <v>1.4975871748460765</v>
      </c>
      <c r="E10" s="9">
        <v>1.568261931147394</v>
      </c>
    </row>
    <row r="11" spans="1:13">
      <c r="A11" s="8" t="s">
        <v>6</v>
      </c>
      <c r="B11" s="9">
        <v>0.46070031777232157</v>
      </c>
      <c r="C11" s="9">
        <v>0.60501298832320716</v>
      </c>
      <c r="D11" s="9">
        <v>9.2862118983614059E-2</v>
      </c>
      <c r="E11" s="9">
        <v>0.17283312369520826</v>
      </c>
    </row>
    <row r="12" spans="1:13">
      <c r="A12" s="6" t="s">
        <v>7</v>
      </c>
      <c r="B12" s="7">
        <v>101.47830885172094</v>
      </c>
      <c r="C12" s="7">
        <v>123.52203940104177</v>
      </c>
      <c r="D12" s="7">
        <v>101.36095685593681</v>
      </c>
      <c r="E12" s="7">
        <v>149.94193056663215</v>
      </c>
    </row>
    <row r="13" spans="1:13">
      <c r="A13" s="8" t="s">
        <v>8</v>
      </c>
      <c r="B13" s="9">
        <v>0.25618720080163615</v>
      </c>
      <c r="C13" s="9">
        <v>0.24328233500644039</v>
      </c>
      <c r="D13" s="9">
        <v>0.37514476581263573</v>
      </c>
      <c r="E13" s="9">
        <v>0.22204227857074457</v>
      </c>
    </row>
    <row r="14" spans="1:13">
      <c r="A14" s="8" t="s">
        <v>10</v>
      </c>
      <c r="B14" s="9">
        <v>0</v>
      </c>
      <c r="C14" s="9">
        <v>0</v>
      </c>
      <c r="D14" s="9">
        <v>7.0774379408098553E-2</v>
      </c>
      <c r="E14" s="9">
        <v>3.9644132494195858</v>
      </c>
    </row>
    <row r="15" spans="1:13">
      <c r="A15" s="8" t="s">
        <v>11</v>
      </c>
      <c r="B15" s="27">
        <v>1.2221216509197281</v>
      </c>
      <c r="C15" s="27">
        <v>23.27875706603356</v>
      </c>
      <c r="D15" s="27">
        <v>0.91507114288025981</v>
      </c>
      <c r="E15" s="27">
        <v>45.755571785788867</v>
      </c>
    </row>
    <row r="16" spans="1:13">
      <c r="A16" s="6" t="s">
        <v>48</v>
      </c>
      <c r="B16" s="7">
        <v>100</v>
      </c>
      <c r="C16" s="7">
        <v>100</v>
      </c>
      <c r="D16" s="7">
        <v>100</v>
      </c>
      <c r="E16" s="7">
        <v>100</v>
      </c>
    </row>
    <row r="17" spans="1:7">
      <c r="A17" s="8" t="s">
        <v>9</v>
      </c>
      <c r="B17" s="9">
        <v>0</v>
      </c>
      <c r="C17" s="9">
        <v>0</v>
      </c>
      <c r="D17" s="9">
        <v>7.78869795129906</v>
      </c>
      <c r="E17" s="9">
        <v>8.0575829266102428</v>
      </c>
    </row>
    <row r="18" spans="1:7">
      <c r="A18" s="6" t="s">
        <v>12</v>
      </c>
      <c r="B18" s="7">
        <v>100</v>
      </c>
      <c r="C18" s="7">
        <v>100</v>
      </c>
      <c r="D18" s="7">
        <v>92.211302048700944</v>
      </c>
      <c r="E18" s="7">
        <v>91.942417073389763</v>
      </c>
    </row>
    <row r="19" spans="1:7">
      <c r="A19" s="8" t="s">
        <v>13</v>
      </c>
      <c r="B19" s="9">
        <v>1.8760025742095471E-2</v>
      </c>
      <c r="C19" s="9">
        <v>0.78686582063779209</v>
      </c>
      <c r="D19" s="9">
        <v>6.8962835570852393E-2</v>
      </c>
      <c r="E19" s="9">
        <v>3.710080105289487</v>
      </c>
    </row>
    <row r="20" spans="1:7">
      <c r="A20" s="8" t="s">
        <v>14</v>
      </c>
      <c r="B20" s="9">
        <v>4.3378695158874052</v>
      </c>
      <c r="C20" s="9">
        <v>1.9739761223314851</v>
      </c>
      <c r="D20" s="9">
        <v>2.0909693450740208</v>
      </c>
      <c r="E20" s="9">
        <v>0.24746207633329423</v>
      </c>
    </row>
    <row r="21" spans="1:7">
      <c r="A21" s="6" t="s">
        <v>15</v>
      </c>
      <c r="B21" s="7">
        <v>95.6433704583702</v>
      </c>
      <c r="C21" s="7">
        <v>97.239158057030878</v>
      </c>
      <c r="D21" s="7">
        <v>90.051369868056156</v>
      </c>
      <c r="E21" s="7">
        <v>87.984874891766722</v>
      </c>
      <c r="G21" s="28"/>
    </row>
    <row r="22" spans="1:7">
      <c r="A22" s="8" t="s">
        <v>16</v>
      </c>
      <c r="B22" s="9">
        <v>1.0804528101294397</v>
      </c>
      <c r="C22" s="9">
        <v>4.4386353208280465</v>
      </c>
      <c r="D22" s="9">
        <v>1.4690696338593281</v>
      </c>
      <c r="E22" s="9">
        <v>11.500254732828829</v>
      </c>
    </row>
    <row r="23" spans="1:7">
      <c r="A23" s="6" t="s">
        <v>17</v>
      </c>
      <c r="B23" s="7">
        <v>94.562917648241893</v>
      </c>
      <c r="C23" s="7">
        <v>92.800522736203789</v>
      </c>
      <c r="D23" s="7">
        <v>88.582300234198044</v>
      </c>
      <c r="E23" s="7">
        <v>76.484620158937446</v>
      </c>
    </row>
    <row r="24" spans="1:7">
      <c r="A24" s="8" t="s">
        <v>18</v>
      </c>
      <c r="B24" s="9">
        <v>0.67593544233827707</v>
      </c>
      <c r="C24" s="9">
        <v>0.61316976587849048</v>
      </c>
      <c r="D24" s="9">
        <v>0.65652400262843136</v>
      </c>
      <c r="E24" s="9">
        <v>0.54804732271527201</v>
      </c>
    </row>
    <row r="25" spans="1:7">
      <c r="A25" s="8" t="s">
        <v>19</v>
      </c>
      <c r="B25" s="9">
        <v>9.994814075476588E-3</v>
      </c>
      <c r="C25" s="9">
        <v>2.199666578360159</v>
      </c>
      <c r="D25" s="9">
        <v>1.8444086696863319E-2</v>
      </c>
      <c r="E25" s="9">
        <v>7.6885844028760433</v>
      </c>
    </row>
    <row r="26" spans="1:7">
      <c r="A26" s="8" t="s">
        <v>20</v>
      </c>
      <c r="B26" s="9">
        <v>1.2654116959773132</v>
      </c>
      <c r="C26" s="9">
        <v>0.26506168155443988</v>
      </c>
      <c r="D26" s="9">
        <v>1.2670495702301927</v>
      </c>
      <c r="E26" s="9">
        <v>0.38004658472839919</v>
      </c>
    </row>
    <row r="27" spans="1:7">
      <c r="A27" s="8" t="s">
        <v>21</v>
      </c>
      <c r="B27" s="9">
        <v>4.0877426986120416E-3</v>
      </c>
      <c r="C27" s="9">
        <v>0.2085337648266738</v>
      </c>
      <c r="D27" s="9">
        <v>4.9799203358580534E-2</v>
      </c>
      <c r="E27" s="9">
        <v>4.0461582102223268</v>
      </c>
    </row>
    <row r="28" spans="1:7">
      <c r="A28" s="8" t="s">
        <v>22</v>
      </c>
      <c r="B28" s="9">
        <v>2.2364943501131633</v>
      </c>
      <c r="C28" s="9">
        <v>2.6525607139433123</v>
      </c>
      <c r="D28" s="9">
        <v>2.3313628966955391</v>
      </c>
      <c r="E28" s="9">
        <v>2.6906153271295277</v>
      </c>
    </row>
    <row r="29" spans="1:7" ht="45">
      <c r="A29" s="6" t="s">
        <v>23</v>
      </c>
      <c r="B29" s="7">
        <v>90.3709936030384</v>
      </c>
      <c r="C29" s="7">
        <v>86.861530231639037</v>
      </c>
      <c r="D29" s="7">
        <v>84.259120474588443</v>
      </c>
      <c r="E29" s="7">
        <v>61.131168311266372</v>
      </c>
    </row>
    <row r="30" spans="1:7">
      <c r="A30" s="8" t="s">
        <v>24</v>
      </c>
      <c r="B30" s="9">
        <v>0.41201304364981456</v>
      </c>
      <c r="C30" s="9">
        <v>0.91578603538781111</v>
      </c>
      <c r="D30" s="9">
        <v>0.68859317556296684</v>
      </c>
      <c r="E30" s="9">
        <v>1.2697047165797233</v>
      </c>
    </row>
    <row r="31" spans="1:7">
      <c r="A31" s="8" t="s">
        <v>25</v>
      </c>
      <c r="B31" s="9">
        <v>8.7163521652936296E-4</v>
      </c>
      <c r="C31" s="9">
        <v>0.85873439410567054</v>
      </c>
      <c r="D31" s="9">
        <v>4.6282881925651274E-3</v>
      </c>
      <c r="E31" s="9">
        <v>1.9376759054183381</v>
      </c>
    </row>
    <row r="32" spans="1:7">
      <c r="A32" s="8" t="s">
        <v>26</v>
      </c>
      <c r="B32" s="9">
        <v>8.7753145302773297E-2</v>
      </c>
      <c r="C32" s="9">
        <v>1.5453194454865904E-2</v>
      </c>
      <c r="D32" s="9">
        <v>0.14041501617671479</v>
      </c>
      <c r="E32" s="9">
        <v>5.3977604546527697E-2</v>
      </c>
    </row>
    <row r="33" spans="1:5">
      <c r="A33" s="8" t="s">
        <v>27</v>
      </c>
      <c r="B33" s="9">
        <v>2.5235898374753894E-2</v>
      </c>
      <c r="C33" s="9">
        <v>9.913589067034731E-2</v>
      </c>
      <c r="D33" s="9">
        <v>4.1279852626460813E-2</v>
      </c>
      <c r="E33" s="9">
        <v>0.79183121211843366</v>
      </c>
    </row>
    <row r="34" spans="1:5">
      <c r="A34" s="8" t="s">
        <v>28</v>
      </c>
      <c r="B34" s="9">
        <v>1.3926211284559271</v>
      </c>
      <c r="C34" s="9">
        <v>1.1273336198167687</v>
      </c>
      <c r="D34" s="9">
        <v>1.3868773626786157</v>
      </c>
      <c r="E34" s="9">
        <v>0.65821062117029638</v>
      </c>
    </row>
    <row r="35" spans="1:5" ht="15.75" thickBot="1">
      <c r="A35" s="6" t="s">
        <v>29</v>
      </c>
      <c r="B35" s="7">
        <v>88.452498752039361</v>
      </c>
      <c r="C35" s="7">
        <v>83.84508709720339</v>
      </c>
      <c r="D35" s="7">
        <v>81.997326779351113</v>
      </c>
      <c r="E35" s="7">
        <v>56.419768251432799</v>
      </c>
    </row>
    <row r="36" spans="1:5" ht="9" customHeight="1" thickBot="1">
      <c r="A36" s="10"/>
      <c r="B36" s="13"/>
      <c r="C36" s="13"/>
      <c r="D36" s="13"/>
      <c r="E36" s="15"/>
    </row>
    <row r="37" spans="1:5">
      <c r="A37" s="6" t="s">
        <v>32</v>
      </c>
      <c r="B37" s="7">
        <f>B38*B5/100</f>
        <v>10.011358119852654</v>
      </c>
      <c r="C37" s="7">
        <f t="shared" ref="C37:E37" si="0">C38*C5/100</f>
        <v>9.906611668705148</v>
      </c>
      <c r="D37" s="7">
        <f t="shared" si="0"/>
        <v>11.31981873639343</v>
      </c>
      <c r="E37" s="7">
        <f t="shared" si="0"/>
        <v>14.61763958612886</v>
      </c>
    </row>
    <row r="38" spans="1:5" ht="30.75" thickBot="1">
      <c r="A38" s="19" t="s">
        <v>73</v>
      </c>
      <c r="B38" s="20">
        <f>(B16-B35)</f>
        <v>11.547501247960639</v>
      </c>
      <c r="C38" s="20">
        <f t="shared" ref="C38:E38" si="1">(C16-C35)</f>
        <v>16.15491290279661</v>
      </c>
      <c r="D38" s="20">
        <f t="shared" si="1"/>
        <v>18.002673220648887</v>
      </c>
      <c r="E38" s="20">
        <f t="shared" si="1"/>
        <v>43.580231748567201</v>
      </c>
    </row>
    <row r="39" spans="1:5" ht="9" customHeight="1" thickBot="1">
      <c r="A39" s="10"/>
      <c r="B39" s="13"/>
      <c r="C39" s="13"/>
      <c r="D39" s="13"/>
      <c r="E39" s="15"/>
    </row>
    <row r="40" spans="1:5">
      <c r="A40" s="6" t="s">
        <v>51</v>
      </c>
      <c r="B40" s="7">
        <f>B41*B5/100</f>
        <v>5.1108089177559338E-2</v>
      </c>
      <c r="C40" s="7">
        <f t="shared" ref="C40:E40" si="2">C41*C5/100</f>
        <v>2.5466883621499408</v>
      </c>
      <c r="D40" s="7">
        <f t="shared" si="2"/>
        <v>5.0125594237820819</v>
      </c>
      <c r="E40" s="7">
        <f t="shared" si="2"/>
        <v>8.7986830503744482</v>
      </c>
    </row>
    <row r="41" spans="1:5" ht="15.75" thickBot="1">
      <c r="A41" s="19" t="s">
        <v>74</v>
      </c>
      <c r="B41" s="20">
        <f>B17+B19+B25+B27+B31+B33</f>
        <v>5.8950116107467358E-2</v>
      </c>
      <c r="C41" s="20">
        <f>C17+C19+C25+C27+C31+C33</f>
        <v>4.1529364486006433</v>
      </c>
      <c r="D41" s="20">
        <f t="shared" ref="D41:E41" si="3">D17+D19+D25+D27+D31+D33</f>
        <v>7.9718122177443824</v>
      </c>
      <c r="E41" s="20">
        <f t="shared" si="3"/>
        <v>26.231912762534872</v>
      </c>
    </row>
    <row r="42" spans="1:5">
      <c r="C42" s="28"/>
      <c r="E42" s="28"/>
    </row>
    <row r="43" spans="1:5" ht="38.25">
      <c r="A43" s="35" t="s">
        <v>71</v>
      </c>
      <c r="C43" s="28"/>
      <c r="E43" s="28"/>
    </row>
    <row r="44" spans="1:5">
      <c r="A44" s="35" t="s">
        <v>69</v>
      </c>
    </row>
  </sheetData>
  <mergeCells count="3">
    <mergeCell ref="A8:E8"/>
    <mergeCell ref="B3:C3"/>
    <mergeCell ref="D3:E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I34" sqref="I34"/>
    </sheetView>
  </sheetViews>
  <sheetFormatPr baseColWidth="10" defaultRowHeight="15"/>
  <cols>
    <col min="1" max="1" width="54.28515625" customWidth="1"/>
  </cols>
  <sheetData>
    <row r="1" spans="1:7">
      <c r="A1" s="37" t="s">
        <v>72</v>
      </c>
    </row>
    <row r="2" spans="1:7" ht="15.75" thickBot="1"/>
    <row r="3" spans="1:7" ht="30.75" thickBot="1">
      <c r="A3" s="1"/>
      <c r="B3" s="2" t="s">
        <v>42</v>
      </c>
      <c r="C3" s="2" t="s">
        <v>43</v>
      </c>
      <c r="D3" s="2" t="s">
        <v>44</v>
      </c>
      <c r="E3" s="2" t="s">
        <v>45</v>
      </c>
      <c r="F3" s="2" t="s">
        <v>46</v>
      </c>
      <c r="G3" s="2" t="s">
        <v>47</v>
      </c>
    </row>
    <row r="4" spans="1:7" ht="15.75" thickBot="1">
      <c r="A4" s="3" t="s">
        <v>50</v>
      </c>
      <c r="B4" s="4">
        <v>14.822650061382562</v>
      </c>
      <c r="C4" s="4">
        <v>18.557401923440832</v>
      </c>
      <c r="D4" s="4">
        <v>27.9425421282656</v>
      </c>
      <c r="E4" s="4">
        <v>21.833336232113453</v>
      </c>
      <c r="F4" s="4">
        <v>6.1665273361277704</v>
      </c>
      <c r="G4" s="4">
        <v>5.54204063838195</v>
      </c>
    </row>
    <row r="5" spans="1:7" ht="15.75" thickBot="1">
      <c r="A5" s="3" t="s">
        <v>1</v>
      </c>
      <c r="B5" s="5">
        <v>1225919.8722388917</v>
      </c>
      <c r="C5" s="5">
        <v>1459147.4443651764</v>
      </c>
      <c r="D5" s="5">
        <v>2406749.2122030337</v>
      </c>
      <c r="E5" s="5">
        <v>2336935.3964113188</v>
      </c>
      <c r="F5" s="5">
        <v>757539.3801168215</v>
      </c>
      <c r="G5" s="5">
        <v>792649.260624432</v>
      </c>
    </row>
    <row r="6" spans="1:7" ht="15.75" thickBot="1">
      <c r="A6" s="3" t="s">
        <v>2</v>
      </c>
      <c r="B6" s="5">
        <v>1080578.9982877325</v>
      </c>
      <c r="C6" s="5">
        <v>1317315.6822353827</v>
      </c>
      <c r="D6" s="5">
        <v>2180917.4661811474</v>
      </c>
      <c r="E6" s="5">
        <v>1997192.3849137593</v>
      </c>
      <c r="F6" s="5">
        <v>651347.39827013784</v>
      </c>
      <c r="G6" s="5">
        <v>681642.61607827409</v>
      </c>
    </row>
    <row r="7" spans="1:7">
      <c r="A7" s="38" t="s">
        <v>49</v>
      </c>
      <c r="B7" s="39"/>
      <c r="C7" s="39"/>
      <c r="D7" s="39"/>
      <c r="E7" s="39"/>
      <c r="F7" s="39"/>
      <c r="G7" s="39"/>
    </row>
    <row r="8" spans="1:7">
      <c r="A8" s="6" t="s">
        <v>4</v>
      </c>
      <c r="B8" s="7">
        <v>125.99307905686976</v>
      </c>
      <c r="C8" s="7">
        <v>124.08882669181858</v>
      </c>
      <c r="D8" s="7">
        <v>125.47218303416862</v>
      </c>
      <c r="E8" s="7">
        <v>144.59282774515873</v>
      </c>
      <c r="F8" s="7">
        <v>153.92630732724331</v>
      </c>
      <c r="G8" s="7">
        <v>177.11939922875163</v>
      </c>
    </row>
    <row r="9" spans="1:7">
      <c r="A9" s="8" t="s">
        <v>5</v>
      </c>
      <c r="B9" s="9">
        <v>2.2252497411997241</v>
      </c>
      <c r="C9" s="9">
        <v>0.76104494629546637</v>
      </c>
      <c r="D9" s="9">
        <v>0.62375660495620255</v>
      </c>
      <c r="E9" s="9">
        <v>1.348860998615818</v>
      </c>
      <c r="F9" s="9">
        <v>1.3612443005568167</v>
      </c>
      <c r="G9" s="9">
        <v>2.6629551323632219</v>
      </c>
    </row>
    <row r="10" spans="1:7">
      <c r="A10" s="8" t="s">
        <v>6</v>
      </c>
      <c r="B10" s="9">
        <v>0.44266308029400392</v>
      </c>
      <c r="C10" s="9">
        <v>0.62921546153778996</v>
      </c>
      <c r="D10" s="9">
        <v>0.6750610477390584</v>
      </c>
      <c r="E10" s="9">
        <v>0.15363184114487263</v>
      </c>
      <c r="F10" s="9">
        <v>0.26757409448559044</v>
      </c>
      <c r="G10" s="9">
        <v>0.14306164799036239</v>
      </c>
    </row>
    <row r="11" spans="1:7">
      <c r="A11" s="6" t="s">
        <v>7</v>
      </c>
      <c r="B11" s="7">
        <v>123.3251662353759</v>
      </c>
      <c r="C11" s="7">
        <v>122.69856628398534</v>
      </c>
      <c r="D11" s="7">
        <v>124.17336538147295</v>
      </c>
      <c r="E11" s="7">
        <v>143.09033490539821</v>
      </c>
      <c r="F11" s="7">
        <v>152.29748893220079</v>
      </c>
      <c r="G11" s="7">
        <v>174.3133824483981</v>
      </c>
    </row>
    <row r="12" spans="1:7">
      <c r="A12" s="8" t="s">
        <v>8</v>
      </c>
      <c r="B12" s="9">
        <v>0.29384063922105685</v>
      </c>
      <c r="C12" s="9">
        <v>0.20071727612722318</v>
      </c>
      <c r="D12" s="9">
        <v>0.24473133897539687</v>
      </c>
      <c r="E12" s="9">
        <v>0.18308295193743934</v>
      </c>
      <c r="F12" s="9">
        <v>0.30390562056184417</v>
      </c>
      <c r="G12" s="9">
        <v>0.28443798515433971</v>
      </c>
    </row>
    <row r="13" spans="1:7">
      <c r="A13" s="8" t="s">
        <v>10</v>
      </c>
      <c r="B13" s="9">
        <v>0</v>
      </c>
      <c r="C13" s="9">
        <v>0</v>
      </c>
      <c r="D13" s="9">
        <v>0</v>
      </c>
      <c r="E13" s="9">
        <v>2.9057882430855115</v>
      </c>
      <c r="F13" s="9">
        <v>4.4579596737607137</v>
      </c>
      <c r="G13" s="9">
        <v>7.585795606429488</v>
      </c>
    </row>
    <row r="14" spans="1:7">
      <c r="A14" s="8" t="s">
        <v>11</v>
      </c>
      <c r="B14" s="9">
        <v>23.031325596154968</v>
      </c>
      <c r="C14" s="9">
        <v>22.497849007858246</v>
      </c>
      <c r="D14" s="9">
        <v>23.928634042496729</v>
      </c>
      <c r="E14" s="9">
        <v>40.001574504763497</v>
      </c>
      <c r="F14" s="9">
        <v>47.535757598588965</v>
      </c>
      <c r="G14" s="9">
        <v>66.443148856815242</v>
      </c>
    </row>
    <row r="15" spans="1:7">
      <c r="A15" s="6" t="s">
        <v>48</v>
      </c>
      <c r="B15" s="26">
        <v>100</v>
      </c>
      <c r="C15" s="26">
        <v>100</v>
      </c>
      <c r="D15" s="26">
        <v>100</v>
      </c>
      <c r="E15" s="26">
        <v>100</v>
      </c>
      <c r="F15" s="26">
        <v>100</v>
      </c>
      <c r="G15" s="26">
        <v>100</v>
      </c>
    </row>
    <row r="16" spans="1:7">
      <c r="A16" s="8" t="s">
        <v>9</v>
      </c>
      <c r="B16" s="9">
        <v>0</v>
      </c>
      <c r="C16" s="9">
        <v>0</v>
      </c>
      <c r="D16" s="9">
        <v>0</v>
      </c>
      <c r="E16" s="9">
        <v>7.157397343511529</v>
      </c>
      <c r="F16" s="9">
        <v>9.3721466628587429</v>
      </c>
      <c r="G16" s="9">
        <v>10.141248862306238</v>
      </c>
    </row>
    <row r="17" spans="1:13">
      <c r="A17" s="6" t="s">
        <v>12</v>
      </c>
      <c r="B17" s="7">
        <v>100</v>
      </c>
      <c r="C17" s="7">
        <v>100</v>
      </c>
      <c r="D17" s="7">
        <v>100</v>
      </c>
      <c r="E17" s="7">
        <v>92.842602656488467</v>
      </c>
      <c r="F17" s="7">
        <v>90.627853337141246</v>
      </c>
      <c r="G17" s="7">
        <v>89.858751137693758</v>
      </c>
      <c r="H17" s="25"/>
      <c r="I17" s="25"/>
      <c r="J17" s="25"/>
      <c r="K17" s="25"/>
      <c r="L17" s="25"/>
      <c r="M17" s="25"/>
    </row>
    <row r="18" spans="1:13">
      <c r="A18" s="8" t="s">
        <v>13</v>
      </c>
      <c r="B18" s="9">
        <v>0.10323693396623435</v>
      </c>
      <c r="C18" s="9">
        <v>0.21492066086017492</v>
      </c>
      <c r="D18" s="9">
        <v>1.5293540263246577</v>
      </c>
      <c r="E18" s="9">
        <v>4.7839372321092517</v>
      </c>
      <c r="F18" s="9">
        <v>2.6035779807997059</v>
      </c>
      <c r="G18" s="9">
        <v>0.71071413134926442</v>
      </c>
      <c r="H18" s="31"/>
    </row>
    <row r="19" spans="1:13">
      <c r="A19" s="8" t="s">
        <v>14</v>
      </c>
      <c r="B19" s="9">
        <v>1.6066361741748802</v>
      </c>
      <c r="C19" s="9">
        <v>1.735886915639413</v>
      </c>
      <c r="D19" s="9">
        <v>2.3269600620902757</v>
      </c>
      <c r="E19" s="9">
        <v>0.34051340171805577</v>
      </c>
      <c r="F19" s="9">
        <v>0.10719362861955979</v>
      </c>
      <c r="G19" s="9">
        <v>3.6952675036858458E-2</v>
      </c>
    </row>
    <row r="20" spans="1:13">
      <c r="A20" s="6" t="s">
        <v>15</v>
      </c>
      <c r="B20" s="7">
        <v>98.290126891859359</v>
      </c>
      <c r="C20" s="7">
        <v>98.049192423500401</v>
      </c>
      <c r="D20" s="7">
        <v>96.143685911585152</v>
      </c>
      <c r="E20" s="7">
        <v>87.718152022661371</v>
      </c>
      <c r="F20" s="7">
        <v>87.917081727722135</v>
      </c>
      <c r="G20" s="7">
        <v>89.111084331307623</v>
      </c>
    </row>
    <row r="21" spans="1:13">
      <c r="A21" s="8" t="s">
        <v>16</v>
      </c>
      <c r="B21" s="9">
        <v>3.3345424105635888</v>
      </c>
      <c r="C21" s="9">
        <v>3.7521342607198833</v>
      </c>
      <c r="D21" s="9">
        <v>5.4802463096851151</v>
      </c>
      <c r="E21" s="9">
        <v>9.0313532819621507</v>
      </c>
      <c r="F21" s="9">
        <v>13.221367053743007</v>
      </c>
      <c r="G21" s="9">
        <v>19.311649875881894</v>
      </c>
    </row>
    <row r="22" spans="1:13">
      <c r="A22" s="6" t="s">
        <v>17</v>
      </c>
      <c r="B22" s="7">
        <v>94.955584481296</v>
      </c>
      <c r="C22" s="7">
        <v>94.29705816278053</v>
      </c>
      <c r="D22" s="7">
        <v>90.663439601899299</v>
      </c>
      <c r="E22" s="7">
        <v>78.68679874069862</v>
      </c>
      <c r="F22" s="7">
        <v>74.695714673979822</v>
      </c>
      <c r="G22" s="7">
        <v>69.799434455425882</v>
      </c>
    </row>
    <row r="23" spans="1:13">
      <c r="A23" s="8" t="s">
        <v>18</v>
      </c>
      <c r="B23" s="9">
        <v>0.48043263272062131</v>
      </c>
      <c r="C23" s="9">
        <v>0.65519930465768772</v>
      </c>
      <c r="D23" s="9">
        <v>0.65566972975855753</v>
      </c>
      <c r="E23" s="9">
        <v>0.57272548722866001</v>
      </c>
      <c r="F23" s="9">
        <v>0.54920690103310588</v>
      </c>
      <c r="G23" s="9">
        <v>0.44953537189585746</v>
      </c>
    </row>
    <row r="24" spans="1:13">
      <c r="A24" s="8" t="s">
        <v>19</v>
      </c>
      <c r="B24" s="9">
        <v>0</v>
      </c>
      <c r="C24" s="9">
        <v>1.5742103099403943</v>
      </c>
      <c r="D24" s="9">
        <v>3.7819038386068247</v>
      </c>
      <c r="E24" s="9">
        <v>5.522319249801118</v>
      </c>
      <c r="F24" s="9">
        <v>9.0662728286122114</v>
      </c>
      <c r="G24" s="9">
        <v>14.689839833647389</v>
      </c>
    </row>
    <row r="25" spans="1:13">
      <c r="A25" s="8" t="s">
        <v>20</v>
      </c>
      <c r="B25" s="9">
        <v>0.35351189265720262</v>
      </c>
      <c r="C25" s="9">
        <v>0.21682430493047983</v>
      </c>
      <c r="D25" s="9">
        <v>0.25017734714495521</v>
      </c>
      <c r="E25" s="9">
        <v>0.40901509949260006</v>
      </c>
      <c r="F25" s="9">
        <v>0.36764936504278933</v>
      </c>
      <c r="G25" s="9">
        <v>0.27971683884787607</v>
      </c>
    </row>
    <row r="26" spans="1:13">
      <c r="A26" s="8" t="s">
        <v>21</v>
      </c>
      <c r="B26" s="9">
        <v>1.2108169184019014E-2</v>
      </c>
      <c r="C26" s="9">
        <v>0.10342765130182507</v>
      </c>
      <c r="D26" s="9">
        <v>0.3825352654160924</v>
      </c>
      <c r="E26" s="9">
        <v>2.1579519346653089</v>
      </c>
      <c r="F26" s="9">
        <v>5.5484381254925408</v>
      </c>
      <c r="G26" s="9">
        <v>9.8133465820358694</v>
      </c>
    </row>
    <row r="27" spans="1:13">
      <c r="A27" s="8" t="s">
        <v>22</v>
      </c>
      <c r="B27" s="9">
        <v>2.6010361643986601</v>
      </c>
      <c r="C27" s="9">
        <v>2.8160023501817495</v>
      </c>
      <c r="D27" s="9">
        <v>2.571346851696577</v>
      </c>
      <c r="E27" s="9">
        <v>2.6951874782154386</v>
      </c>
      <c r="F27" s="9">
        <v>2.6622250281611053</v>
      </c>
      <c r="G27" s="9">
        <v>2.7041923193633783</v>
      </c>
    </row>
    <row r="28" spans="1:13" ht="45">
      <c r="A28" s="6" t="s">
        <v>23</v>
      </c>
      <c r="B28" s="7">
        <v>91.508495622335118</v>
      </c>
      <c r="C28" s="7">
        <v>88.931394241768274</v>
      </c>
      <c r="D28" s="7">
        <v>83.02180656927753</v>
      </c>
      <c r="E28" s="7">
        <v>67.329599491295482</v>
      </c>
      <c r="F28" s="7">
        <v>56.501922425637275</v>
      </c>
      <c r="G28" s="7">
        <v>41.86280350963564</v>
      </c>
    </row>
    <row r="29" spans="1:13">
      <c r="A29" s="8" t="s">
        <v>24</v>
      </c>
      <c r="B29" s="9">
        <v>1.0829178287732895</v>
      </c>
      <c r="C29" s="9">
        <v>0.80398817419475355</v>
      </c>
      <c r="D29" s="9">
        <v>0.90137581310758241</v>
      </c>
      <c r="E29" s="9">
        <v>1.2173375662037582</v>
      </c>
      <c r="F29" s="9">
        <v>1.341040797003441</v>
      </c>
      <c r="G29" s="9">
        <v>1.3966351664973107</v>
      </c>
    </row>
    <row r="30" spans="1:13">
      <c r="A30" s="8" t="s">
        <v>25</v>
      </c>
      <c r="B30" s="9">
        <v>1.2614207871264338E-3</v>
      </c>
      <c r="C30" s="9">
        <v>0.67752845501441383</v>
      </c>
      <c r="D30" s="9">
        <v>1.4339409443703732</v>
      </c>
      <c r="E30" s="9">
        <v>1.7634494142766151</v>
      </c>
      <c r="F30" s="9">
        <v>2.2497207638596355</v>
      </c>
      <c r="G30" s="9">
        <v>2.2768492414896251</v>
      </c>
    </row>
    <row r="31" spans="1:13">
      <c r="A31" s="8" t="s">
        <v>26</v>
      </c>
      <c r="B31" s="9">
        <v>3.0975236320483476E-2</v>
      </c>
      <c r="C31" s="9">
        <v>9.5642315236159365E-3</v>
      </c>
      <c r="D31" s="9">
        <v>1.1130254107125492E-2</v>
      </c>
      <c r="E31" s="9">
        <v>7.4214605628540986E-2</v>
      </c>
      <c r="F31" s="9">
        <v>1.5744477727909888E-2</v>
      </c>
      <c r="G31" s="9">
        <v>1.6793534503196313E-2</v>
      </c>
    </row>
    <row r="32" spans="1:13">
      <c r="A32" s="8" t="s">
        <v>27</v>
      </c>
      <c r="B32" s="9">
        <v>7.4736786487418876E-3</v>
      </c>
      <c r="C32" s="9">
        <v>5.3348183713810532E-2</v>
      </c>
      <c r="D32" s="9">
        <v>0.17816870606905325</v>
      </c>
      <c r="E32" s="9">
        <v>0.58800445523350042</v>
      </c>
      <c r="F32" s="9">
        <v>1.2025085330765766</v>
      </c>
      <c r="G32" s="9">
        <v>1.1378707515747897</v>
      </c>
    </row>
    <row r="33" spans="1:14">
      <c r="A33" s="8" t="s">
        <v>28</v>
      </c>
      <c r="B33" s="9">
        <v>1.325094305999821</v>
      </c>
      <c r="C33" s="9">
        <v>1.3420997855337495</v>
      </c>
      <c r="D33" s="9">
        <v>0.87979567311868068</v>
      </c>
      <c r="E33" s="9">
        <v>0.73507720864224568</v>
      </c>
      <c r="F33" s="9">
        <v>0.59374786046602124</v>
      </c>
      <c r="G33" s="9">
        <v>0.42711475652162506</v>
      </c>
    </row>
    <row r="34" spans="1:14" ht="15.75" thickBot="1">
      <c r="A34" s="6" t="s">
        <v>29</v>
      </c>
      <c r="B34" s="7">
        <v>89.06077315180616</v>
      </c>
      <c r="C34" s="7">
        <v>86.044865411787896</v>
      </c>
      <c r="D34" s="7">
        <v>79.617395178504509</v>
      </c>
      <c r="E34" s="7">
        <v>62.951516241311204</v>
      </c>
      <c r="F34" s="7">
        <v>51.099159993504173</v>
      </c>
      <c r="G34" s="7">
        <v>36.607540059049079</v>
      </c>
      <c r="I34" s="25"/>
      <c r="J34" s="25"/>
      <c r="K34" s="25"/>
      <c r="L34" s="25"/>
      <c r="M34" s="25"/>
      <c r="N34" s="25"/>
    </row>
    <row r="35" spans="1:14" ht="9" customHeight="1" thickBot="1">
      <c r="A35" s="10"/>
      <c r="B35" s="13"/>
      <c r="C35" s="13"/>
      <c r="D35" s="13"/>
      <c r="E35" s="14"/>
      <c r="F35" s="14"/>
      <c r="G35" s="15"/>
    </row>
    <row r="36" spans="1:14">
      <c r="A36" s="6" t="s">
        <v>32</v>
      </c>
      <c r="B36" s="7">
        <f>B37*B4/100</f>
        <v>1.6214833151285819</v>
      </c>
      <c r="C36" s="7">
        <f t="shared" ref="C36:E36" si="0">C37*C4/100</f>
        <v>2.5897104144916296</v>
      </c>
      <c r="D36" s="7">
        <f t="shared" si="0"/>
        <v>5.6954179390842725</v>
      </c>
      <c r="E36" s="7">
        <f t="shared" si="0"/>
        <v>8.0889200279344688</v>
      </c>
      <c r="F36" s="7">
        <f>F37*F4/100</f>
        <v>3.01548366659667</v>
      </c>
      <c r="G36" s="7">
        <f t="shared" ref="G36" si="1">G37*G4/100</f>
        <v>3.5132358915974979</v>
      </c>
    </row>
    <row r="37" spans="1:14" ht="30.75" thickBot="1">
      <c r="A37" s="19" t="s">
        <v>73</v>
      </c>
      <c r="B37" s="7">
        <f>(B15-B34)</f>
        <v>10.93922684819384</v>
      </c>
      <c r="C37" s="7">
        <f t="shared" ref="C37:E37" si="2">(C15-C34)</f>
        <v>13.955134588212104</v>
      </c>
      <c r="D37" s="7">
        <f t="shared" si="2"/>
        <v>20.382604821495491</v>
      </c>
      <c r="E37" s="7">
        <f t="shared" si="2"/>
        <v>37.048483758688796</v>
      </c>
      <c r="F37" s="7">
        <f>(F15-F34)</f>
        <v>48.900840006495827</v>
      </c>
      <c r="G37" s="7">
        <f t="shared" ref="G37" si="3">(G15-G34)</f>
        <v>63.392459940950921</v>
      </c>
    </row>
    <row r="38" spans="1:14" ht="9" customHeight="1" thickBot="1">
      <c r="A38" s="10"/>
      <c r="B38" s="16"/>
      <c r="C38" s="13"/>
      <c r="D38" s="13"/>
      <c r="E38" s="14"/>
      <c r="F38" s="14"/>
      <c r="G38" s="15"/>
    </row>
    <row r="39" spans="1:14">
      <c r="A39" s="6" t="s">
        <v>51</v>
      </c>
      <c r="B39" s="7">
        <f>B40*B4/100</f>
        <v>1.8391974224795372E-2</v>
      </c>
      <c r="C39" s="7">
        <f t="shared" ref="C39:E39" si="4">C40*C4/100</f>
        <v>0.48684142555360621</v>
      </c>
      <c r="D39" s="7">
        <f t="shared" si="4"/>
        <v>2.0414549623715357</v>
      </c>
      <c r="E39" s="7">
        <f t="shared" si="4"/>
        <v>4.7974519894127665</v>
      </c>
      <c r="F39" s="7">
        <f t="shared" ref="F39" si="5">F40*F4/100</f>
        <v>1.8525891432329007</v>
      </c>
      <c r="G39" s="7">
        <f t="shared" ref="G39" si="6">G40*G4/100</f>
        <v>2.1486419177287939</v>
      </c>
    </row>
    <row r="40" spans="1:14" ht="15.75" thickBot="1">
      <c r="A40" s="19" t="s">
        <v>74</v>
      </c>
      <c r="B40" s="20">
        <f>B16+B18+B24+B26+B30+B32</f>
        <v>0.12408020258612168</v>
      </c>
      <c r="C40" s="20">
        <f t="shared" ref="C40:D40" si="7">C16+C18+C24+C26+C30+C32</f>
        <v>2.6234352608306186</v>
      </c>
      <c r="D40" s="20">
        <f t="shared" si="7"/>
        <v>7.3059027807870009</v>
      </c>
      <c r="E40" s="20">
        <f>E16+E18+E24+E26+E30+E32</f>
        <v>21.973059629597323</v>
      </c>
      <c r="F40" s="20">
        <f t="shared" ref="F40:G40" si="8">F16+F18+F24+F26+F30+F32</f>
        <v>30.042664894699413</v>
      </c>
      <c r="G40" s="20">
        <f t="shared" si="8"/>
        <v>38.769869402403181</v>
      </c>
    </row>
    <row r="42" spans="1:14" ht="38.25">
      <c r="A42" s="35" t="s">
        <v>60</v>
      </c>
      <c r="B42" s="28"/>
      <c r="C42" s="28"/>
      <c r="D42" s="28"/>
      <c r="E42" s="28"/>
      <c r="F42" s="28"/>
      <c r="G42" s="28"/>
    </row>
    <row r="43" spans="1:14">
      <c r="A43" s="35" t="s">
        <v>69</v>
      </c>
    </row>
  </sheetData>
  <mergeCells count="1">
    <mergeCell ref="A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Tableau 1</vt:lpstr>
      <vt:lpstr>Tableau 2</vt:lpstr>
      <vt:lpstr>Tableau 3</vt:lpstr>
      <vt:lpstr>Tableau 4</vt:lpstr>
      <vt:lpstr>Tableau 5</vt:lpstr>
      <vt:lpstr>Tableau 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2015-12-11T13:49:33Z</dcterms:modified>
</cp:coreProperties>
</file>