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565" windowHeight="6885" activeTab="0"/>
  </bookViews>
  <sheets>
    <sheet name="T1" sheetId="1" r:id="rId1"/>
    <sheet name="T2" sheetId="2" r:id="rId2"/>
    <sheet name="T3" sheetId="3" r:id="rId3"/>
    <sheet name="G1" sheetId="4" r:id="rId4"/>
    <sheet name="T4" sheetId="5" r:id="rId5"/>
    <sheet name="C1" sheetId="6" r:id="rId6"/>
    <sheet name="C2" sheetId="7" r:id="rId7"/>
    <sheet name="G2" sheetId="8" r:id="rId8"/>
  </sheets>
  <externalReferences>
    <externalReference r:id="rId11"/>
  </externalReferences>
  <definedNames>
    <definedName name="IDX" localSheetId="6">'C2'!#REF!</definedName>
    <definedName name="IDX" localSheetId="3">'G1'!$B$1</definedName>
    <definedName name="Revenu" localSheetId="7">'G2'!#REF!</definedName>
    <definedName name="Revenu">#REF!</definedName>
    <definedName name="sdf">'[1]hommes_femmes'!$A$1:$M$5</definedName>
  </definedNames>
  <calcPr fullCalcOnLoad="1"/>
</workbook>
</file>

<file path=xl/sharedStrings.xml><?xml version="1.0" encoding="utf-8"?>
<sst xmlns="http://schemas.openxmlformats.org/spreadsheetml/2006/main" count="207" uniqueCount="185">
  <si>
    <t>Effectifs</t>
  </si>
  <si>
    <t>Ensemble</t>
  </si>
  <si>
    <t>Honoraires totaux</t>
  </si>
  <si>
    <t>Total</t>
  </si>
  <si>
    <t>dont dépassements</t>
  </si>
  <si>
    <t>Déciles du revenu de l'activité</t>
  </si>
  <si>
    <t>Dépassements</t>
  </si>
  <si>
    <t>D1</t>
  </si>
  <si>
    <t>D2</t>
  </si>
  <si>
    <t>D4</t>
  </si>
  <si>
    <t>D5</t>
  </si>
  <si>
    <t>D6</t>
  </si>
  <si>
    <t>D7</t>
  </si>
  <si>
    <t>D8</t>
  </si>
  <si>
    <t>D9</t>
  </si>
  <si>
    <t>D10</t>
  </si>
  <si>
    <t>densité de dentistes</t>
  </si>
  <si>
    <t>Revenu_moyen_departement</t>
  </si>
  <si>
    <t>Ain</t>
  </si>
  <si>
    <t>Aisne</t>
  </si>
  <si>
    <t>Allier</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</si>
  <si>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</si>
  <si>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</si>
  <si>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</si>
  <si>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</si>
  <si>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</si>
  <si>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</si>
  <si>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</si>
  <si>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</si>
  <si>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</si>
  <si>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</si>
  <si>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</si>
  <si>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</si>
  <si>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</si>
  <si>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</si>
  <si>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</si>
  <si>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</si>
  <si>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</si>
  <si>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</si>
  <si>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</si>
  <si>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</si>
  <si>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</si>
  <si>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</si>
  <si>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</si>
  <si>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</si>
  <si>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</si>
  <si>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</si>
  <si>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</si>
  <si>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</si>
  <si>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</si>
  <si>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</si>
  <si>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</si>
  <si>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</si>
  <si>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</si>
  <si>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</si>
  <si>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</si>
  <si>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</si>
  <si>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</si>
  <si>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</si>
  <si>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</si>
  <si>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</si>
  <si>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</si>
  <si>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</si>
  <si>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</si>
  <si>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</si>
  <si>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</si>
  <si>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</si>
  <si>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</si>
  <si>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</si>
  <si>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</si>
  <si>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</si>
  <si>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</si>
  <si>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</si>
  <si>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</si>
  <si>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</si>
  <si>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</si>
  <si>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</si>
  <si>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</si>
  <si>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</si>
  <si>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</si>
  <si>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</si>
  <si>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</si>
  <si>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</si>
  <si>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</si>
  <si>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</si>
  <si>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</si>
  <si>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</si>
  <si>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</si>
  <si>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</si>
  <si>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</si>
  <si>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</si>
  <si>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</si>
  <si>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</si>
  <si>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</si>
  <si>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</si>
  <si>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</si>
  <si>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</si>
  <si>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</si>
  <si>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</si>
  <si>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</si>
  <si>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</si>
  <si>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</si>
  <si>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</si>
  <si>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</si>
  <si>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</si>
  <si>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</si>
  <si>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</si>
  <si>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</si>
  <si>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</si>
  <si>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</si>
  <si>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Corse-du-Sud</t>
  </si>
  <si>
    <t>Haute-Corse</t>
  </si>
  <si>
    <t>P95</t>
  </si>
  <si>
    <t>P99</t>
  </si>
  <si>
    <t>Chirurgie</t>
  </si>
  <si>
    <t>Soins conservateurs</t>
  </si>
  <si>
    <t>Prothèses</t>
  </si>
  <si>
    <t>Orthodontie</t>
  </si>
  <si>
    <t>Moyenne</t>
  </si>
  <si>
    <t>Q1</t>
  </si>
  <si>
    <t>Q3</t>
  </si>
  <si>
    <t>Sexe</t>
  </si>
  <si>
    <t>Hommes</t>
  </si>
  <si>
    <t>Femmes</t>
  </si>
  <si>
    <t>40 à 49 ans</t>
  </si>
  <si>
    <t>50 à 59 ans</t>
  </si>
  <si>
    <t>60 ans et plus</t>
  </si>
  <si>
    <t>Expérience en libéral</t>
  </si>
  <si>
    <t>5 ans et moins</t>
  </si>
  <si>
    <t>36 ans et plus</t>
  </si>
  <si>
    <t>Médiane</t>
  </si>
  <si>
    <t>6 à 15 ans</t>
  </si>
  <si>
    <t>16 à 25 ans</t>
  </si>
  <si>
    <t>26 à 35 ans</t>
  </si>
  <si>
    <t>Répartition (%)</t>
  </si>
  <si>
    <t>Rapport Q3/Q1</t>
  </si>
  <si>
    <t>Rapport D9/D1</t>
  </si>
  <si>
    <t>décile de revacti</t>
  </si>
  <si>
    <t>Montant moyen</t>
  </si>
  <si>
    <t>Revenu fiscal libéral</t>
  </si>
  <si>
    <t>Revenu fiscal salarié</t>
  </si>
  <si>
    <t>Honoraires sans dépassement ni forfait</t>
  </si>
  <si>
    <t>D3</t>
  </si>
  <si>
    <t>Département</t>
  </si>
  <si>
    <t xml:space="preserve">CARTE 2 Densité moyenne de dentistes libéraux par département </t>
  </si>
  <si>
    <t>Alpes-de-Haute-Provence</t>
  </si>
  <si>
    <t>Chirurgiens dentistes omnipraticiens</t>
  </si>
  <si>
    <t>Chirurgiens dentistes spécialisés en orthopédie dento-faciale</t>
  </si>
  <si>
    <t>Dont actes de chirurgie</t>
  </si>
  <si>
    <t>Dont soins conservateurs</t>
  </si>
  <si>
    <t>Dont prothèses dentaires</t>
  </si>
  <si>
    <t>Dont actes d'orthodontie</t>
  </si>
  <si>
    <t>Dont revenu libéral</t>
  </si>
  <si>
    <t>Dont revenu salarié</t>
  </si>
  <si>
    <t>Chirurgiens dentistes spécialisés orthopédie dento-faciale</t>
  </si>
  <si>
    <t>Territoire de Belfort</t>
  </si>
  <si>
    <t>Âge</t>
  </si>
  <si>
    <t>Moins de 40 ans</t>
  </si>
  <si>
    <t>Année</t>
  </si>
  <si>
    <t>Honoraires moyens (euros courants)</t>
  </si>
  <si>
    <t>Evolution % (euros courants)</t>
  </si>
  <si>
    <t>TABLEAU 4 Dispersion des revenus d'activité</t>
  </si>
  <si>
    <t>Tableau 2 Revenus des chirurgiens-dentistes entre 2008 et 2012</t>
  </si>
  <si>
    <t>TABLEAU 3 Honoraires et dépassements moyens selon les actes effectués</t>
  </si>
  <si>
    <t>Inflation annuelle (%)</t>
  </si>
  <si>
    <t>+0,1</t>
  </si>
  <si>
    <t>+1,5</t>
  </si>
  <si>
    <t>+2,1</t>
  </si>
  <si>
    <t>+2,0</t>
  </si>
  <si>
    <t>D : décile ; Q : quartile.</t>
  </si>
  <si>
    <t>TABLEAU 1 Les revenus des chirurgiens dentistes en 2008</t>
  </si>
  <si>
    <t>Taux de dépassement*</t>
  </si>
  <si>
    <t>Revenu d’activité</t>
  </si>
  <si>
    <t>GRAPHIQUE 1 Honoraires sans dépassement, dépassements, revenu salarié, revenu libéral selon le décile de revenu d’activité</t>
  </si>
  <si>
    <t xml:space="preserve">CARTE 1 Revenu moyen des dentistes par département </t>
  </si>
  <si>
    <t>GRAPHIQUE 2 Part des différents types d’actes dans le total des honoraires, selon le décile de revenu d’activité (en %)</t>
  </si>
  <si>
    <r>
      <t>Champ </t>
    </r>
    <r>
      <rPr>
        <b/>
        <sz val="8"/>
        <rFont val="Arial"/>
        <family val="2"/>
      </rPr>
      <t>·</t>
    </r>
    <r>
      <rPr>
        <sz val="8"/>
        <rFont val="Arial"/>
        <family val="2"/>
      </rPr>
      <t xml:space="preserve"> France métropolitaine, données 2008.</t>
    </r>
  </si>
  <si>
    <r>
      <t>Sources </t>
    </r>
    <r>
      <rPr>
        <b/>
        <sz val="8"/>
        <rFont val="Arial"/>
        <family val="2"/>
      </rPr>
      <t xml:space="preserve">· </t>
    </r>
    <r>
      <rPr>
        <sz val="8"/>
        <rFont val="Arial"/>
        <family val="2"/>
      </rPr>
      <t>INSEE-DGFiP-CNAM-TS - Exploitation DREES </t>
    </r>
  </si>
  <si>
    <r>
      <t>Champ </t>
    </r>
    <r>
      <rPr>
        <b/>
        <sz val="8"/>
        <rFont val="Arial"/>
        <family val="2"/>
      </rPr>
      <t xml:space="preserve">· </t>
    </r>
    <r>
      <rPr>
        <sz val="8"/>
        <rFont val="Arial"/>
        <family val="2"/>
      </rPr>
      <t>France métropolitaine, données 2008.</t>
    </r>
  </si>
  <si>
    <r>
      <rPr>
        <sz val="10"/>
        <rFont val="Arial"/>
        <family val="0"/>
      </rPr>
      <t>Sources · INSEE-DGFiP-CNAM-TS - Exploitation DREES</t>
    </r>
  </si>
  <si>
    <r>
      <t>Champ </t>
    </r>
    <r>
      <rPr>
        <b/>
        <sz val="8"/>
        <rFont val="Arial"/>
        <family val="2"/>
      </rPr>
      <t>·</t>
    </r>
    <r>
      <rPr>
        <sz val="8"/>
        <rFont val="Arial"/>
        <family val="2"/>
      </rPr>
      <t xml:space="preserve"> France métropolitaine, données 2008.</t>
    </r>
  </si>
  <si>
    <r>
      <t xml:space="preserve">Champ </t>
    </r>
    <r>
      <rPr>
        <b/>
        <sz val="8"/>
        <color indexed="8"/>
        <rFont val="Arial"/>
        <family val="2"/>
      </rPr>
      <t xml:space="preserve">· </t>
    </r>
    <r>
      <rPr>
        <sz val="10"/>
        <rFont val="Arial"/>
        <family val="0"/>
      </rPr>
      <t>Champ · Ensemble des chirurgiens dentistes ayant perçu au moins un euro d’honoraires au cours de l’année, France métropolitaine.</t>
    </r>
  </si>
  <si>
    <r>
      <t xml:space="preserve">Sources </t>
    </r>
    <r>
      <rPr>
        <b/>
        <sz val="8"/>
        <color indexed="8"/>
        <rFont val="Arial"/>
        <family val="2"/>
      </rPr>
      <t xml:space="preserve">· </t>
    </r>
    <r>
      <rPr>
        <sz val="8"/>
        <color indexed="8"/>
        <rFont val="Arial"/>
        <family val="2"/>
      </rPr>
      <t>Fichiers SNIR (CNAMTS)</t>
    </r>
    <r>
      <rPr>
        <sz val="8"/>
        <rFont val="Arial"/>
        <family val="2"/>
      </rPr>
      <t xml:space="preserve"> et INSEE.</t>
    </r>
  </si>
  <si>
    <r>
      <t>Sources </t>
    </r>
    <r>
      <rPr>
        <b/>
        <sz val="8"/>
        <rFont val="Arial"/>
        <family val="2"/>
      </rPr>
      <t>·</t>
    </r>
    <r>
      <rPr>
        <sz val="8"/>
        <rFont val="Arial"/>
        <family val="2"/>
      </rPr>
      <t xml:space="preserve"> INSEE-DGFiP-CNAM-TS - Exploitation DREES </t>
    </r>
  </si>
  <si>
    <t xml:space="preserv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</si>
</sst>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s>
  <fonts count="30">
    <font>
      <sz val="10"/>
      <name val="Arial"/>
      <family val="0"/>
    </font>
    <font>
      <sz val="11"/>
      <color indexed="8"/>
      <name val="Calibri"/>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MS Sans Serif"/>
      <family val="2"/>
    </font>
    <font>
      <sz val="8"/>
      <name val="Arial"/>
      <family val="2"/>
    </font>
    <font>
      <b/>
      <sz val="8"/>
      <name val="Arial"/>
      <family val="2"/>
    </font>
    <font>
      <sz val="9"/>
      <color indexed="8"/>
      <name val="Arial"/>
      <family val="2"/>
    </font>
    <font>
      <b/>
      <i/>
      <sz val="8"/>
      <name val="Arial"/>
      <family val="2"/>
    </font>
    <font>
      <i/>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1"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1" fillId="0" borderId="0">
      <alignment/>
      <protection/>
    </xf>
    <xf numFmtId="0" fontId="1" fillId="0" borderId="0">
      <alignment/>
      <protection/>
    </xf>
    <xf numFmtId="0" fontId="19" fillId="0" borderId="0">
      <alignment/>
      <protection/>
    </xf>
    <xf numFmtId="9" fontId="0" fillId="0" borderId="0" applyFont="0" applyFill="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95">
    <xf numFmtId="0" fontId="0" fillId="0" borderId="0" xfId="0"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justify" vertical="center"/>
    </xf>
    <xf numFmtId="0" fontId="20" fillId="0" borderId="0" xfId="0" applyFont="1" applyBorder="1" applyAlignment="1">
      <alignment horizontal="justify" vertical="center"/>
    </xf>
    <xf numFmtId="0" fontId="21" fillId="24" borderId="0" xfId="0" applyFont="1" applyFill="1" applyBorder="1" applyAlignment="1">
      <alignment vertical="center"/>
    </xf>
    <xf numFmtId="0" fontId="20" fillId="24" borderId="0" xfId="0" applyFont="1" applyFill="1" applyBorder="1" applyAlignment="1">
      <alignment vertical="center"/>
    </xf>
    <xf numFmtId="3" fontId="20" fillId="0" borderId="0" xfId="0" applyNumberFormat="1" applyFont="1" applyBorder="1" applyAlignment="1">
      <alignment vertical="center"/>
    </xf>
    <xf numFmtId="0" fontId="21" fillId="0" borderId="0" xfId="0" applyFont="1" applyBorder="1" applyAlignment="1">
      <alignment vertical="center" wrapText="1"/>
    </xf>
    <xf numFmtId="0" fontId="20" fillId="0" borderId="0" xfId="0" applyFont="1" applyBorder="1" applyAlignment="1">
      <alignment vertical="center" wrapText="1"/>
    </xf>
    <xf numFmtId="0" fontId="23" fillId="0" borderId="0" xfId="0" applyFont="1" applyBorder="1" applyAlignment="1">
      <alignment horizontal="left" vertical="center" wrapText="1"/>
    </xf>
    <xf numFmtId="3" fontId="23" fillId="0" borderId="0" xfId="0" applyNumberFormat="1" applyFont="1" applyFill="1" applyBorder="1" applyAlignment="1">
      <alignment vertical="center" wrapText="1"/>
    </xf>
    <xf numFmtId="0" fontId="20" fillId="0" borderId="0" xfId="0" applyFont="1" applyBorder="1" applyAlignment="1">
      <alignment vertical="center" wrapText="1"/>
    </xf>
    <xf numFmtId="0" fontId="25" fillId="0" borderId="0" xfId="0" applyFont="1" applyBorder="1" applyAlignment="1">
      <alignment vertical="center" wrapText="1"/>
    </xf>
    <xf numFmtId="0" fontId="21" fillId="0" borderId="0" xfId="0" applyFont="1" applyBorder="1" applyAlignment="1">
      <alignment vertical="center" wrapText="1"/>
    </xf>
    <xf numFmtId="0" fontId="26" fillId="0" borderId="0" xfId="0" applyFont="1" applyBorder="1" applyAlignment="1">
      <alignment vertical="center" wrapText="1"/>
    </xf>
    <xf numFmtId="0" fontId="27" fillId="0" borderId="0" xfId="52" applyFont="1" applyBorder="1" applyAlignment="1">
      <alignment vertical="center"/>
      <protection/>
    </xf>
    <xf numFmtId="0" fontId="28" fillId="0" borderId="0" xfId="52" applyFont="1" applyBorder="1" applyAlignment="1">
      <alignment vertical="center"/>
      <protection/>
    </xf>
    <xf numFmtId="0" fontId="28" fillId="0" borderId="0" xfId="52" applyFont="1" applyBorder="1" applyAlignment="1">
      <alignment horizontal="center" vertical="center" wrapText="1"/>
      <protection/>
    </xf>
    <xf numFmtId="3" fontId="28" fillId="0" borderId="0" xfId="52" applyNumberFormat="1" applyFont="1" applyBorder="1" applyAlignment="1">
      <alignment horizontal="center" vertical="center" wrapText="1"/>
      <protection/>
    </xf>
    <xf numFmtId="2" fontId="28" fillId="0" borderId="0" xfId="52" applyNumberFormat="1" applyFont="1" applyBorder="1" applyAlignment="1">
      <alignment horizontal="center" vertical="center" wrapText="1"/>
      <protection/>
    </xf>
    <xf numFmtId="0" fontId="27" fillId="0" borderId="0" xfId="53" applyFont="1" applyFill="1" applyBorder="1" applyAlignment="1">
      <alignment vertical="center"/>
      <protection/>
    </xf>
    <xf numFmtId="0" fontId="28" fillId="0" borderId="0" xfId="53" applyFont="1" applyFill="1" applyBorder="1" applyAlignment="1">
      <alignment vertical="center"/>
      <protection/>
    </xf>
    <xf numFmtId="0" fontId="28" fillId="0" borderId="0" xfId="53" applyNumberFormat="1" applyFont="1" applyFill="1" applyBorder="1" applyAlignment="1">
      <alignment vertical="center" wrapText="1"/>
      <protection/>
    </xf>
    <xf numFmtId="0" fontId="28" fillId="0" borderId="0" xfId="53" applyNumberFormat="1" applyFont="1" applyFill="1" applyBorder="1" applyAlignment="1" quotePrefix="1">
      <alignment vertical="center"/>
      <protection/>
    </xf>
    <xf numFmtId="0" fontId="28" fillId="0" borderId="0" xfId="0" applyFont="1" applyFill="1" applyBorder="1" applyAlignment="1">
      <alignment horizontal="justify" vertical="center"/>
    </xf>
    <xf numFmtId="0" fontId="27" fillId="0" borderId="0" xfId="0" applyFont="1" applyFill="1" applyBorder="1" applyAlignment="1">
      <alignment horizontal="justify" vertical="center"/>
    </xf>
    <xf numFmtId="0" fontId="29" fillId="0" borderId="0" xfId="0" applyFont="1" applyFill="1" applyBorder="1" applyAlignment="1">
      <alignment horizontal="justify" vertical="center"/>
    </xf>
    <xf numFmtId="0" fontId="28" fillId="0" borderId="0" xfId="0" applyFont="1" applyFill="1" applyBorder="1" applyAlignment="1">
      <alignment horizontal="justify" vertical="center"/>
    </xf>
    <xf numFmtId="0" fontId="27" fillId="24" borderId="0" xfId="0" applyFont="1" applyFill="1" applyBorder="1" applyAlignment="1">
      <alignment vertical="center"/>
    </xf>
    <xf numFmtId="0" fontId="28" fillId="24" borderId="0" xfId="0" applyFont="1" applyFill="1" applyBorder="1" applyAlignment="1">
      <alignment vertical="center"/>
    </xf>
    <xf numFmtId="0" fontId="28" fillId="24" borderId="0" xfId="0" applyFont="1" applyFill="1" applyBorder="1" applyAlignment="1">
      <alignment horizontal="center" vertical="center"/>
    </xf>
    <xf numFmtId="9" fontId="28" fillId="24" borderId="0" xfId="55"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Border="1" applyAlignment="1">
      <alignment vertical="center"/>
    </xf>
    <xf numFmtId="0" fontId="27" fillId="0" borderId="0" xfId="0" applyFont="1" applyFill="1" applyBorder="1" applyAlignment="1">
      <alignment vertical="center"/>
    </xf>
    <xf numFmtId="0" fontId="20" fillId="0" borderId="10" xfId="0" applyFont="1" applyBorder="1" applyAlignment="1">
      <alignment vertical="center" wrapText="1"/>
    </xf>
    <xf numFmtId="0" fontId="21" fillId="0" borderId="10" xfId="0" applyFont="1" applyBorder="1" applyAlignment="1">
      <alignment horizontal="center" vertical="center" wrapText="1"/>
    </xf>
    <xf numFmtId="0" fontId="23"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21" fillId="0" borderId="10" xfId="0" applyFont="1" applyBorder="1" applyAlignment="1">
      <alignment vertical="center"/>
    </xf>
    <xf numFmtId="3" fontId="21" fillId="0" borderId="10" xfId="0" applyNumberFormat="1" applyFont="1" applyBorder="1" applyAlignment="1">
      <alignment horizontal="center" vertical="center"/>
    </xf>
    <xf numFmtId="3" fontId="23" fillId="0" borderId="10" xfId="0" applyNumberFormat="1" applyFont="1" applyBorder="1" applyAlignment="1">
      <alignment horizontal="center" vertical="center"/>
    </xf>
    <xf numFmtId="0" fontId="27" fillId="0" borderId="10" xfId="52" applyFont="1" applyBorder="1" applyAlignment="1">
      <alignment horizontal="center" vertical="center" wrapText="1"/>
      <protection/>
    </xf>
    <xf numFmtId="0" fontId="21" fillId="0" borderId="10" xfId="52" applyFont="1" applyBorder="1" applyAlignment="1">
      <alignment horizontal="center" vertical="center" wrapText="1"/>
      <protection/>
    </xf>
    <xf numFmtId="0" fontId="27" fillId="0" borderId="10" xfId="52" applyFont="1" applyBorder="1" applyAlignment="1">
      <alignment horizontal="center" vertical="center"/>
      <protection/>
    </xf>
    <xf numFmtId="0" fontId="28" fillId="0" borderId="10" xfId="52" applyFont="1" applyBorder="1" applyAlignment="1">
      <alignment horizontal="center" vertical="center" wrapText="1"/>
      <protection/>
    </xf>
    <xf numFmtId="3" fontId="28" fillId="0" borderId="10" xfId="52" applyNumberFormat="1" applyFont="1" applyBorder="1" applyAlignment="1">
      <alignment horizontal="center" vertical="center" wrapText="1"/>
      <protection/>
    </xf>
    <xf numFmtId="0" fontId="28" fillId="0" borderId="10" xfId="52" applyFont="1" applyBorder="1" applyAlignment="1">
      <alignment vertical="center" wrapText="1"/>
      <protection/>
    </xf>
    <xf numFmtId="0" fontId="28" fillId="0" borderId="10" xfId="52" applyFont="1" applyBorder="1" applyAlignment="1">
      <alignment horizontal="center" vertical="center"/>
      <protection/>
    </xf>
    <xf numFmtId="2" fontId="28" fillId="0" borderId="10" xfId="52" applyNumberFormat="1" applyFont="1" applyBorder="1" applyAlignment="1">
      <alignment horizontal="center" vertical="center" wrapText="1"/>
      <protection/>
    </xf>
    <xf numFmtId="0" fontId="28" fillId="0" borderId="10" xfId="52" applyFont="1" applyBorder="1" applyAlignment="1" quotePrefix="1">
      <alignment horizontal="center" vertical="center"/>
      <protection/>
    </xf>
    <xf numFmtId="0" fontId="21" fillId="0" borderId="10" xfId="0" applyFont="1" applyBorder="1" applyAlignment="1">
      <alignment horizontal="left" vertical="center" wrapText="1"/>
    </xf>
    <xf numFmtId="0" fontId="20" fillId="0" borderId="10" xfId="0" applyFont="1" applyBorder="1" applyAlignment="1">
      <alignment horizontal="left" vertical="center" wrapText="1"/>
    </xf>
    <xf numFmtId="3" fontId="20" fillId="0" borderId="10" xfId="0" applyNumberFormat="1" applyFont="1" applyFill="1" applyBorder="1" applyAlignment="1">
      <alignment horizontal="center" vertical="center" wrapText="1"/>
    </xf>
    <xf numFmtId="0" fontId="24" fillId="0" borderId="10" xfId="0" applyFont="1" applyBorder="1" applyAlignment="1">
      <alignment horizontal="left" vertical="center" wrapText="1"/>
    </xf>
    <xf numFmtId="3" fontId="24"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wrapText="1"/>
    </xf>
    <xf numFmtId="3" fontId="21" fillId="0" borderId="10" xfId="0" applyNumberFormat="1" applyFont="1" applyFill="1" applyBorder="1" applyAlignment="1">
      <alignment horizontal="center" vertical="center" wrapText="1"/>
    </xf>
    <xf numFmtId="0" fontId="23" fillId="0" borderId="10" xfId="0" applyFont="1" applyBorder="1" applyAlignment="1">
      <alignment horizontal="left" vertical="center" wrapText="1"/>
    </xf>
    <xf numFmtId="3" fontId="23" fillId="0" borderId="10" xfId="0" applyNumberFormat="1" applyFont="1" applyFill="1" applyBorder="1" applyAlignment="1">
      <alignment horizontal="center" vertical="center" wrapText="1"/>
    </xf>
    <xf numFmtId="0" fontId="27" fillId="24" borderId="10" xfId="0" applyFont="1" applyFill="1" applyBorder="1" applyAlignment="1">
      <alignment horizontal="center" vertical="center" wrapText="1"/>
    </xf>
    <xf numFmtId="2" fontId="28" fillId="0" borderId="10" xfId="53" applyNumberFormat="1" applyFont="1" applyBorder="1" applyAlignment="1" quotePrefix="1">
      <alignment horizontal="center" vertical="center"/>
      <protection/>
    </xf>
    <xf numFmtId="9" fontId="28" fillId="0" borderId="10" xfId="55" applyNumberFormat="1" applyFont="1" applyFill="1" applyBorder="1" applyAlignment="1">
      <alignment horizontal="center" vertical="center" wrapText="1"/>
    </xf>
    <xf numFmtId="4" fontId="28" fillId="0" borderId="10" xfId="53" applyNumberFormat="1" applyFont="1" applyBorder="1" applyAlignment="1" quotePrefix="1">
      <alignment horizontal="center" vertical="center"/>
      <protection/>
    </xf>
    <xf numFmtId="3" fontId="28" fillId="0"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3"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wrapText="1"/>
    </xf>
    <xf numFmtId="164" fontId="20"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3" fontId="20" fillId="0" borderId="10" xfId="0" applyNumberFormat="1" applyFont="1" applyFill="1" applyBorder="1" applyAlignment="1">
      <alignment horizontal="center" vertical="center"/>
    </xf>
    <xf numFmtId="16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wrapText="1"/>
    </xf>
    <xf numFmtId="0" fontId="20" fillId="24" borderId="10" xfId="0" applyFont="1" applyFill="1" applyBorder="1" applyAlignment="1">
      <alignment vertical="center" wrapText="1"/>
    </xf>
    <xf numFmtId="3" fontId="20" fillId="24" borderId="10"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7" fillId="0" borderId="10" xfId="53" applyNumberFormat="1"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2" fontId="28" fillId="0" borderId="10" xfId="0" applyNumberFormat="1" applyFont="1" applyFill="1" applyBorder="1" applyAlignment="1">
      <alignment horizontal="center" vertical="center" wrapText="1"/>
    </xf>
    <xf numFmtId="0" fontId="28" fillId="0" borderId="10" xfId="53" applyNumberFormat="1" applyFont="1" applyFill="1" applyBorder="1" applyAlignment="1">
      <alignment horizontal="center" vertical="center"/>
      <protection/>
    </xf>
    <xf numFmtId="0" fontId="28" fillId="0" borderId="10" xfId="53" applyFont="1" applyFill="1" applyBorder="1" applyAlignment="1">
      <alignment horizontal="center" vertical="center"/>
      <protection/>
    </xf>
    <xf numFmtId="0" fontId="28" fillId="0" borderId="10"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Normal 3" xfId="52"/>
    <cellStyle name="Normal_graph_hsdf_revsal_revlib_depass"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18</xdr:row>
      <xdr:rowOff>9525</xdr:rowOff>
    </xdr:from>
    <xdr:to>
      <xdr:col>7</xdr:col>
      <xdr:colOff>19050</xdr:colOff>
      <xdr:row>24</xdr:row>
      <xdr:rowOff>76200</xdr:rowOff>
    </xdr:to>
    <xdr:sp>
      <xdr:nvSpPr>
        <xdr:cNvPr id="1" name="TextBox 3"/>
        <xdr:cNvSpPr txBox="1">
          <a:spLocks noChangeArrowheads="1"/>
        </xdr:cNvSpPr>
      </xdr:nvSpPr>
      <xdr:spPr>
        <a:xfrm>
          <a:off x="228600" y="3438525"/>
          <a:ext cx="8753475" cy="12096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Le taux de dépassement est calculé ici comme la part des dépassements dans les honoraires totaux.
Lecture • D1 à D10 sont les 10 déciles du revenu d’activité. P95 regroupe les 5 derniers centiles de la distribution, P99 le dernier centile. On utilise ici, par abus de langage, le terme D1 pour désigner le groupe des 10 % des chirurgiens-dentistes (CD) ayant eu les revenus d’activité les plus faibles dans l’année et non le revenu au-dessous duquel se situent 10 % des CD. C’est pourquoi les chiffres sont différents de ceux du tableau 3. Les CD libéraux du 1er décile de revenus d’activité ont perçu en moyenne 56 200 euros d’honoraires sans dépassement et 45 900 euros de dépassement. Leur revenu fiscal libéral est estimé à 14 600 euros en moyenne ; leur revenu fiscal salarié est estimé à 2 360 euros.
Champ • France métropolitaine, données 2008.
Sources • INSEE-DGFiP-CNAM-TS - Exploitation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95250</xdr:rowOff>
    </xdr:from>
    <xdr:to>
      <xdr:col>8</xdr:col>
      <xdr:colOff>28575</xdr:colOff>
      <xdr:row>4</xdr:row>
      <xdr:rowOff>95250</xdr:rowOff>
    </xdr:to>
    <xdr:sp>
      <xdr:nvSpPr>
        <xdr:cNvPr id="1" name="TextBox 1"/>
        <xdr:cNvSpPr txBox="1">
          <a:spLocks noChangeArrowheads="1"/>
        </xdr:cNvSpPr>
      </xdr:nvSpPr>
      <xdr:spPr>
        <a:xfrm>
          <a:off x="4067175" y="476250"/>
          <a:ext cx="3067050" cy="381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données 2008.
Sources • INSEE-DGFiP-CNAM-TS - Exploitation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247650" y="381000"/>
          <a:ext cx="190500" cy="142875"/>
        </a:xfrm>
        <a:prstGeom prst="rect">
          <a:avLst/>
        </a:prstGeom>
        <a:noFill/>
        <a:ln w="9525" cmpd="sng">
          <a:noFill/>
        </a:ln>
      </xdr:spPr>
    </xdr:pic>
    <xdr:clientData/>
  </xdr:twoCellAnchor>
  <xdr:twoCellAnchor>
    <xdr:from>
      <xdr:col>4</xdr:col>
      <xdr:colOff>19050</xdr:colOff>
      <xdr:row>2</xdr:row>
      <xdr:rowOff>28575</xdr:rowOff>
    </xdr:from>
    <xdr:to>
      <xdr:col>8</xdr:col>
      <xdr:colOff>38100</xdr:colOff>
      <xdr:row>4</xdr:row>
      <xdr:rowOff>28575</xdr:rowOff>
    </xdr:to>
    <xdr:sp>
      <xdr:nvSpPr>
        <xdr:cNvPr id="2" name="TextBox 2"/>
        <xdr:cNvSpPr txBox="1">
          <a:spLocks noChangeArrowheads="1"/>
        </xdr:cNvSpPr>
      </xdr:nvSpPr>
      <xdr:spPr>
        <a:xfrm>
          <a:off x="3267075" y="409575"/>
          <a:ext cx="3067050" cy="381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données 2008.
Sources • INSEE-DGFiP-CNAM-TS - Exploitation DREES.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16</xdr:row>
      <xdr:rowOff>152400</xdr:rowOff>
    </xdr:from>
    <xdr:to>
      <xdr:col>5</xdr:col>
      <xdr:colOff>1000125</xdr:colOff>
      <xdr:row>23</xdr:row>
      <xdr:rowOff>142875</xdr:rowOff>
    </xdr:to>
    <xdr:sp>
      <xdr:nvSpPr>
        <xdr:cNvPr id="1" name="TextBox 4"/>
        <xdr:cNvSpPr txBox="1">
          <a:spLocks noChangeArrowheads="1"/>
        </xdr:cNvSpPr>
      </xdr:nvSpPr>
      <xdr:spPr>
        <a:xfrm>
          <a:off x="247650" y="3390900"/>
          <a:ext cx="4838700" cy="1323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D1 à D10 sont les 10 déciles de revenu d’activité. On utilise ici, par abus de langage, le terme D1 pour désigner le groupe des 10 % des dentistes ayant eu les revenus d’activité les plus faibles au cours de l’année et non le revenu au-dessous duquel se situent 10 % des dentistes. P95 regroupe les cinq derniers centiles de la distribution, P99 le dernier centile. Ce sont donc respectivement les 5 % et les 1 % de dentistes qui ont les revenus d’activité les plus importants.
Champ • France métropolitaine, données 2008.
Sources • INSEE-DGFiP-CNAM-TS - Exploitation DREES.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nts\vbellamy\Mes%20documents\Boulot\Revenus_complets\Appariement2\Etude%20Insee%20Ref\1ier%20jet\R&#233;sultats\STATS_jol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écart global"/>
      <sheetName val="hommes_femmes"/>
    </sheetNames>
    <sheetDataSet>
      <sheetData sheetId="1">
        <row r="1">
          <cell r="A1" t="str">
            <v>homme</v>
          </cell>
          <cell r="B1" t="str">
            <v>HL</v>
          </cell>
          <cell r="C1" t="str">
            <v>D1</v>
          </cell>
          <cell r="D1" t="str">
            <v>Q1</v>
          </cell>
          <cell r="E1" t="str">
            <v>Q2</v>
          </cell>
          <cell r="F1" t="str">
            <v>Q3</v>
          </cell>
          <cell r="G1" t="str">
            <v>Q9</v>
          </cell>
          <cell r="H1" t="str">
            <v>revenu</v>
          </cell>
          <cell r="I1" t="str">
            <v>D1</v>
          </cell>
          <cell r="J1" t="str">
            <v>Q1</v>
          </cell>
          <cell r="K1" t="str">
            <v>Q2</v>
          </cell>
          <cell r="L1" t="str">
            <v>Q3</v>
          </cell>
          <cell r="M1" t="str">
            <v>Q9</v>
          </cell>
        </row>
        <row r="2">
          <cell r="A2">
            <v>0</v>
          </cell>
          <cell r="B2">
            <v>0</v>
          </cell>
          <cell r="C2">
            <v>1265</v>
          </cell>
          <cell r="D2">
            <v>2142</v>
          </cell>
          <cell r="E2">
            <v>3334</v>
          </cell>
          <cell r="F2">
            <v>4831</v>
          </cell>
          <cell r="G2">
            <v>7640</v>
          </cell>
          <cell r="I2">
            <v>28449</v>
          </cell>
          <cell r="J2">
            <v>44901</v>
          </cell>
          <cell r="K2">
            <v>65519.82026491</v>
          </cell>
          <cell r="L2">
            <v>95996.2988744</v>
          </cell>
          <cell r="M2">
            <v>141770.58354426</v>
          </cell>
        </row>
        <row r="3">
          <cell r="A3">
            <v>0</v>
          </cell>
          <cell r="B3">
            <v>1</v>
          </cell>
          <cell r="C3">
            <v>1012</v>
          </cell>
          <cell r="D3">
            <v>1766</v>
          </cell>
          <cell r="E3">
            <v>2748.5</v>
          </cell>
          <cell r="F3">
            <v>3982</v>
          </cell>
          <cell r="G3">
            <v>5617</v>
          </cell>
          <cell r="I3">
            <v>30094.818487160002</v>
          </cell>
          <cell r="J3">
            <v>48718.22772858</v>
          </cell>
          <cell r="K3">
            <v>72252.59962231</v>
          </cell>
          <cell r="L3">
            <v>105282.57114258001</v>
          </cell>
          <cell r="M3">
            <v>154021</v>
          </cell>
        </row>
        <row r="4">
          <cell r="A4">
            <v>1</v>
          </cell>
          <cell r="B4">
            <v>0</v>
          </cell>
          <cell r="C4">
            <v>1047</v>
          </cell>
          <cell r="D4">
            <v>2362</v>
          </cell>
          <cell r="E4">
            <v>4149</v>
          </cell>
          <cell r="F4">
            <v>7079</v>
          </cell>
          <cell r="G4">
            <v>14720</v>
          </cell>
          <cell r="I4">
            <v>56122.62630062</v>
          </cell>
          <cell r="J4">
            <v>84643</v>
          </cell>
          <cell r="K4">
            <v>120723</v>
          </cell>
          <cell r="L4">
            <v>167717.793493</v>
          </cell>
          <cell r="M4">
            <v>224544.59061170003</v>
          </cell>
        </row>
        <row r="5">
          <cell r="A5">
            <v>1</v>
          </cell>
          <cell r="B5">
            <v>1</v>
          </cell>
          <cell r="C5">
            <v>734</v>
          </cell>
          <cell r="D5">
            <v>1752</v>
          </cell>
          <cell r="E5">
            <v>3099</v>
          </cell>
          <cell r="F5">
            <v>4630</v>
          </cell>
          <cell r="G5">
            <v>6720</v>
          </cell>
          <cell r="I5">
            <v>57095</v>
          </cell>
          <cell r="J5">
            <v>88478.95724193001</v>
          </cell>
          <cell r="K5">
            <v>128934.6867938</v>
          </cell>
          <cell r="L5">
            <v>185247</v>
          </cell>
          <cell r="M5">
            <v>259550.57635568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F9"/>
  <sheetViews>
    <sheetView showGridLines="0" tabSelected="1" zoomScalePageLayoutView="0" workbookViewId="0" topLeftCell="A1">
      <selection activeCell="A1" sqref="A1"/>
    </sheetView>
  </sheetViews>
  <sheetFormatPr defaultColWidth="11.421875" defaultRowHeight="12.75"/>
  <cols>
    <col min="1" max="1" width="3.7109375" style="3" customWidth="1"/>
    <col min="2" max="2" width="44.00390625" style="3" customWidth="1"/>
    <col min="3" max="16384" width="11.421875" style="3" customWidth="1"/>
  </cols>
  <sheetData>
    <row r="1" ht="15" customHeight="1">
      <c r="B1" s="2" t="s">
        <v>170</v>
      </c>
    </row>
    <row r="2" ht="15" customHeight="1"/>
    <row r="3" spans="2:6" ht="30" customHeight="1">
      <c r="B3" s="38"/>
      <c r="C3" s="39" t="s">
        <v>0</v>
      </c>
      <c r="D3" s="39" t="s">
        <v>172</v>
      </c>
      <c r="E3" s="40" t="s">
        <v>152</v>
      </c>
      <c r="F3" s="40" t="s">
        <v>153</v>
      </c>
    </row>
    <row r="4" spans="2:6" ht="15" customHeight="1">
      <c r="B4" s="38" t="s">
        <v>146</v>
      </c>
      <c r="C4" s="41">
        <v>31205</v>
      </c>
      <c r="D4" s="41">
        <v>89370</v>
      </c>
      <c r="E4" s="42">
        <v>86370</v>
      </c>
      <c r="F4" s="42">
        <v>3000</v>
      </c>
    </row>
    <row r="5" spans="2:6" ht="15" customHeight="1">
      <c r="B5" s="38" t="s">
        <v>147</v>
      </c>
      <c r="C5" s="41">
        <v>1747</v>
      </c>
      <c r="D5" s="41">
        <v>173440</v>
      </c>
      <c r="E5" s="42">
        <v>164650</v>
      </c>
      <c r="F5" s="42">
        <v>8790</v>
      </c>
    </row>
    <row r="6" spans="2:6" ht="15" customHeight="1">
      <c r="B6" s="43" t="s">
        <v>1</v>
      </c>
      <c r="C6" s="44">
        <f>SUM(C4:C5)</f>
        <v>32952</v>
      </c>
      <c r="D6" s="44">
        <v>93820</v>
      </c>
      <c r="E6" s="45">
        <v>90520</v>
      </c>
      <c r="F6" s="45">
        <v>3300</v>
      </c>
    </row>
    <row r="7" ht="15" customHeight="1"/>
    <row r="8" ht="15" customHeight="1">
      <c r="B8" s="3" t="s">
        <v>180</v>
      </c>
    </row>
    <row r="9" ht="15" customHeight="1">
      <c r="B9" s="3" t="s">
        <v>183</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A1" sqref="A1"/>
    </sheetView>
  </sheetViews>
  <sheetFormatPr defaultColWidth="11.421875" defaultRowHeight="12.75"/>
  <cols>
    <col min="1" max="1" width="3.7109375" style="18" customWidth="1"/>
    <col min="2" max="2" width="11.421875" style="18" customWidth="1"/>
    <col min="3" max="3" width="20.00390625" style="18" customWidth="1"/>
    <col min="4" max="4" width="14.421875" style="18" customWidth="1"/>
    <col min="5" max="5" width="23.28125" style="18" customWidth="1"/>
    <col min="6" max="16384" width="11.421875" style="18" customWidth="1"/>
  </cols>
  <sheetData>
    <row r="1" ht="15" customHeight="1">
      <c r="B1" s="17" t="s">
        <v>162</v>
      </c>
    </row>
    <row r="2" ht="15" customHeight="1"/>
    <row r="3" spans="2:5" ht="30" customHeight="1">
      <c r="B3" s="46" t="s">
        <v>158</v>
      </c>
      <c r="C3" s="47" t="s">
        <v>159</v>
      </c>
      <c r="D3" s="46" t="s">
        <v>160</v>
      </c>
      <c r="E3" s="48" t="s">
        <v>164</v>
      </c>
    </row>
    <row r="4" spans="2:5" ht="15" customHeight="1">
      <c r="B4" s="49">
        <v>2008</v>
      </c>
      <c r="C4" s="50">
        <v>225869.25204236005</v>
      </c>
      <c r="D4" s="51"/>
      <c r="E4" s="52"/>
    </row>
    <row r="5" spans="2:5" ht="15" customHeight="1">
      <c r="B5" s="49">
        <v>2009</v>
      </c>
      <c r="C5" s="50">
        <v>229227.9164665949</v>
      </c>
      <c r="D5" s="53">
        <f>(C5-C4)/C4*100</f>
        <v>1.486994973359616</v>
      </c>
      <c r="E5" s="54" t="s">
        <v>165</v>
      </c>
    </row>
    <row r="6" spans="2:5" ht="15" customHeight="1">
      <c r="B6" s="49">
        <v>2010</v>
      </c>
      <c r="C6" s="50">
        <v>236153.8251897402</v>
      </c>
      <c r="D6" s="53">
        <f>(C6-C5)/C5*100</f>
        <v>3.0214071784553305</v>
      </c>
      <c r="E6" s="54" t="s">
        <v>166</v>
      </c>
    </row>
    <row r="7" spans="2:5" ht="15" customHeight="1">
      <c r="B7" s="49">
        <v>2011</v>
      </c>
      <c r="C7" s="50">
        <v>242791.16303712974</v>
      </c>
      <c r="D7" s="53">
        <f>(C7-C6)/C6*100</f>
        <v>2.8105993379767216</v>
      </c>
      <c r="E7" s="54" t="s">
        <v>167</v>
      </c>
    </row>
    <row r="8" spans="2:5" ht="15" customHeight="1">
      <c r="B8" s="49">
        <v>2012</v>
      </c>
      <c r="C8" s="50">
        <v>246498.90554860243</v>
      </c>
      <c r="D8" s="53">
        <f>(C8-C7)/C7*100</f>
        <v>1.5271323985155398</v>
      </c>
      <c r="E8" s="54" t="s">
        <v>168</v>
      </c>
    </row>
    <row r="9" spans="2:4" ht="15" customHeight="1">
      <c r="B9" s="19"/>
      <c r="C9" s="20"/>
      <c r="D9" s="21"/>
    </row>
    <row r="10" ht="15" customHeight="1">
      <c r="B10" s="18" t="s">
        <v>181</v>
      </c>
    </row>
    <row r="11" ht="15" customHeight="1">
      <c r="B11" s="18" t="s">
        <v>182</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18"/>
  <sheetViews>
    <sheetView showGridLines="0" zoomScalePageLayoutView="0" workbookViewId="0" topLeftCell="A1">
      <selection activeCell="A1" sqref="A1"/>
    </sheetView>
  </sheetViews>
  <sheetFormatPr defaultColWidth="11.421875" defaultRowHeight="12.75"/>
  <cols>
    <col min="1" max="1" width="3.7109375" style="10" customWidth="1"/>
    <col min="2" max="2" width="20.28125" style="10" customWidth="1"/>
    <col min="3" max="4" width="14.00390625" style="10" customWidth="1"/>
    <col min="5" max="5" width="14.140625" style="10" customWidth="1"/>
    <col min="6" max="6" width="16.57421875" style="10" customWidth="1"/>
    <col min="7" max="7" width="13.57421875" style="10" customWidth="1"/>
    <col min="8" max="16384" width="11.421875" style="10" customWidth="1"/>
  </cols>
  <sheetData>
    <row r="1" spans="2:8" ht="15" customHeight="1">
      <c r="B1" s="9" t="s">
        <v>163</v>
      </c>
      <c r="C1" s="9"/>
      <c r="D1" s="9"/>
      <c r="E1" s="9"/>
      <c r="F1" s="9"/>
      <c r="G1" s="9"/>
      <c r="H1" s="9"/>
    </row>
    <row r="2" ht="15" customHeight="1"/>
    <row r="3" spans="2:7" ht="30" customHeight="1">
      <c r="B3" s="38"/>
      <c r="C3" s="39" t="s">
        <v>3</v>
      </c>
      <c r="D3" s="39" t="s">
        <v>148</v>
      </c>
      <c r="E3" s="39" t="s">
        <v>149</v>
      </c>
      <c r="F3" s="39" t="s">
        <v>150</v>
      </c>
      <c r="G3" s="39" t="s">
        <v>151</v>
      </c>
    </row>
    <row r="4" spans="2:7" ht="15" customHeight="1">
      <c r="B4" s="55" t="s">
        <v>146</v>
      </c>
      <c r="C4" s="55"/>
      <c r="D4" s="55"/>
      <c r="E4" s="55"/>
      <c r="F4" s="55"/>
      <c r="G4" s="55"/>
    </row>
    <row r="5" spans="2:7" ht="15" customHeight="1">
      <c r="B5" s="56" t="s">
        <v>2</v>
      </c>
      <c r="C5" s="57">
        <v>217300</v>
      </c>
      <c r="D5" s="57">
        <v>5950</v>
      </c>
      <c r="E5" s="57">
        <v>53800</v>
      </c>
      <c r="F5" s="57">
        <v>139100</v>
      </c>
      <c r="G5" s="57">
        <v>4880</v>
      </c>
    </row>
    <row r="6" spans="2:7" ht="15" customHeight="1">
      <c r="B6" s="58" t="s">
        <v>4</v>
      </c>
      <c r="C6" s="59">
        <v>105450</v>
      </c>
      <c r="D6" s="59">
        <v>280</v>
      </c>
      <c r="E6" s="59">
        <v>2130</v>
      </c>
      <c r="F6" s="59">
        <v>99600</v>
      </c>
      <c r="G6" s="59">
        <v>3010</v>
      </c>
    </row>
    <row r="7" spans="2:7" ht="15" customHeight="1">
      <c r="B7" s="55" t="s">
        <v>154</v>
      </c>
      <c r="C7" s="55"/>
      <c r="D7" s="55"/>
      <c r="E7" s="55"/>
      <c r="F7" s="55"/>
      <c r="G7" s="55"/>
    </row>
    <row r="8" spans="2:7" ht="15" customHeight="1">
      <c r="B8" s="56" t="s">
        <v>2</v>
      </c>
      <c r="C8" s="57">
        <v>404360</v>
      </c>
      <c r="D8" s="57">
        <v>20</v>
      </c>
      <c r="E8" s="57">
        <v>60</v>
      </c>
      <c r="F8" s="57">
        <v>130</v>
      </c>
      <c r="G8" s="57">
        <v>385870</v>
      </c>
    </row>
    <row r="9" spans="2:7" ht="15" customHeight="1">
      <c r="B9" s="58" t="s">
        <v>4</v>
      </c>
      <c r="C9" s="59">
        <v>249620</v>
      </c>
      <c r="D9" s="59">
        <v>0</v>
      </c>
      <c r="E9" s="59">
        <v>0</v>
      </c>
      <c r="F9" s="59">
        <v>80</v>
      </c>
      <c r="G9" s="59">
        <v>248890</v>
      </c>
    </row>
    <row r="10" spans="2:7" ht="15" customHeight="1">
      <c r="B10" s="60" t="s">
        <v>1</v>
      </c>
      <c r="C10" s="57"/>
      <c r="D10" s="57"/>
      <c r="E10" s="57"/>
      <c r="F10" s="57"/>
      <c r="G10" s="57"/>
    </row>
    <row r="11" spans="2:7" ht="15" customHeight="1">
      <c r="B11" s="61" t="s">
        <v>2</v>
      </c>
      <c r="C11" s="62">
        <v>227210</v>
      </c>
      <c r="D11" s="62">
        <v>5640</v>
      </c>
      <c r="E11" s="62">
        <v>50950</v>
      </c>
      <c r="F11" s="62">
        <v>131690</v>
      </c>
      <c r="G11" s="62">
        <v>25080</v>
      </c>
    </row>
    <row r="12" spans="2:7" ht="15" customHeight="1">
      <c r="B12" s="63" t="s">
        <v>4</v>
      </c>
      <c r="C12" s="64">
        <v>113100</v>
      </c>
      <c r="D12" s="64">
        <v>260</v>
      </c>
      <c r="E12" s="64">
        <v>2010</v>
      </c>
      <c r="F12" s="64">
        <v>94320</v>
      </c>
      <c r="G12" s="64">
        <v>16050</v>
      </c>
    </row>
    <row r="13" spans="2:7" ht="15" customHeight="1">
      <c r="B13" s="11"/>
      <c r="C13" s="12"/>
      <c r="D13" s="12"/>
      <c r="E13" s="12"/>
      <c r="F13" s="12"/>
      <c r="G13" s="12"/>
    </row>
    <row r="14" spans="2:7" ht="15" customHeight="1">
      <c r="B14" s="13" t="s">
        <v>178</v>
      </c>
      <c r="C14" s="13"/>
      <c r="D14" s="13"/>
      <c r="E14" s="13"/>
      <c r="F14" s="13"/>
      <c r="G14" s="13"/>
    </row>
    <row r="15" spans="2:7" ht="15" customHeight="1">
      <c r="B15" s="5" t="s">
        <v>179</v>
      </c>
      <c r="C15" s="5"/>
      <c r="D15" s="5"/>
      <c r="E15" s="5"/>
      <c r="F15" s="5"/>
      <c r="G15" s="5"/>
    </row>
    <row r="16" spans="2:7" ht="15" customHeight="1">
      <c r="B16" s="5"/>
      <c r="C16" s="5"/>
      <c r="D16" s="5"/>
      <c r="E16" s="5"/>
      <c r="F16" s="5"/>
      <c r="G16" s="5"/>
    </row>
    <row r="17" ht="15" customHeight="1">
      <c r="G17" s="14"/>
    </row>
    <row r="18" spans="2:7" ht="15" customHeight="1">
      <c r="B18" s="15"/>
      <c r="C18" s="15"/>
      <c r="D18" s="15"/>
      <c r="E18" s="15"/>
      <c r="F18" s="16"/>
      <c r="G18" s="15"/>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6">
    <mergeCell ref="B1:H1"/>
    <mergeCell ref="B15:G15"/>
    <mergeCell ref="B16:G16"/>
    <mergeCell ref="B14:G14"/>
    <mergeCell ref="B4:G4"/>
    <mergeCell ref="B7:G7"/>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22"/>
  <sheetViews>
    <sheetView showGridLines="0" zoomScalePageLayoutView="0" workbookViewId="0" topLeftCell="A1">
      <selection activeCell="A1" sqref="A1"/>
    </sheetView>
  </sheetViews>
  <sheetFormatPr defaultColWidth="11.421875" defaultRowHeight="12.75"/>
  <cols>
    <col min="1" max="1" width="3.7109375" style="31" customWidth="1"/>
    <col min="2" max="2" width="19.00390625" style="31" bestFit="1" customWidth="1"/>
    <col min="3" max="5" width="18.28125" style="31" bestFit="1" customWidth="1"/>
    <col min="6" max="6" width="34.421875" style="31" customWidth="1"/>
    <col min="7" max="7" width="22.421875" style="31" customWidth="1"/>
    <col min="8" max="16384" width="11.421875" style="31" customWidth="1"/>
  </cols>
  <sheetData>
    <row r="1" ht="15" customHeight="1">
      <c r="B1" s="30" t="s">
        <v>173</v>
      </c>
    </row>
    <row r="2" ht="15" customHeight="1">
      <c r="B2" s="32"/>
    </row>
    <row r="3" spans="2:7" ht="15" customHeight="1">
      <c r="B3" s="74" t="s">
        <v>137</v>
      </c>
      <c r="C3" s="71" t="s">
        <v>138</v>
      </c>
      <c r="D3" s="72"/>
      <c r="E3" s="72"/>
      <c r="F3" s="73"/>
      <c r="G3" s="74" t="s">
        <v>171</v>
      </c>
    </row>
    <row r="4" spans="2:7" ht="15" customHeight="1">
      <c r="B4" s="75"/>
      <c r="C4" s="65" t="s">
        <v>139</v>
      </c>
      <c r="D4" s="65" t="s">
        <v>140</v>
      </c>
      <c r="E4" s="65" t="s">
        <v>6</v>
      </c>
      <c r="F4" s="65" t="s">
        <v>141</v>
      </c>
      <c r="G4" s="75"/>
    </row>
    <row r="5" spans="2:7" ht="15" customHeight="1">
      <c r="B5" s="65" t="s">
        <v>7</v>
      </c>
      <c r="C5" s="66">
        <v>14594.339180576637</v>
      </c>
      <c r="D5" s="66">
        <v>2356.8220789074353</v>
      </c>
      <c r="E5" s="66">
        <v>45934.311926895905</v>
      </c>
      <c r="F5" s="66">
        <v>56217.88642168015</v>
      </c>
      <c r="G5" s="67">
        <f>E5/(E5+F5)</f>
        <v>0.44966542736704795</v>
      </c>
    </row>
    <row r="6" spans="2:7" ht="15" customHeight="1">
      <c r="B6" s="65" t="s">
        <v>8</v>
      </c>
      <c r="C6" s="66">
        <v>32518.955523520497</v>
      </c>
      <c r="D6" s="66">
        <v>3000.8352807283763</v>
      </c>
      <c r="E6" s="66">
        <v>56925.02359111788</v>
      </c>
      <c r="F6" s="66">
        <v>70088.2841478807</v>
      </c>
      <c r="G6" s="67">
        <f aca="true" t="shared" si="0" ref="G6:G17">E6/(E6+F6)</f>
        <v>0.4481815693525115</v>
      </c>
    </row>
    <row r="7" spans="2:7" ht="15" customHeight="1">
      <c r="B7" s="65" t="s">
        <v>142</v>
      </c>
      <c r="C7" s="66">
        <v>46085.899165402145</v>
      </c>
      <c r="D7" s="66">
        <v>3104.660546282246</v>
      </c>
      <c r="E7" s="66">
        <v>67275.89786628306</v>
      </c>
      <c r="F7" s="66">
        <v>81009.97479700357</v>
      </c>
      <c r="G7" s="67">
        <f t="shared" si="0"/>
        <v>0.4536905415059109</v>
      </c>
    </row>
    <row r="8" spans="2:7" ht="15" customHeight="1">
      <c r="B8" s="65" t="s">
        <v>9</v>
      </c>
      <c r="C8" s="66">
        <v>58509.51190837375</v>
      </c>
      <c r="D8" s="66">
        <v>2657.990139563107</v>
      </c>
      <c r="E8" s="66">
        <v>78757.4364664316</v>
      </c>
      <c r="F8" s="66">
        <v>92275.9579520689</v>
      </c>
      <c r="G8" s="67">
        <f t="shared" si="0"/>
        <v>0.46047987724385886</v>
      </c>
    </row>
    <row r="9" spans="2:7" ht="15" customHeight="1">
      <c r="B9" s="65" t="s">
        <v>10</v>
      </c>
      <c r="C9" s="66">
        <v>70507.75006069799</v>
      </c>
      <c r="D9" s="66">
        <v>2903.2100151745067</v>
      </c>
      <c r="E9" s="68">
        <v>91013.55517826283</v>
      </c>
      <c r="F9" s="66">
        <v>102422.85519316283</v>
      </c>
      <c r="G9" s="67">
        <f t="shared" si="0"/>
        <v>0.47050891299887</v>
      </c>
    </row>
    <row r="10" spans="2:7" ht="15" customHeight="1">
      <c r="B10" s="65" t="s">
        <v>11</v>
      </c>
      <c r="C10" s="66">
        <v>83407.75760242796</v>
      </c>
      <c r="D10" s="66">
        <v>2814.0320940819424</v>
      </c>
      <c r="E10" s="66">
        <v>105474.80087325511</v>
      </c>
      <c r="F10" s="66">
        <v>114004.9445968814</v>
      </c>
      <c r="G10" s="67">
        <f t="shared" si="0"/>
        <v>0.4805673555312489</v>
      </c>
    </row>
    <row r="11" spans="2:7" ht="15" customHeight="1">
      <c r="B11" s="65" t="s">
        <v>12</v>
      </c>
      <c r="C11" s="66">
        <v>98008.40307949024</v>
      </c>
      <c r="D11" s="66">
        <v>2940.0565078883496</v>
      </c>
      <c r="E11" s="66">
        <v>119605.41781818785</v>
      </c>
      <c r="F11" s="66">
        <v>125964.90465606721</v>
      </c>
      <c r="G11" s="67">
        <f t="shared" si="0"/>
        <v>0.4870515973310536</v>
      </c>
    </row>
    <row r="12" spans="2:7" ht="15" customHeight="1">
      <c r="B12" s="65" t="s">
        <v>13</v>
      </c>
      <c r="C12" s="66">
        <v>116394.45405159332</v>
      </c>
      <c r="D12" s="66">
        <v>3369.469650986343</v>
      </c>
      <c r="E12" s="66">
        <v>139322.35147173048</v>
      </c>
      <c r="F12" s="66">
        <v>138698.19147163045</v>
      </c>
      <c r="G12" s="67">
        <f t="shared" si="0"/>
        <v>0.5011225069800457</v>
      </c>
    </row>
    <row r="13" spans="2:7" ht="15" customHeight="1">
      <c r="B13" s="65" t="s">
        <v>14</v>
      </c>
      <c r="C13" s="66">
        <v>144509.0518057664</v>
      </c>
      <c r="D13" s="66">
        <v>3830.375341426404</v>
      </c>
      <c r="E13" s="66">
        <v>166696.524708459</v>
      </c>
      <c r="F13" s="66">
        <v>154807.29850293833</v>
      </c>
      <c r="G13" s="67">
        <f t="shared" si="0"/>
        <v>0.5184900230528569</v>
      </c>
    </row>
    <row r="14" spans="2:8" ht="15" customHeight="1">
      <c r="B14" s="65" t="s">
        <v>15</v>
      </c>
      <c r="C14" s="66">
        <v>240648.45764795147</v>
      </c>
      <c r="D14" s="66">
        <v>6077.649165402125</v>
      </c>
      <c r="E14" s="66">
        <v>259961.25700966906</v>
      </c>
      <c r="F14" s="66">
        <v>214434.95101884808</v>
      </c>
      <c r="G14" s="67">
        <f t="shared" si="0"/>
        <v>0.5479834210522234</v>
      </c>
      <c r="H14" s="33"/>
    </row>
    <row r="15" spans="2:8" ht="15" customHeight="1">
      <c r="B15" s="65" t="s">
        <v>184</v>
      </c>
      <c r="C15" s="69"/>
      <c r="D15" s="69"/>
      <c r="E15" s="69"/>
      <c r="F15" s="69"/>
      <c r="G15" s="67"/>
      <c r="H15" s="33"/>
    </row>
    <row r="16" spans="2:8" ht="15" customHeight="1">
      <c r="B16" s="65" t="s">
        <v>112</v>
      </c>
      <c r="C16" s="70">
        <v>295894.8</v>
      </c>
      <c r="D16" s="70">
        <v>7951.47</v>
      </c>
      <c r="E16" s="70">
        <v>314786.38</v>
      </c>
      <c r="F16" s="70">
        <v>246263.66</v>
      </c>
      <c r="G16" s="67">
        <f t="shared" si="0"/>
        <v>0.5610664959581858</v>
      </c>
      <c r="H16" s="33"/>
    </row>
    <row r="17" spans="2:8" ht="15" customHeight="1">
      <c r="B17" s="65" t="s">
        <v>113</v>
      </c>
      <c r="C17" s="70">
        <v>455086.06</v>
      </c>
      <c r="D17" s="70">
        <v>18945.69</v>
      </c>
      <c r="E17" s="70">
        <v>463755.18</v>
      </c>
      <c r="F17" s="70">
        <v>318417.7</v>
      </c>
      <c r="G17" s="67">
        <f t="shared" si="0"/>
        <v>0.5929062383241924</v>
      </c>
      <c r="H17" s="33"/>
    </row>
    <row r="18" ht="15" customHeight="1"/>
    <row r="19" s="34" customFormat="1" ht="15" customHeight="1"/>
    <row r="20" spans="2:8" s="34" customFormat="1" ht="15" customHeight="1">
      <c r="B20" s="35"/>
      <c r="C20" s="35"/>
      <c r="D20" s="35"/>
      <c r="E20" s="35"/>
      <c r="F20" s="35"/>
      <c r="G20" s="35"/>
      <c r="H20" s="35"/>
    </row>
    <row r="21" ht="15" customHeight="1"/>
    <row r="22" spans="2:7" s="34" customFormat="1" ht="15" customHeight="1">
      <c r="B22" s="36"/>
      <c r="F22" s="37"/>
      <c r="G22" s="37"/>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4">
    <mergeCell ref="B20:H20"/>
    <mergeCell ref="C3:F3"/>
    <mergeCell ref="G3:G4"/>
    <mergeCell ref="B3:B4"/>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22"/>
  <sheetViews>
    <sheetView showGridLines="0" zoomScalePageLayoutView="0" workbookViewId="0" topLeftCell="A1">
      <selection activeCell="A1" sqref="A1"/>
    </sheetView>
  </sheetViews>
  <sheetFormatPr defaultColWidth="11.421875" defaultRowHeight="12.75"/>
  <cols>
    <col min="1" max="1" width="3.7109375" style="3" customWidth="1"/>
    <col min="2" max="2" width="19.57421875" style="3" customWidth="1"/>
    <col min="3" max="3" width="9.7109375" style="3" customWidth="1"/>
    <col min="4" max="4" width="8.7109375" style="8" customWidth="1"/>
    <col min="5" max="9" width="7.421875" style="8" customWidth="1"/>
    <col min="10" max="10" width="8.8515625" style="8" customWidth="1"/>
    <col min="11" max="11" width="8.8515625" style="3" customWidth="1"/>
    <col min="12" max="16384" width="11.421875" style="3" customWidth="1"/>
  </cols>
  <sheetData>
    <row r="1" spans="2:3" ht="15" customHeight="1">
      <c r="B1" s="2" t="s">
        <v>161</v>
      </c>
      <c r="C1" s="2"/>
    </row>
    <row r="2" spans="2:3" ht="15" customHeight="1">
      <c r="B2" s="1"/>
      <c r="C2" s="1"/>
    </row>
    <row r="3" spans="2:11" ht="30" customHeight="1">
      <c r="B3" s="38"/>
      <c r="C3" s="39" t="s">
        <v>134</v>
      </c>
      <c r="D3" s="76" t="s">
        <v>118</v>
      </c>
      <c r="E3" s="76" t="s">
        <v>7</v>
      </c>
      <c r="F3" s="76" t="s">
        <v>119</v>
      </c>
      <c r="G3" s="76" t="s">
        <v>130</v>
      </c>
      <c r="H3" s="76" t="s">
        <v>120</v>
      </c>
      <c r="I3" s="76" t="s">
        <v>14</v>
      </c>
      <c r="J3" s="76" t="s">
        <v>135</v>
      </c>
      <c r="K3" s="39" t="s">
        <v>136</v>
      </c>
    </row>
    <row r="4" spans="2:11" ht="15" customHeight="1">
      <c r="B4" s="39" t="s">
        <v>121</v>
      </c>
      <c r="C4" s="39"/>
      <c r="D4" s="39"/>
      <c r="E4" s="77"/>
      <c r="F4" s="77"/>
      <c r="G4" s="77"/>
      <c r="H4" s="77"/>
      <c r="I4" s="77"/>
      <c r="J4" s="77"/>
      <c r="K4" s="78"/>
    </row>
    <row r="5" spans="2:11" ht="15" customHeight="1">
      <c r="B5" s="79" t="s">
        <v>122</v>
      </c>
      <c r="C5" s="80">
        <v>65.9</v>
      </c>
      <c r="D5" s="57">
        <v>105536</v>
      </c>
      <c r="E5" s="57">
        <v>35400</v>
      </c>
      <c r="F5" s="57">
        <v>59165</v>
      </c>
      <c r="G5" s="57">
        <v>90805</v>
      </c>
      <c r="H5" s="57">
        <v>131977</v>
      </c>
      <c r="I5" s="57">
        <v>185251</v>
      </c>
      <c r="J5" s="81">
        <f>H5/F5</f>
        <v>2.230660018592073</v>
      </c>
      <c r="K5" s="81">
        <f>I5/E5</f>
        <v>5.233079096045198</v>
      </c>
    </row>
    <row r="6" spans="2:11" ht="15" customHeight="1">
      <c r="B6" s="79" t="s">
        <v>123</v>
      </c>
      <c r="C6" s="80">
        <f>100-C5</f>
        <v>34.099999999999994</v>
      </c>
      <c r="D6" s="57">
        <v>71155</v>
      </c>
      <c r="E6" s="57">
        <v>20154</v>
      </c>
      <c r="F6" s="57">
        <v>36123</v>
      </c>
      <c r="G6" s="57">
        <v>59697</v>
      </c>
      <c r="H6" s="57">
        <v>91304</v>
      </c>
      <c r="I6" s="57">
        <v>131328</v>
      </c>
      <c r="J6" s="81">
        <f>H6/F6</f>
        <v>2.52758630235584</v>
      </c>
      <c r="K6" s="81">
        <f>I6/E6</f>
        <v>6.516225066984221</v>
      </c>
    </row>
    <row r="7" spans="2:11" ht="15" customHeight="1">
      <c r="B7" s="82" t="s">
        <v>156</v>
      </c>
      <c r="C7" s="82"/>
      <c r="D7" s="82"/>
      <c r="E7" s="83"/>
      <c r="F7" s="83"/>
      <c r="G7" s="83"/>
      <c r="H7" s="83"/>
      <c r="I7" s="83"/>
      <c r="J7" s="81"/>
      <c r="K7" s="81"/>
    </row>
    <row r="8" spans="2:11" ht="15" customHeight="1">
      <c r="B8" s="79" t="s">
        <v>157</v>
      </c>
      <c r="C8" s="80">
        <v>21.8</v>
      </c>
      <c r="D8" s="57">
        <v>82085</v>
      </c>
      <c r="E8" s="57">
        <v>21795</v>
      </c>
      <c r="F8" s="57">
        <v>38917</v>
      </c>
      <c r="G8" s="57">
        <v>66228</v>
      </c>
      <c r="H8" s="57">
        <v>105018</v>
      </c>
      <c r="I8" s="57">
        <v>154071</v>
      </c>
      <c r="J8" s="81">
        <f>H8/F8</f>
        <v>2.698512218310764</v>
      </c>
      <c r="K8" s="81">
        <f>I8/E8</f>
        <v>7.069098417068135</v>
      </c>
    </row>
    <row r="9" spans="2:11" ht="15" customHeight="1">
      <c r="B9" s="79" t="s">
        <v>124</v>
      </c>
      <c r="C9" s="80">
        <v>28.7</v>
      </c>
      <c r="D9" s="57">
        <v>104054</v>
      </c>
      <c r="E9" s="57">
        <v>34038</v>
      </c>
      <c r="F9" s="57">
        <v>56254</v>
      </c>
      <c r="G9" s="57">
        <v>87550</v>
      </c>
      <c r="H9" s="57">
        <v>129948</v>
      </c>
      <c r="I9" s="57">
        <v>185071</v>
      </c>
      <c r="J9" s="81">
        <f>H9/F9</f>
        <v>2.3100223984072246</v>
      </c>
      <c r="K9" s="81">
        <f>I9/E9</f>
        <v>5.437187848874787</v>
      </c>
    </row>
    <row r="10" spans="2:11" ht="15" customHeight="1">
      <c r="B10" s="79" t="s">
        <v>125</v>
      </c>
      <c r="C10" s="80">
        <v>34.2</v>
      </c>
      <c r="D10" s="57">
        <v>96614</v>
      </c>
      <c r="E10" s="57">
        <v>31213</v>
      </c>
      <c r="F10" s="57">
        <v>53642</v>
      </c>
      <c r="G10" s="57">
        <v>83556</v>
      </c>
      <c r="H10" s="57">
        <v>122738</v>
      </c>
      <c r="I10" s="57">
        <v>173693</v>
      </c>
      <c r="J10" s="81">
        <f>H10/F10</f>
        <v>2.2880951493232913</v>
      </c>
      <c r="K10" s="81">
        <f>I10/E10</f>
        <v>5.564764681382758</v>
      </c>
    </row>
    <row r="11" spans="2:11" ht="15" customHeight="1">
      <c r="B11" s="79" t="s">
        <v>126</v>
      </c>
      <c r="C11" s="80">
        <f>100-(C8+C9+C10)</f>
        <v>15.299999999999997</v>
      </c>
      <c r="D11" s="57">
        <v>85131</v>
      </c>
      <c r="E11" s="57">
        <v>23689</v>
      </c>
      <c r="F11" s="57">
        <v>43732</v>
      </c>
      <c r="G11" s="57">
        <v>74132</v>
      </c>
      <c r="H11" s="57">
        <v>110409</v>
      </c>
      <c r="I11" s="57">
        <v>157494</v>
      </c>
      <c r="J11" s="81">
        <f>H11/F11</f>
        <v>2.5246730083234246</v>
      </c>
      <c r="K11" s="81">
        <f>I11/E11</f>
        <v>6.648402211997129</v>
      </c>
    </row>
    <row r="12" spans="2:11" ht="15" customHeight="1">
      <c r="B12" s="82" t="s">
        <v>127</v>
      </c>
      <c r="C12" s="82"/>
      <c r="D12" s="82"/>
      <c r="E12" s="57"/>
      <c r="F12" s="57"/>
      <c r="G12" s="57"/>
      <c r="H12" s="57"/>
      <c r="I12" s="57"/>
      <c r="J12" s="81"/>
      <c r="K12" s="81"/>
    </row>
    <row r="13" spans="2:11" ht="15" customHeight="1">
      <c r="B13" s="79" t="s">
        <v>128</v>
      </c>
      <c r="C13" s="80">
        <v>9.9</v>
      </c>
      <c r="D13" s="57">
        <v>63618</v>
      </c>
      <c r="E13" s="57">
        <v>17197</v>
      </c>
      <c r="F13" s="57">
        <v>29306</v>
      </c>
      <c r="G13" s="57">
        <v>49430</v>
      </c>
      <c r="H13" s="57">
        <v>80716</v>
      </c>
      <c r="I13" s="57">
        <v>122363</v>
      </c>
      <c r="J13" s="81">
        <f aca="true" t="shared" si="0" ref="J13:J18">H13/F13</f>
        <v>2.754248276803385</v>
      </c>
      <c r="K13" s="81">
        <f aca="true" t="shared" si="1" ref="K13:K18">I13/E13</f>
        <v>7.115368959702273</v>
      </c>
    </row>
    <row r="14" spans="2:11" ht="15" customHeight="1">
      <c r="B14" s="79" t="s">
        <v>131</v>
      </c>
      <c r="C14" s="80">
        <v>23.3</v>
      </c>
      <c r="D14" s="57">
        <v>98266</v>
      </c>
      <c r="E14" s="57">
        <v>30599</v>
      </c>
      <c r="F14" s="57">
        <v>52605</v>
      </c>
      <c r="G14" s="57">
        <v>82665</v>
      </c>
      <c r="H14" s="57">
        <v>122366</v>
      </c>
      <c r="I14" s="57">
        <v>176559</v>
      </c>
      <c r="J14" s="81">
        <f t="shared" si="0"/>
        <v>2.3261286949909703</v>
      </c>
      <c r="K14" s="81">
        <f t="shared" si="1"/>
        <v>5.770090525834178</v>
      </c>
    </row>
    <row r="15" spans="2:11" ht="15" customHeight="1">
      <c r="B15" s="79" t="s">
        <v>132</v>
      </c>
      <c r="C15" s="80">
        <v>32.9</v>
      </c>
      <c r="D15" s="57">
        <v>99964</v>
      </c>
      <c r="E15" s="57">
        <v>32089</v>
      </c>
      <c r="F15" s="57">
        <v>54374</v>
      </c>
      <c r="G15" s="57">
        <v>84561</v>
      </c>
      <c r="H15" s="57">
        <v>126080</v>
      </c>
      <c r="I15" s="57">
        <v>178241</v>
      </c>
      <c r="J15" s="81">
        <f t="shared" si="0"/>
        <v>2.318755287453562</v>
      </c>
      <c r="K15" s="81">
        <f t="shared" si="1"/>
        <v>5.554582567234878</v>
      </c>
    </row>
    <row r="16" spans="2:11" ht="15" customHeight="1">
      <c r="B16" s="79" t="s">
        <v>133</v>
      </c>
      <c r="C16" s="80">
        <v>27.8</v>
      </c>
      <c r="D16" s="57">
        <v>95040</v>
      </c>
      <c r="E16" s="57">
        <v>30497</v>
      </c>
      <c r="F16" s="57">
        <v>52720</v>
      </c>
      <c r="G16" s="57">
        <v>82796</v>
      </c>
      <c r="H16" s="57">
        <v>120615</v>
      </c>
      <c r="I16" s="57">
        <v>171022</v>
      </c>
      <c r="J16" s="81">
        <f t="shared" si="0"/>
        <v>2.287841426403642</v>
      </c>
      <c r="K16" s="81">
        <f t="shared" si="1"/>
        <v>5.607830278388038</v>
      </c>
    </row>
    <row r="17" spans="2:11" ht="15" customHeight="1">
      <c r="B17" s="79" t="s">
        <v>129</v>
      </c>
      <c r="C17" s="80">
        <f>100-(C13+C14+C15+C16)</f>
        <v>6.1000000000000085</v>
      </c>
      <c r="D17" s="57">
        <v>87286</v>
      </c>
      <c r="E17" s="57">
        <v>22519</v>
      </c>
      <c r="F17" s="57">
        <v>43048</v>
      </c>
      <c r="G17" s="57">
        <v>75967</v>
      </c>
      <c r="H17" s="57">
        <v>113475</v>
      </c>
      <c r="I17" s="57">
        <v>160223</v>
      </c>
      <c r="J17" s="81">
        <f t="shared" si="0"/>
        <v>2.636010964504739</v>
      </c>
      <c r="K17" s="81">
        <f t="shared" si="1"/>
        <v>7.115013988187752</v>
      </c>
    </row>
    <row r="18" spans="2:11" ht="15" customHeight="1">
      <c r="B18" s="82" t="s">
        <v>1</v>
      </c>
      <c r="C18" s="62">
        <v>100</v>
      </c>
      <c r="D18" s="62">
        <v>93823</v>
      </c>
      <c r="E18" s="62">
        <v>27978</v>
      </c>
      <c r="F18" s="62">
        <v>49303</v>
      </c>
      <c r="G18" s="62">
        <v>79571</v>
      </c>
      <c r="H18" s="62">
        <v>119195</v>
      </c>
      <c r="I18" s="62">
        <v>170726</v>
      </c>
      <c r="J18" s="84">
        <f t="shared" si="0"/>
        <v>2.417601363000223</v>
      </c>
      <c r="K18" s="84">
        <f t="shared" si="1"/>
        <v>6.102151690614054</v>
      </c>
    </row>
    <row r="19" ht="15" customHeight="1">
      <c r="B19" s="4"/>
    </row>
    <row r="20" ht="15" customHeight="1">
      <c r="B20" s="3" t="s">
        <v>169</v>
      </c>
    </row>
    <row r="21" spans="2:5" ht="15" customHeight="1">
      <c r="B21" s="5" t="s">
        <v>176</v>
      </c>
      <c r="C21" s="5"/>
      <c r="D21" s="5"/>
      <c r="E21" s="5"/>
    </row>
    <row r="22" ht="15" customHeight="1">
      <c r="B22" s="3" t="s">
        <v>177</v>
      </c>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1">
    <mergeCell ref="B21:E2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C99"/>
  <sheetViews>
    <sheetView showGridLines="0" zoomScalePageLayoutView="0" workbookViewId="0" topLeftCell="A1">
      <selection activeCell="A1" sqref="A1"/>
    </sheetView>
  </sheetViews>
  <sheetFormatPr defaultColWidth="11.421875" defaultRowHeight="12.75"/>
  <cols>
    <col min="1" max="1" width="3.7109375" style="3" customWidth="1"/>
    <col min="2" max="2" width="18.7109375" style="7" customWidth="1"/>
    <col min="3" max="3" width="34.00390625" style="7" bestFit="1" customWidth="1"/>
    <col min="4" max="4" width="4.421875" style="3" customWidth="1"/>
    <col min="5" max="16384" width="11.421875" style="3" customWidth="1"/>
  </cols>
  <sheetData>
    <row r="1" ht="15" customHeight="1">
      <c r="B1" s="6" t="s">
        <v>174</v>
      </c>
    </row>
    <row r="2" ht="15" customHeight="1"/>
    <row r="3" spans="2:3" ht="15" customHeight="1">
      <c r="B3" s="85" t="s">
        <v>143</v>
      </c>
      <c r="C3" s="85" t="s">
        <v>17</v>
      </c>
    </row>
    <row r="4" spans="2:3" ht="15" customHeight="1">
      <c r="B4" s="86" t="s">
        <v>107</v>
      </c>
      <c r="C4" s="87">
        <v>100540.12</v>
      </c>
    </row>
    <row r="5" spans="2:3" ht="15" customHeight="1">
      <c r="B5" s="86" t="s">
        <v>77</v>
      </c>
      <c r="C5" s="87">
        <v>108611.75</v>
      </c>
    </row>
    <row r="6" spans="2:3" ht="15" customHeight="1">
      <c r="B6" s="86" t="s">
        <v>70</v>
      </c>
      <c r="C6" s="87">
        <v>109398.97</v>
      </c>
    </row>
    <row r="7" spans="2:3" ht="15" customHeight="1">
      <c r="B7" s="86" t="s">
        <v>65</v>
      </c>
      <c r="C7" s="87">
        <v>113260.54</v>
      </c>
    </row>
    <row r="8" spans="2:3" ht="15" customHeight="1">
      <c r="B8" s="86" t="s">
        <v>51</v>
      </c>
      <c r="C8" s="87">
        <v>113834.43</v>
      </c>
    </row>
    <row r="9" spans="2:3" ht="15" customHeight="1">
      <c r="B9" s="86" t="s">
        <v>85</v>
      </c>
      <c r="C9" s="87">
        <v>114165.61</v>
      </c>
    </row>
    <row r="10" spans="2:3" ht="15" customHeight="1">
      <c r="B10" s="86" t="s">
        <v>68</v>
      </c>
      <c r="C10" s="87">
        <v>114263.79</v>
      </c>
    </row>
    <row r="11" spans="2:3" ht="15" customHeight="1">
      <c r="B11" s="86" t="s">
        <v>75</v>
      </c>
      <c r="C11" s="87">
        <v>114454.74</v>
      </c>
    </row>
    <row r="12" spans="2:3" ht="15" customHeight="1">
      <c r="B12" s="86" t="s">
        <v>38</v>
      </c>
      <c r="C12" s="87">
        <v>114649.59</v>
      </c>
    </row>
    <row r="13" spans="2:3" ht="15" customHeight="1">
      <c r="B13" s="86" t="s">
        <v>91</v>
      </c>
      <c r="C13" s="87">
        <v>115495.98</v>
      </c>
    </row>
    <row r="14" spans="2:3" ht="15" customHeight="1">
      <c r="B14" s="86" t="s">
        <v>95</v>
      </c>
      <c r="C14" s="87">
        <v>116388.71</v>
      </c>
    </row>
    <row r="15" spans="2:3" ht="15" customHeight="1">
      <c r="B15" s="86" t="s">
        <v>42</v>
      </c>
      <c r="C15" s="87">
        <v>116862.08</v>
      </c>
    </row>
    <row r="16" spans="2:3" ht="15" customHeight="1">
      <c r="B16" s="86" t="s">
        <v>30</v>
      </c>
      <c r="C16" s="87">
        <v>117129.42</v>
      </c>
    </row>
    <row r="17" spans="2:3" ht="15" customHeight="1">
      <c r="B17" s="86" t="s">
        <v>76</v>
      </c>
      <c r="C17" s="87">
        <v>117687.27</v>
      </c>
    </row>
    <row r="18" spans="2:3" ht="15" customHeight="1">
      <c r="B18" s="86" t="s">
        <v>87</v>
      </c>
      <c r="C18" s="87">
        <v>122099.32</v>
      </c>
    </row>
    <row r="19" spans="2:3" ht="15" customHeight="1">
      <c r="B19" s="86" t="s">
        <v>94</v>
      </c>
      <c r="C19" s="87">
        <v>124107.32</v>
      </c>
    </row>
    <row r="20" spans="2:3" ht="15" customHeight="1">
      <c r="B20" s="86" t="s">
        <v>104</v>
      </c>
      <c r="C20" s="87">
        <v>127153.57</v>
      </c>
    </row>
    <row r="21" spans="2:3" ht="15" customHeight="1">
      <c r="B21" s="86" t="s">
        <v>43</v>
      </c>
      <c r="C21" s="87">
        <v>134715.72</v>
      </c>
    </row>
    <row r="22" spans="2:3" ht="15" customHeight="1">
      <c r="B22" s="86" t="s">
        <v>63</v>
      </c>
      <c r="C22" s="87">
        <v>86026.12</v>
      </c>
    </row>
    <row r="23" spans="2:3" ht="15" customHeight="1">
      <c r="B23" s="86" t="s">
        <v>155</v>
      </c>
      <c r="C23" s="87">
        <v>96017.13</v>
      </c>
    </row>
    <row r="24" spans="2:3" ht="15" customHeight="1">
      <c r="B24" s="86" t="s">
        <v>92</v>
      </c>
      <c r="C24" s="87">
        <v>96295.04</v>
      </c>
    </row>
    <row r="25" spans="2:3" ht="15" customHeight="1">
      <c r="B25" s="86" t="s">
        <v>64</v>
      </c>
      <c r="C25" s="87">
        <v>97282.16</v>
      </c>
    </row>
    <row r="26" spans="2:3" ht="15" customHeight="1">
      <c r="B26" s="86" t="s">
        <v>32</v>
      </c>
      <c r="C26" s="87">
        <v>99696.58</v>
      </c>
    </row>
    <row r="27" spans="2:3" ht="15" customHeight="1">
      <c r="B27" s="86" t="s">
        <v>100</v>
      </c>
      <c r="C27" s="87">
        <v>99703.72</v>
      </c>
    </row>
    <row r="28" spans="2:3" ht="15" customHeight="1">
      <c r="B28" s="86" t="s">
        <v>24</v>
      </c>
      <c r="C28" s="87">
        <v>101634.09</v>
      </c>
    </row>
    <row r="29" spans="2:3" ht="15" customHeight="1">
      <c r="B29" s="86" t="s">
        <v>26</v>
      </c>
      <c r="C29" s="87">
        <v>101985.42</v>
      </c>
    </row>
    <row r="30" spans="2:3" ht="15" customHeight="1">
      <c r="B30" s="86" t="s">
        <v>109</v>
      </c>
      <c r="C30" s="87">
        <v>102344.53</v>
      </c>
    </row>
    <row r="31" spans="2:3" ht="15" customHeight="1">
      <c r="B31" s="86" t="s">
        <v>102</v>
      </c>
      <c r="C31" s="87">
        <v>107834.68</v>
      </c>
    </row>
    <row r="32" spans="2:3" ht="15" customHeight="1">
      <c r="B32" s="86" t="s">
        <v>34</v>
      </c>
      <c r="C32" s="87">
        <v>108240.01</v>
      </c>
    </row>
    <row r="33" spans="2:3" ht="15" customHeight="1">
      <c r="B33" s="86" t="s">
        <v>56</v>
      </c>
      <c r="C33" s="87">
        <v>109505.13</v>
      </c>
    </row>
    <row r="34" spans="2:3" ht="15" customHeight="1">
      <c r="B34" s="86" t="s">
        <v>19</v>
      </c>
      <c r="C34" s="87">
        <v>110102.59</v>
      </c>
    </row>
    <row r="35" spans="2:3" ht="15" customHeight="1">
      <c r="B35" s="86" t="s">
        <v>54</v>
      </c>
      <c r="C35" s="87">
        <v>110978.06</v>
      </c>
    </row>
    <row r="36" spans="2:3" ht="15" customHeight="1">
      <c r="B36" s="86" t="s">
        <v>101</v>
      </c>
      <c r="C36" s="87">
        <v>113593.01</v>
      </c>
    </row>
    <row r="37" spans="2:3" ht="15" customHeight="1">
      <c r="B37" s="86" t="s">
        <v>73</v>
      </c>
      <c r="C37" s="87">
        <v>114459.93</v>
      </c>
    </row>
    <row r="38" spans="2:3" ht="15" customHeight="1">
      <c r="B38" s="86" t="s">
        <v>67</v>
      </c>
      <c r="C38" s="87">
        <v>115354.07</v>
      </c>
    </row>
    <row r="39" spans="2:3" ht="15" customHeight="1">
      <c r="B39" s="86" t="s">
        <v>60</v>
      </c>
      <c r="C39" s="87">
        <v>115523.09</v>
      </c>
    </row>
    <row r="40" spans="2:3" ht="15" customHeight="1">
      <c r="B40" s="86" t="s">
        <v>86</v>
      </c>
      <c r="C40" s="87">
        <v>115925.65</v>
      </c>
    </row>
    <row r="41" spans="2:3" ht="15" customHeight="1">
      <c r="B41" s="86" t="s">
        <v>61</v>
      </c>
      <c r="C41" s="87">
        <v>82106.01</v>
      </c>
    </row>
    <row r="42" spans="2:3" ht="15" customHeight="1">
      <c r="B42" s="86" t="s">
        <v>97</v>
      </c>
      <c r="C42" s="87">
        <v>83695.28</v>
      </c>
    </row>
    <row r="43" spans="2:3" ht="15" customHeight="1">
      <c r="B43" s="86" t="s">
        <v>28</v>
      </c>
      <c r="C43" s="87">
        <v>85457.04</v>
      </c>
    </row>
    <row r="44" spans="2:3" ht="15" customHeight="1">
      <c r="B44" s="86" t="s">
        <v>31</v>
      </c>
      <c r="C44" s="87">
        <v>87014.66</v>
      </c>
    </row>
    <row r="45" spans="2:3" ht="15" customHeight="1">
      <c r="B45" s="86" t="s">
        <v>35</v>
      </c>
      <c r="C45" s="87">
        <v>87148.44</v>
      </c>
    </row>
    <row r="46" spans="2:3" ht="15" customHeight="1">
      <c r="B46" s="86" t="s">
        <v>108</v>
      </c>
      <c r="C46" s="87">
        <v>87452</v>
      </c>
    </row>
    <row r="47" spans="2:3" ht="15" customHeight="1">
      <c r="B47" s="86" t="s">
        <v>50</v>
      </c>
      <c r="C47" s="87">
        <v>87458.13</v>
      </c>
    </row>
    <row r="48" spans="2:3" ht="15" customHeight="1">
      <c r="B48" s="86" t="s">
        <v>66</v>
      </c>
      <c r="C48" s="87">
        <v>89031.51</v>
      </c>
    </row>
    <row r="49" spans="2:3" ht="15" customHeight="1">
      <c r="B49" s="86" t="s">
        <v>37</v>
      </c>
      <c r="C49" s="87">
        <v>90024.48</v>
      </c>
    </row>
    <row r="50" spans="2:3" ht="15" customHeight="1">
      <c r="B50" s="86" t="s">
        <v>62</v>
      </c>
      <c r="C50" s="87">
        <v>91070.3</v>
      </c>
    </row>
    <row r="51" spans="2:3" ht="15" customHeight="1">
      <c r="B51" s="86" t="s">
        <v>27</v>
      </c>
      <c r="C51" s="87">
        <v>91970.79</v>
      </c>
    </row>
    <row r="52" spans="2:3" ht="15" customHeight="1">
      <c r="B52" s="86" t="s">
        <v>23</v>
      </c>
      <c r="C52" s="87">
        <v>92527.72</v>
      </c>
    </row>
    <row r="53" spans="2:3" ht="15" customHeight="1">
      <c r="B53" s="86" t="s">
        <v>20</v>
      </c>
      <c r="C53" s="87">
        <v>93161.97</v>
      </c>
    </row>
    <row r="54" spans="2:3" ht="15" customHeight="1">
      <c r="B54" s="86" t="s">
        <v>145</v>
      </c>
      <c r="C54" s="87">
        <v>93780.17</v>
      </c>
    </row>
    <row r="55" spans="2:3" ht="15" customHeight="1">
      <c r="B55" s="86" t="s">
        <v>39</v>
      </c>
      <c r="C55" s="87">
        <v>94264.41</v>
      </c>
    </row>
    <row r="56" spans="2:3" ht="15" customHeight="1">
      <c r="B56" s="86" t="s">
        <v>33</v>
      </c>
      <c r="C56" s="87">
        <v>94648.58</v>
      </c>
    </row>
    <row r="57" spans="2:3" ht="15" customHeight="1">
      <c r="B57" s="86" t="s">
        <v>74</v>
      </c>
      <c r="C57" s="87">
        <v>96645.43</v>
      </c>
    </row>
    <row r="58" spans="2:3" ht="15" customHeight="1">
      <c r="B58" s="86" t="s">
        <v>96</v>
      </c>
      <c r="C58" s="87">
        <v>96749.69</v>
      </c>
    </row>
    <row r="59" spans="2:3" ht="15" customHeight="1">
      <c r="B59" s="86" t="s">
        <v>53</v>
      </c>
      <c r="C59" s="87">
        <v>96829.63</v>
      </c>
    </row>
    <row r="60" spans="2:3" ht="15" customHeight="1">
      <c r="B60" s="86" t="s">
        <v>58</v>
      </c>
      <c r="C60" s="87">
        <v>98672.48</v>
      </c>
    </row>
    <row r="61" spans="2:3" ht="15" customHeight="1">
      <c r="B61" s="86" t="s">
        <v>105</v>
      </c>
      <c r="C61" s="87">
        <v>99713.49</v>
      </c>
    </row>
    <row r="62" spans="2:3" ht="15" customHeight="1">
      <c r="B62" s="86" t="s">
        <v>52</v>
      </c>
      <c r="C62" s="87">
        <v>100427.57</v>
      </c>
    </row>
    <row r="63" spans="2:3" ht="15" customHeight="1">
      <c r="B63" s="86" t="s">
        <v>18</v>
      </c>
      <c r="C63" s="87">
        <v>100652.69</v>
      </c>
    </row>
    <row r="64" spans="2:3" ht="15" customHeight="1">
      <c r="B64" s="86" t="s">
        <v>72</v>
      </c>
      <c r="C64" s="87">
        <v>103087.54</v>
      </c>
    </row>
    <row r="65" spans="2:3" ht="15" customHeight="1">
      <c r="B65" s="86" t="s">
        <v>57</v>
      </c>
      <c r="C65" s="87">
        <v>103974.52</v>
      </c>
    </row>
    <row r="66" spans="2:3" ht="15" customHeight="1">
      <c r="B66" s="86" t="s">
        <v>103</v>
      </c>
      <c r="C66" s="87">
        <v>104158.79</v>
      </c>
    </row>
    <row r="67" spans="2:3" ht="15" customHeight="1">
      <c r="B67" s="86" t="s">
        <v>83</v>
      </c>
      <c r="C67" s="87">
        <v>105050.86</v>
      </c>
    </row>
    <row r="68" spans="2:3" ht="15" customHeight="1">
      <c r="B68" s="86" t="s">
        <v>36</v>
      </c>
      <c r="C68" s="87">
        <v>112517.15</v>
      </c>
    </row>
    <row r="69" spans="2:3" ht="15" customHeight="1">
      <c r="B69" s="86" t="s">
        <v>40</v>
      </c>
      <c r="C69" s="87">
        <v>118102.86</v>
      </c>
    </row>
    <row r="70" spans="2:3" ht="15" customHeight="1">
      <c r="B70" s="86" t="s">
        <v>47</v>
      </c>
      <c r="C70" s="87">
        <v>76491.58</v>
      </c>
    </row>
    <row r="71" spans="2:3" ht="15" customHeight="1">
      <c r="B71" s="86" t="s">
        <v>111</v>
      </c>
      <c r="C71" s="87">
        <v>80570.95</v>
      </c>
    </row>
    <row r="72" spans="2:3" ht="15" customHeight="1">
      <c r="B72" s="86" t="s">
        <v>21</v>
      </c>
      <c r="C72" s="87">
        <v>82714.27</v>
      </c>
    </row>
    <row r="73" spans="2:3" ht="15" customHeight="1">
      <c r="B73" s="86" t="s">
        <v>25</v>
      </c>
      <c r="C73" s="87">
        <v>84442.42</v>
      </c>
    </row>
    <row r="74" spans="2:3" ht="15" customHeight="1">
      <c r="B74" s="86" t="s">
        <v>69</v>
      </c>
      <c r="C74" s="87">
        <v>85210.67</v>
      </c>
    </row>
    <row r="75" spans="2:3" ht="15" customHeight="1">
      <c r="B75" s="86" t="s">
        <v>59</v>
      </c>
      <c r="C75" s="87">
        <v>85341.42</v>
      </c>
    </row>
    <row r="76" spans="2:3" ht="15" customHeight="1">
      <c r="B76" s="86" t="s">
        <v>44</v>
      </c>
      <c r="C76" s="87">
        <v>85958.2</v>
      </c>
    </row>
    <row r="77" spans="2:3" ht="15" customHeight="1">
      <c r="B77" s="86" t="s">
        <v>99</v>
      </c>
      <c r="C77" s="87">
        <v>87084.93</v>
      </c>
    </row>
    <row r="78" spans="2:3" ht="15" customHeight="1">
      <c r="B78" s="86" t="s">
        <v>71</v>
      </c>
      <c r="C78" s="87">
        <v>87425.16</v>
      </c>
    </row>
    <row r="79" spans="2:3" ht="15" customHeight="1">
      <c r="B79" s="86" t="s">
        <v>45</v>
      </c>
      <c r="C79" s="87">
        <v>88851.22</v>
      </c>
    </row>
    <row r="80" spans="2:3" ht="15" customHeight="1">
      <c r="B80" s="86" t="s">
        <v>55</v>
      </c>
      <c r="C80" s="87">
        <v>91433.68</v>
      </c>
    </row>
    <row r="81" spans="2:3" ht="15" customHeight="1">
      <c r="B81" s="86" t="s">
        <v>93</v>
      </c>
      <c r="C81" s="87">
        <v>95122.39</v>
      </c>
    </row>
    <row r="82" spans="2:3" ht="15" customHeight="1">
      <c r="B82" s="86" t="s">
        <v>84</v>
      </c>
      <c r="C82" s="87">
        <v>96884.94</v>
      </c>
    </row>
    <row r="83" spans="2:3" ht="15" customHeight="1">
      <c r="B83" s="86" t="s">
        <v>88</v>
      </c>
      <c r="C83" s="87">
        <v>100860.51</v>
      </c>
    </row>
    <row r="84" spans="2:3" ht="15" customHeight="1">
      <c r="B84" s="86" t="s">
        <v>41</v>
      </c>
      <c r="C84" s="87">
        <v>104036.07</v>
      </c>
    </row>
    <row r="85" spans="2:3" ht="15" customHeight="1">
      <c r="B85" s="86" t="s">
        <v>110</v>
      </c>
      <c r="C85" s="87">
        <v>74520.89</v>
      </c>
    </row>
    <row r="86" spans="2:3" ht="15" customHeight="1">
      <c r="B86" s="86" t="s">
        <v>46</v>
      </c>
      <c r="C86" s="87">
        <v>74824.81</v>
      </c>
    </row>
    <row r="87" spans="2:3" ht="15" customHeight="1">
      <c r="B87" s="86" t="s">
        <v>48</v>
      </c>
      <c r="C87" s="87">
        <v>77153.5</v>
      </c>
    </row>
    <row r="88" spans="2:3" ht="15" customHeight="1">
      <c r="B88" s="86" t="s">
        <v>22</v>
      </c>
      <c r="C88" s="87">
        <v>77798.81</v>
      </c>
    </row>
    <row r="89" spans="2:3" ht="15" customHeight="1">
      <c r="B89" s="86" t="s">
        <v>79</v>
      </c>
      <c r="C89" s="87">
        <v>78377.77</v>
      </c>
    </row>
    <row r="90" spans="2:3" ht="15" customHeight="1">
      <c r="B90" s="86" t="s">
        <v>49</v>
      </c>
      <c r="C90" s="87">
        <v>80125.88</v>
      </c>
    </row>
    <row r="91" spans="2:3" ht="15" customHeight="1">
      <c r="B91" s="86" t="s">
        <v>78</v>
      </c>
      <c r="C91" s="87">
        <v>80482.47</v>
      </c>
    </row>
    <row r="92" spans="2:3" ht="15" customHeight="1">
      <c r="B92" s="86" t="s">
        <v>29</v>
      </c>
      <c r="C92" s="87">
        <v>84158.76</v>
      </c>
    </row>
    <row r="93" spans="2:3" ht="15" customHeight="1">
      <c r="B93" s="86" t="s">
        <v>81</v>
      </c>
      <c r="C93" s="87">
        <v>84801.08</v>
      </c>
    </row>
    <row r="94" spans="2:3" ht="15" customHeight="1">
      <c r="B94" s="86" t="s">
        <v>80</v>
      </c>
      <c r="C94" s="87">
        <v>85650.83</v>
      </c>
    </row>
    <row r="95" spans="2:3" ht="15" customHeight="1">
      <c r="B95" s="86" t="s">
        <v>98</v>
      </c>
      <c r="C95" s="87">
        <v>85960.91</v>
      </c>
    </row>
    <row r="96" spans="2:3" ht="15" customHeight="1">
      <c r="B96" s="86" t="s">
        <v>89</v>
      </c>
      <c r="C96" s="87">
        <v>88453.04</v>
      </c>
    </row>
    <row r="97" spans="2:3" ht="15" customHeight="1">
      <c r="B97" s="86" t="s">
        <v>90</v>
      </c>
      <c r="C97" s="87">
        <v>89139.18</v>
      </c>
    </row>
    <row r="98" spans="2:3" ht="15" customHeight="1">
      <c r="B98" s="86" t="s">
        <v>106</v>
      </c>
      <c r="C98" s="87">
        <v>90635.42</v>
      </c>
    </row>
    <row r="99" spans="2:3" ht="15" customHeight="1">
      <c r="B99" s="86" t="s">
        <v>82</v>
      </c>
      <c r="C99" s="87">
        <v>96383.23</v>
      </c>
    </row>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sheetProtection/>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B1:C99"/>
  <sheetViews>
    <sheetView showGridLines="0" zoomScalePageLayoutView="0" workbookViewId="0" topLeftCell="A1">
      <selection activeCell="A1" sqref="A1"/>
    </sheetView>
  </sheetViews>
  <sheetFormatPr defaultColWidth="11.421875" defaultRowHeight="12.75"/>
  <cols>
    <col min="1" max="1" width="3.7109375" style="7" customWidth="1"/>
    <col min="2" max="2" width="19.57421875" style="7" customWidth="1"/>
    <col min="3" max="3" width="19.7109375" style="7" customWidth="1"/>
    <col min="4" max="4" width="5.7109375" style="7" customWidth="1"/>
    <col min="5" max="16384" width="11.421875" style="7" customWidth="1"/>
  </cols>
  <sheetData>
    <row r="1" ht="15" customHeight="1">
      <c r="B1" s="6" t="s">
        <v>144</v>
      </c>
    </row>
    <row r="2" ht="15" customHeight="1"/>
    <row r="3" spans="2:3" ht="15" customHeight="1">
      <c r="B3" s="85" t="s">
        <v>143</v>
      </c>
      <c r="C3" s="85" t="s">
        <v>16</v>
      </c>
    </row>
    <row r="4" spans="2:3" ht="15" customHeight="1">
      <c r="B4" s="88">
        <v>61</v>
      </c>
      <c r="C4" s="88">
        <v>30.11</v>
      </c>
    </row>
    <row r="5" spans="2:3" ht="15" customHeight="1">
      <c r="B5" s="88">
        <v>23</v>
      </c>
      <c r="C5" s="88">
        <v>31.48</v>
      </c>
    </row>
    <row r="6" spans="2:3" ht="15" customHeight="1">
      <c r="B6" s="88">
        <v>27</v>
      </c>
      <c r="C6" s="88">
        <v>33.62</v>
      </c>
    </row>
    <row r="7" spans="2:3" ht="15" customHeight="1">
      <c r="B7" s="88">
        <v>70</v>
      </c>
      <c r="C7" s="88">
        <v>33.96</v>
      </c>
    </row>
    <row r="8" spans="2:3" ht="15" customHeight="1">
      <c r="B8" s="88">
        <v>55</v>
      </c>
      <c r="C8" s="88">
        <v>35.53</v>
      </c>
    </row>
    <row r="9" spans="2:3" ht="15" customHeight="1">
      <c r="B9" s="88">
        <v>80</v>
      </c>
      <c r="C9" s="88">
        <v>35.56</v>
      </c>
    </row>
    <row r="10" spans="2:3" ht="15" customHeight="1">
      <c r="B10" s="88">
        <v>76</v>
      </c>
      <c r="C10" s="88">
        <v>36.52</v>
      </c>
    </row>
    <row r="11" spans="2:3" ht="15" customHeight="1">
      <c r="B11" s="88">
        <v>79</v>
      </c>
      <c r="C11" s="88">
        <v>37.25</v>
      </c>
    </row>
    <row r="12" spans="2:3" ht="15" customHeight="1">
      <c r="B12" s="88">
        <v>36</v>
      </c>
      <c r="C12" s="88">
        <v>37.5</v>
      </c>
    </row>
    <row r="13" spans="2:3" ht="15" customHeight="1">
      <c r="B13" s="88">
        <v>93</v>
      </c>
      <c r="C13" s="88">
        <v>37.5</v>
      </c>
    </row>
    <row r="14" spans="2:3" ht="15" customHeight="1">
      <c r="B14" s="88">
        <v>28</v>
      </c>
      <c r="C14" s="88">
        <v>37.78</v>
      </c>
    </row>
    <row r="15" spans="2:3" ht="15" customHeight="1">
      <c r="B15" s="88">
        <v>50</v>
      </c>
      <c r="C15" s="88">
        <v>37.83</v>
      </c>
    </row>
    <row r="16" spans="2:3" ht="15" customHeight="1">
      <c r="B16" s="88">
        <v>60</v>
      </c>
      <c r="C16" s="88">
        <v>38.01</v>
      </c>
    </row>
    <row r="17" spans="2:3" ht="15" customHeight="1">
      <c r="B17" s="88">
        <v>72</v>
      </c>
      <c r="C17" s="88">
        <v>38.06</v>
      </c>
    </row>
    <row r="18" spans="2:3" ht="15" customHeight="1">
      <c r="B18" s="88">
        <v>89</v>
      </c>
      <c r="C18" s="88">
        <v>38.85</v>
      </c>
    </row>
    <row r="19" spans="2:3" ht="15" customHeight="1">
      <c r="B19" s="88">
        <v>53</v>
      </c>
      <c r="C19" s="88">
        <v>38.95</v>
      </c>
    </row>
    <row r="20" spans="2:3" ht="15" customHeight="1">
      <c r="B20" s="88">
        <v>62</v>
      </c>
      <c r="C20" s="88">
        <v>39.26</v>
      </c>
    </row>
    <row r="21" spans="2:3" ht="15" customHeight="1">
      <c r="B21" s="88">
        <v>14</v>
      </c>
      <c r="C21" s="88">
        <v>39.96</v>
      </c>
    </row>
    <row r="22" spans="2:3" ht="15" customHeight="1">
      <c r="B22" s="88">
        <v>2</v>
      </c>
      <c r="C22" s="88">
        <v>40.28</v>
      </c>
    </row>
    <row r="23" spans="2:3" ht="15" customHeight="1">
      <c r="B23" s="88">
        <v>86</v>
      </c>
      <c r="C23" s="88">
        <v>41</v>
      </c>
    </row>
    <row r="24" spans="2:3" ht="15" customHeight="1">
      <c r="B24" s="88">
        <v>41</v>
      </c>
      <c r="C24" s="88">
        <v>42.25</v>
      </c>
    </row>
    <row r="25" spans="2:3" ht="15" customHeight="1">
      <c r="B25" s="88">
        <v>39</v>
      </c>
      <c r="C25" s="88">
        <v>42.57</v>
      </c>
    </row>
    <row r="26" spans="2:3" ht="15" customHeight="1">
      <c r="B26" s="88">
        <v>52</v>
      </c>
      <c r="C26" s="88">
        <v>43.44</v>
      </c>
    </row>
    <row r="27" spans="2:3" ht="15" customHeight="1">
      <c r="B27" s="88">
        <v>71</v>
      </c>
      <c r="C27" s="88">
        <v>43.5</v>
      </c>
    </row>
    <row r="28" spans="2:3" ht="15" customHeight="1">
      <c r="B28" s="88">
        <v>8</v>
      </c>
      <c r="C28" s="88">
        <v>43.63</v>
      </c>
    </row>
    <row r="29" spans="2:3" ht="15" customHeight="1">
      <c r="B29" s="88">
        <v>18</v>
      </c>
      <c r="C29" s="88">
        <v>43.73</v>
      </c>
    </row>
    <row r="30" spans="2:3" ht="15" customHeight="1">
      <c r="B30" s="88">
        <v>45</v>
      </c>
      <c r="C30" s="88">
        <v>45.02</v>
      </c>
    </row>
    <row r="31" spans="2:3" ht="15" customHeight="1">
      <c r="B31" s="88">
        <v>90</v>
      </c>
      <c r="C31" s="88">
        <v>45.08</v>
      </c>
    </row>
    <row r="32" spans="2:3" ht="15" customHeight="1">
      <c r="B32" s="88">
        <v>87</v>
      </c>
      <c r="C32" s="88">
        <v>45.46</v>
      </c>
    </row>
    <row r="33" spans="2:3" ht="15" customHeight="1">
      <c r="B33" s="88">
        <v>77</v>
      </c>
      <c r="C33" s="88">
        <v>45.95</v>
      </c>
    </row>
    <row r="34" spans="2:3" ht="15" customHeight="1">
      <c r="B34" s="88">
        <v>58</v>
      </c>
      <c r="C34" s="88">
        <v>46.23</v>
      </c>
    </row>
    <row r="35" spans="2:3" ht="15" customHeight="1">
      <c r="B35" s="88">
        <v>95</v>
      </c>
      <c r="C35" s="88">
        <v>46.51</v>
      </c>
    </row>
    <row r="36" spans="2:3" ht="15" customHeight="1">
      <c r="B36" s="88">
        <v>49</v>
      </c>
      <c r="C36" s="88">
        <v>47.75</v>
      </c>
    </row>
    <row r="37" spans="2:3" ht="15" customHeight="1">
      <c r="B37" s="88">
        <v>85</v>
      </c>
      <c r="C37" s="88">
        <v>48.79</v>
      </c>
    </row>
    <row r="38" spans="2:3" ht="15" customHeight="1">
      <c r="B38" s="88">
        <v>10</v>
      </c>
      <c r="C38" s="88">
        <v>49.12</v>
      </c>
    </row>
    <row r="39" spans="2:3" ht="15" customHeight="1">
      <c r="B39" s="88">
        <v>48</v>
      </c>
      <c r="C39" s="88">
        <v>49.37</v>
      </c>
    </row>
    <row r="40" spans="2:3" ht="15" customHeight="1">
      <c r="B40" s="88">
        <v>16</v>
      </c>
      <c r="C40" s="88">
        <v>49.78</v>
      </c>
    </row>
    <row r="41" spans="2:3" ht="15" customHeight="1">
      <c r="B41" s="88">
        <v>59</v>
      </c>
      <c r="C41" s="88">
        <v>50.1</v>
      </c>
    </row>
    <row r="42" spans="2:3" ht="15" customHeight="1">
      <c r="B42" s="88">
        <v>42</v>
      </c>
      <c r="C42" s="88">
        <v>50.4</v>
      </c>
    </row>
    <row r="43" spans="2:3" ht="15" customHeight="1">
      <c r="B43" s="88">
        <v>81</v>
      </c>
      <c r="C43" s="88">
        <v>50.57</v>
      </c>
    </row>
    <row r="44" spans="2:3" ht="15" customHeight="1">
      <c r="B44" s="88">
        <v>47</v>
      </c>
      <c r="C44" s="88">
        <v>50.86</v>
      </c>
    </row>
    <row r="45" spans="2:3" ht="15" customHeight="1">
      <c r="B45" s="88">
        <v>25</v>
      </c>
      <c r="C45" s="88">
        <v>50.89</v>
      </c>
    </row>
    <row r="46" spans="2:3" ht="15" customHeight="1">
      <c r="B46" s="88">
        <v>37</v>
      </c>
      <c r="C46" s="88">
        <v>51.08</v>
      </c>
    </row>
    <row r="47" spans="2:3" ht="15" customHeight="1">
      <c r="B47" s="88">
        <v>88</v>
      </c>
      <c r="C47" s="88">
        <v>51.56</v>
      </c>
    </row>
    <row r="48" spans="2:3" ht="15" customHeight="1">
      <c r="B48" s="88">
        <v>21</v>
      </c>
      <c r="C48" s="88">
        <v>51.57</v>
      </c>
    </row>
    <row r="49" spans="2:3" ht="15" customHeight="1">
      <c r="B49" s="88">
        <v>15</v>
      </c>
      <c r="C49" s="88">
        <v>51.77</v>
      </c>
    </row>
    <row r="50" spans="2:3" ht="15" customHeight="1">
      <c r="B50" s="88">
        <v>1</v>
      </c>
      <c r="C50" s="88">
        <v>51.78</v>
      </c>
    </row>
    <row r="51" spans="2:3" ht="15" customHeight="1">
      <c r="B51" s="88">
        <v>17</v>
      </c>
      <c r="C51" s="88">
        <v>51.99</v>
      </c>
    </row>
    <row r="52" spans="2:3" ht="15" customHeight="1">
      <c r="B52" s="88">
        <v>7</v>
      </c>
      <c r="C52" s="88">
        <v>52.01</v>
      </c>
    </row>
    <row r="53" spans="2:3" ht="15" customHeight="1">
      <c r="B53" s="88">
        <v>91</v>
      </c>
      <c r="C53" s="88">
        <v>52.74</v>
      </c>
    </row>
    <row r="54" spans="2:3" ht="15" customHeight="1">
      <c r="B54" s="88">
        <v>43</v>
      </c>
      <c r="C54" s="88">
        <v>53.19</v>
      </c>
    </row>
    <row r="55" spans="2:3" ht="15" customHeight="1">
      <c r="B55" s="88">
        <v>82</v>
      </c>
      <c r="C55" s="88">
        <v>53.83</v>
      </c>
    </row>
    <row r="56" spans="2:3" ht="15" customHeight="1">
      <c r="B56" s="88">
        <v>24</v>
      </c>
      <c r="C56" s="88">
        <v>54.72</v>
      </c>
    </row>
    <row r="57" spans="2:3" ht="15" customHeight="1">
      <c r="B57" s="88">
        <v>19</v>
      </c>
      <c r="C57" s="88">
        <v>55.17</v>
      </c>
    </row>
    <row r="58" spans="2:3" ht="15" customHeight="1">
      <c r="B58" s="88">
        <v>3</v>
      </c>
      <c r="C58" s="88">
        <v>55.42</v>
      </c>
    </row>
    <row r="59" spans="2:3" ht="15" customHeight="1">
      <c r="B59" s="88">
        <v>68</v>
      </c>
      <c r="C59" s="88">
        <v>56.56</v>
      </c>
    </row>
    <row r="60" spans="2:3" ht="15" customHeight="1">
      <c r="B60" s="88">
        <v>46</v>
      </c>
      <c r="C60" s="88">
        <v>56.71</v>
      </c>
    </row>
    <row r="61" spans="2:3" ht="15" customHeight="1">
      <c r="B61" s="88">
        <v>51</v>
      </c>
      <c r="C61" s="88">
        <v>56.71</v>
      </c>
    </row>
    <row r="62" spans="2:3" ht="15" customHeight="1">
      <c r="B62" s="88">
        <v>22</v>
      </c>
      <c r="C62" s="88">
        <v>57.09</v>
      </c>
    </row>
    <row r="63" spans="2:3" ht="15" customHeight="1">
      <c r="B63" s="88">
        <v>57</v>
      </c>
      <c r="C63" s="88">
        <v>58.14</v>
      </c>
    </row>
    <row r="64" spans="2:3" ht="15" customHeight="1">
      <c r="B64" s="88">
        <v>4</v>
      </c>
      <c r="C64" s="88">
        <v>58.24</v>
      </c>
    </row>
    <row r="65" spans="2:3" ht="15" customHeight="1">
      <c r="B65" s="88">
        <v>11</v>
      </c>
      <c r="C65" s="88">
        <v>59.56</v>
      </c>
    </row>
    <row r="66" spans="2:3" ht="15" customHeight="1">
      <c r="B66" s="88">
        <v>94</v>
      </c>
      <c r="C66" s="88">
        <v>59.58</v>
      </c>
    </row>
    <row r="67" spans="2:3" ht="15" customHeight="1">
      <c r="B67" s="88">
        <v>12</v>
      </c>
      <c r="C67" s="88">
        <v>59.81</v>
      </c>
    </row>
    <row r="68" spans="2:3" ht="15" customHeight="1">
      <c r="B68" s="88">
        <v>35</v>
      </c>
      <c r="C68" s="88">
        <v>59.84</v>
      </c>
    </row>
    <row r="69" spans="2:3" ht="15" customHeight="1">
      <c r="B69" s="88">
        <v>38</v>
      </c>
      <c r="C69" s="88">
        <v>59.9</v>
      </c>
    </row>
    <row r="70" spans="2:3" ht="15" customHeight="1">
      <c r="B70" s="88">
        <v>40</v>
      </c>
      <c r="C70" s="88">
        <v>60.3</v>
      </c>
    </row>
    <row r="71" spans="2:3" ht="15" customHeight="1">
      <c r="B71" s="88">
        <v>9</v>
      </c>
      <c r="C71" s="88">
        <v>60.59</v>
      </c>
    </row>
    <row r="72" spans="2:3" ht="15" customHeight="1">
      <c r="B72" s="88">
        <v>78</v>
      </c>
      <c r="C72" s="88">
        <v>60.6</v>
      </c>
    </row>
    <row r="73" spans="2:3" ht="15" customHeight="1">
      <c r="B73" s="88">
        <v>73</v>
      </c>
      <c r="C73" s="88">
        <v>61.39</v>
      </c>
    </row>
    <row r="74" spans="2:3" ht="15" customHeight="1">
      <c r="B74" s="88">
        <v>26</v>
      </c>
      <c r="C74" s="88">
        <v>62.54</v>
      </c>
    </row>
    <row r="75" spans="2:3" ht="15" customHeight="1">
      <c r="B75" s="88">
        <v>29</v>
      </c>
      <c r="C75" s="88">
        <v>62.77</v>
      </c>
    </row>
    <row r="76" spans="2:3" ht="15" customHeight="1">
      <c r="B76" s="88">
        <v>202</v>
      </c>
      <c r="C76" s="88">
        <v>62.96</v>
      </c>
    </row>
    <row r="77" spans="2:3" ht="15" customHeight="1">
      <c r="B77" s="88">
        <v>32</v>
      </c>
      <c r="C77" s="88">
        <v>63.69</v>
      </c>
    </row>
    <row r="78" spans="2:3" ht="15" customHeight="1">
      <c r="B78" s="88">
        <v>44</v>
      </c>
      <c r="C78" s="88">
        <v>63.86</v>
      </c>
    </row>
    <row r="79" spans="2:3" ht="15" customHeight="1">
      <c r="B79" s="88">
        <v>5</v>
      </c>
      <c r="C79" s="88">
        <v>64.08</v>
      </c>
    </row>
    <row r="80" spans="2:3" ht="15" customHeight="1">
      <c r="B80" s="88">
        <v>56</v>
      </c>
      <c r="C80" s="88">
        <v>64.36</v>
      </c>
    </row>
    <row r="81" spans="2:3" ht="15" customHeight="1">
      <c r="B81" s="88">
        <v>30</v>
      </c>
      <c r="C81" s="88">
        <v>64.67</v>
      </c>
    </row>
    <row r="82" spans="2:3" ht="15" customHeight="1">
      <c r="B82" s="88">
        <v>84</v>
      </c>
      <c r="C82" s="88">
        <v>67.36</v>
      </c>
    </row>
    <row r="83" spans="2:3" ht="15" customHeight="1">
      <c r="B83" s="88">
        <v>69</v>
      </c>
      <c r="C83" s="88">
        <v>67.61</v>
      </c>
    </row>
    <row r="84" spans="2:3" ht="15" customHeight="1">
      <c r="B84" s="88">
        <v>54</v>
      </c>
      <c r="C84" s="88">
        <v>67.83</v>
      </c>
    </row>
    <row r="85" spans="2:3" ht="15" customHeight="1">
      <c r="B85" s="88">
        <v>74</v>
      </c>
      <c r="C85" s="88">
        <v>70.22</v>
      </c>
    </row>
    <row r="86" spans="2:3" ht="15" customHeight="1">
      <c r="B86" s="88">
        <v>66</v>
      </c>
      <c r="C86" s="88">
        <v>70.69</v>
      </c>
    </row>
    <row r="87" spans="2:3" ht="15" customHeight="1">
      <c r="B87" s="88">
        <v>65</v>
      </c>
      <c r="C87" s="88">
        <v>71.15</v>
      </c>
    </row>
    <row r="88" spans="2:3" ht="15" customHeight="1">
      <c r="B88" s="88">
        <v>63</v>
      </c>
      <c r="C88" s="88">
        <v>73.83</v>
      </c>
    </row>
    <row r="89" spans="2:3" ht="15" customHeight="1">
      <c r="B89" s="88">
        <v>83</v>
      </c>
      <c r="C89" s="88">
        <v>74.4</v>
      </c>
    </row>
    <row r="90" spans="2:3" ht="15" customHeight="1">
      <c r="B90" s="88">
        <v>33</v>
      </c>
      <c r="C90" s="88">
        <v>76.13</v>
      </c>
    </row>
    <row r="91" spans="2:3" ht="15" customHeight="1">
      <c r="B91" s="88">
        <v>67</v>
      </c>
      <c r="C91" s="88">
        <v>76.17</v>
      </c>
    </row>
    <row r="92" spans="2:3" ht="15" customHeight="1">
      <c r="B92" s="88">
        <v>13</v>
      </c>
      <c r="C92" s="88">
        <v>80.01</v>
      </c>
    </row>
    <row r="93" spans="2:3" ht="15" customHeight="1">
      <c r="B93" s="88">
        <v>34</v>
      </c>
      <c r="C93" s="88">
        <v>82.37</v>
      </c>
    </row>
    <row r="94" spans="2:3" ht="15" customHeight="1">
      <c r="B94" s="88">
        <v>92</v>
      </c>
      <c r="C94" s="88">
        <v>83.31</v>
      </c>
    </row>
    <row r="95" spans="2:3" ht="15" customHeight="1">
      <c r="B95" s="88">
        <v>64</v>
      </c>
      <c r="C95" s="88">
        <v>86.03</v>
      </c>
    </row>
    <row r="96" spans="2:3" ht="15" customHeight="1">
      <c r="B96" s="88">
        <v>201</v>
      </c>
      <c r="C96" s="88">
        <v>90.81</v>
      </c>
    </row>
    <row r="97" spans="2:3" ht="15" customHeight="1">
      <c r="B97" s="88">
        <v>31</v>
      </c>
      <c r="C97" s="88">
        <v>93.24</v>
      </c>
    </row>
    <row r="98" spans="2:3" ht="15" customHeight="1">
      <c r="B98" s="88">
        <v>6</v>
      </c>
      <c r="C98" s="88">
        <v>104.39</v>
      </c>
    </row>
    <row r="99" spans="2:3" ht="15" customHeight="1">
      <c r="B99" s="88">
        <v>75</v>
      </c>
      <c r="C99" s="88">
        <v>140.05</v>
      </c>
    </row>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sheetData>
  <sheetProtection/>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B1:R16"/>
  <sheetViews>
    <sheetView showGridLines="0" zoomScalePageLayoutView="0" workbookViewId="0" topLeftCell="A1">
      <selection activeCell="A1" sqref="A1"/>
    </sheetView>
  </sheetViews>
  <sheetFormatPr defaultColWidth="9.140625" defaultRowHeight="12.75"/>
  <cols>
    <col min="1" max="1" width="3.7109375" style="23" customWidth="1"/>
    <col min="2" max="2" width="15.421875" style="23" customWidth="1"/>
    <col min="3" max="3" width="14.140625" style="23" customWidth="1"/>
    <col min="4" max="4" width="15.28125" style="23" customWidth="1"/>
    <col min="5" max="5" width="12.7109375" style="23" customWidth="1"/>
    <col min="6" max="6" width="15.28125" style="23" customWidth="1"/>
    <col min="7" max="7" width="9.57421875" style="23" bestFit="1" customWidth="1"/>
    <col min="8" max="9" width="9.28125" style="23" bestFit="1" customWidth="1"/>
    <col min="10" max="11" width="9.57421875" style="23" bestFit="1" customWidth="1"/>
    <col min="12" max="16384" width="9.140625" style="23" customWidth="1"/>
  </cols>
  <sheetData>
    <row r="1" ht="15" customHeight="1">
      <c r="B1" s="22" t="s">
        <v>175</v>
      </c>
    </row>
    <row r="2" ht="15" customHeight="1"/>
    <row r="3" spans="2:7" ht="30" customHeight="1">
      <c r="B3" s="89" t="s">
        <v>5</v>
      </c>
      <c r="C3" s="90" t="s">
        <v>114</v>
      </c>
      <c r="D3" s="90" t="s">
        <v>115</v>
      </c>
      <c r="E3" s="90" t="s">
        <v>116</v>
      </c>
      <c r="F3" s="90" t="s">
        <v>117</v>
      </c>
      <c r="G3" s="24"/>
    </row>
    <row r="4" spans="2:7" ht="15" customHeight="1">
      <c r="B4" s="92" t="s">
        <v>7</v>
      </c>
      <c r="C4" s="91">
        <v>2.75</v>
      </c>
      <c r="D4" s="91">
        <v>27.59</v>
      </c>
      <c r="E4" s="91">
        <v>55.14</v>
      </c>
      <c r="F4" s="91">
        <v>6.84</v>
      </c>
      <c r="G4" s="25"/>
    </row>
    <row r="5" spans="2:7" ht="15" customHeight="1">
      <c r="B5" s="92" t="s">
        <v>8</v>
      </c>
      <c r="C5" s="91">
        <v>2.91</v>
      </c>
      <c r="D5" s="91">
        <v>27.8</v>
      </c>
      <c r="E5" s="91">
        <v>57.15</v>
      </c>
      <c r="F5" s="91">
        <v>4.56</v>
      </c>
      <c r="G5" s="25"/>
    </row>
    <row r="6" spans="2:7" ht="15" customHeight="1">
      <c r="B6" s="92" t="s">
        <v>8</v>
      </c>
      <c r="C6" s="91">
        <v>2.72</v>
      </c>
      <c r="D6" s="91">
        <v>27.73</v>
      </c>
      <c r="E6" s="91">
        <v>58.79</v>
      </c>
      <c r="F6" s="91">
        <v>3.48</v>
      </c>
      <c r="G6" s="25"/>
    </row>
    <row r="7" spans="2:8" ht="15" customHeight="1">
      <c r="B7" s="92" t="s">
        <v>9</v>
      </c>
      <c r="C7" s="91">
        <v>2.82</v>
      </c>
      <c r="D7" s="91">
        <v>26.69</v>
      </c>
      <c r="E7" s="91">
        <v>59.02</v>
      </c>
      <c r="F7" s="91">
        <v>4.49</v>
      </c>
      <c r="G7" s="25"/>
      <c r="H7" s="26"/>
    </row>
    <row r="8" spans="2:18" ht="15" customHeight="1">
      <c r="B8" s="92" t="s">
        <v>10</v>
      </c>
      <c r="C8" s="91">
        <v>2.71</v>
      </c>
      <c r="D8" s="91">
        <v>25.91</v>
      </c>
      <c r="E8" s="91">
        <v>60.58</v>
      </c>
      <c r="F8" s="91">
        <v>4.18</v>
      </c>
      <c r="G8" s="25"/>
      <c r="H8" s="27"/>
      <c r="I8" s="28"/>
      <c r="J8" s="28"/>
      <c r="K8" s="28"/>
      <c r="L8" s="28"/>
      <c r="M8" s="28"/>
      <c r="N8" s="28"/>
      <c r="O8" s="28"/>
      <c r="P8" s="28"/>
      <c r="Q8" s="28"/>
      <c r="R8" s="28"/>
    </row>
    <row r="9" spans="2:7" ht="15" customHeight="1">
      <c r="B9" s="92" t="s">
        <v>11</v>
      </c>
      <c r="C9" s="91">
        <v>2.72</v>
      </c>
      <c r="D9" s="91">
        <v>24.73</v>
      </c>
      <c r="E9" s="91">
        <v>61.41</v>
      </c>
      <c r="F9" s="91">
        <v>4.81</v>
      </c>
      <c r="G9" s="25"/>
    </row>
    <row r="10" spans="2:7" ht="15" customHeight="1">
      <c r="B10" s="92" t="s">
        <v>12</v>
      </c>
      <c r="C10" s="91">
        <v>2.66</v>
      </c>
      <c r="D10" s="91">
        <v>23.61</v>
      </c>
      <c r="E10" s="91">
        <v>60.86</v>
      </c>
      <c r="F10" s="91">
        <v>6.72</v>
      </c>
      <c r="G10" s="25"/>
    </row>
    <row r="11" spans="2:7" ht="15" customHeight="1">
      <c r="B11" s="92" t="s">
        <v>13</v>
      </c>
      <c r="C11" s="91">
        <v>2.47</v>
      </c>
      <c r="D11" s="91">
        <v>22.37</v>
      </c>
      <c r="E11" s="91">
        <v>61.36</v>
      </c>
      <c r="F11" s="91">
        <v>7.96</v>
      </c>
      <c r="G11" s="25"/>
    </row>
    <row r="12" spans="2:7" ht="15" customHeight="1">
      <c r="B12" s="92" t="s">
        <v>14</v>
      </c>
      <c r="C12" s="91">
        <v>2.38</v>
      </c>
      <c r="D12" s="91">
        <v>20.63</v>
      </c>
      <c r="E12" s="91">
        <v>61.46</v>
      </c>
      <c r="F12" s="91">
        <v>10.05</v>
      </c>
      <c r="G12" s="25"/>
    </row>
    <row r="13" spans="2:7" ht="15" customHeight="1">
      <c r="B13" s="92" t="s">
        <v>15</v>
      </c>
      <c r="C13" s="91">
        <v>1.89</v>
      </c>
      <c r="D13" s="91">
        <v>14.82</v>
      </c>
      <c r="E13" s="91">
        <v>49.61</v>
      </c>
      <c r="F13" s="91">
        <v>28.78</v>
      </c>
      <c r="G13" s="25"/>
    </row>
    <row r="14" spans="2:6" ht="15" customHeight="1">
      <c r="B14" s="93" t="s">
        <v>112</v>
      </c>
      <c r="C14" s="91">
        <v>1.68</v>
      </c>
      <c r="D14" s="91">
        <v>12.72</v>
      </c>
      <c r="E14" s="91">
        <v>44.93</v>
      </c>
      <c r="F14" s="91">
        <v>35.93</v>
      </c>
    </row>
    <row r="15" spans="2:6" ht="15" customHeight="1">
      <c r="B15" s="94" t="s">
        <v>113</v>
      </c>
      <c r="C15" s="91">
        <v>1.07</v>
      </c>
      <c r="D15" s="91">
        <v>8.09</v>
      </c>
      <c r="E15" s="91">
        <v>34.11</v>
      </c>
      <c r="F15" s="91">
        <v>52.14</v>
      </c>
    </row>
    <row r="16" spans="2:12" ht="15" customHeight="1">
      <c r="B16" s="29"/>
      <c r="C16" s="29"/>
      <c r="D16" s="29"/>
      <c r="E16" s="29"/>
      <c r="F16" s="29"/>
      <c r="G16" s="29"/>
      <c r="H16" s="29"/>
      <c r="I16" s="29"/>
      <c r="J16" s="29"/>
      <c r="K16" s="29"/>
      <c r="L16" s="29"/>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2">
    <mergeCell ref="H8:R8"/>
    <mergeCell ref="B16:L16"/>
  </mergeCells>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2012-12-27T16:00:42Z</cp:lastPrinted>
  <dcterms:created xsi:type="dcterms:W3CDTF">2012-12-05T14:40:37Z</dcterms:created>
  <dcterms:modified xsi:type="dcterms:W3CDTF">2013-08-13T09:06:15Z</dcterms:modified>
  <cp:category/>
  <cp:version/>
  <cp:contentType/>
  <cp:contentStatus/>
</cp:coreProperties>
</file>