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90" yWindow="60" windowWidth="7200" windowHeight="7980" tabRatio="601" activeTab="0"/>
  </bookViews>
  <sheets>
    <sheet name="Graphique 1" sheetId="1" r:id="rId1"/>
    <sheet name="Tableau 1" sheetId="2" r:id="rId2"/>
    <sheet name="Tableau 2" sheetId="3" r:id="rId3"/>
    <sheet name="Tableau 3" sheetId="4" r:id="rId4"/>
    <sheet name="Carte 1" sheetId="5" r:id="rId5"/>
    <sheet name="Carte 2" sheetId="6" r:id="rId6"/>
    <sheet name="Carte 3" sheetId="7" r:id="rId7"/>
    <sheet name="Carte 4" sheetId="8" r:id="rId8"/>
  </sheets>
  <definedNames>
    <definedName name="_xlnm.Print_Area" localSheetId="1">'Tableau 1'!$B$1:$J$29</definedName>
    <definedName name="_xlnm.Print_Area" localSheetId="2">'Tableau 2'!$B$1:$G$23</definedName>
    <definedName name="_xlnm.Print_Area" localSheetId="3">'Tableau 3'!$B$1:$M$29</definedName>
  </definedNames>
  <calcPr fullCalcOnLoad="1"/>
</workbook>
</file>

<file path=xl/sharedStrings.xml><?xml version="1.0" encoding="utf-8"?>
<sst xmlns="http://schemas.openxmlformats.org/spreadsheetml/2006/main" count="531" uniqueCount="158">
  <si>
    <t>TOTAL ACCUEIL COLLECTIF</t>
  </si>
  <si>
    <t>Jardins d'enfants</t>
  </si>
  <si>
    <t>Taux de croissance annuel moyen (%)</t>
  </si>
  <si>
    <t>Nombre d'établissements</t>
  </si>
  <si>
    <t>Nombre de places</t>
  </si>
  <si>
    <t>STRUCTURES MONO-ACCUEIL</t>
  </si>
  <si>
    <t>STRUCTURES MULTI-ACCUEIL</t>
  </si>
  <si>
    <t>Parentales</t>
  </si>
  <si>
    <t>Collectives/familiales</t>
  </si>
  <si>
    <t xml:space="preserve">Parentales </t>
  </si>
  <si>
    <t>Ensemble</t>
  </si>
  <si>
    <t>Haltes-garderies</t>
  </si>
  <si>
    <t>Crèches collectives</t>
  </si>
  <si>
    <t>Traditionnelles de quartier</t>
  </si>
  <si>
    <t>21 à 40 places</t>
  </si>
  <si>
    <t>41 à 60 places</t>
  </si>
  <si>
    <t>TOTAL ÉTABLISSEMENTS</t>
  </si>
  <si>
    <t>TOTAL PLACES</t>
  </si>
  <si>
    <t>SERVICES D'ACCUEIL FAMILIAL</t>
  </si>
  <si>
    <t xml:space="preserve"> dont places en multi-accueil collectif/familial</t>
  </si>
  <si>
    <t xml:space="preserve"> dont places en services d'accueil familial</t>
  </si>
  <si>
    <t>2004/2008</t>
  </si>
  <si>
    <t>De personnel</t>
  </si>
  <si>
    <t>2009 (p)</t>
  </si>
  <si>
    <t>2008/2009</t>
  </si>
  <si>
    <t>-</t>
  </si>
  <si>
    <t>2010 (p)</t>
  </si>
  <si>
    <t>Micro crèches</t>
  </si>
  <si>
    <t>2009/2010</t>
  </si>
  <si>
    <t>Micro crèches*</t>
  </si>
  <si>
    <t>De personnel**</t>
  </si>
  <si>
    <t>2006/2010</t>
  </si>
  <si>
    <t>Taux d'évolution</t>
  </si>
  <si>
    <t>Taux d'évolution annuel moyen</t>
  </si>
  <si>
    <t>Micro-crèches*</t>
  </si>
  <si>
    <t xml:space="preserve">Nombre d'établissements </t>
  </si>
  <si>
    <t xml:space="preserve">Type de structure </t>
  </si>
  <si>
    <t>SERVICES D'ACCUEIL FAMILIAL***</t>
  </si>
  <si>
    <t>Haltes garderies</t>
  </si>
  <si>
    <t>ACCUEIL FAMILIAL</t>
  </si>
  <si>
    <t>Type de structure</t>
  </si>
  <si>
    <t>STRUCTURES MONO-ACCUEIL :</t>
  </si>
  <si>
    <t>Crèches collectives :</t>
  </si>
  <si>
    <t>Haltes garderies  :</t>
  </si>
  <si>
    <t>STRUCTURES MULTI-ACCUEIL :</t>
  </si>
  <si>
    <t>Tableau 1 - Nombre d’établissements d’accueil collectif et de services d’accueil familial depuis 2006</t>
  </si>
  <si>
    <t>Établisse-
ments (%)</t>
  </si>
  <si>
    <t>Moins de 20 places</t>
  </si>
  <si>
    <t>Plus de 60 places</t>
  </si>
  <si>
    <t>Tableau 3 - Nombre de places en accueil collectif et familial entre 2006 et 2010</t>
  </si>
  <si>
    <t>Places
(%)</t>
  </si>
  <si>
    <t>Graphique 1 - Évolution du nombre de places d’accueil collectif et familial</t>
  </si>
  <si>
    <t>Tableau 2 - Répartition des différentes structures en 2010 selon leur capacité d’accueil (%)</t>
  </si>
  <si>
    <t>01-Ain</t>
  </si>
  <si>
    <t>02-Aisne</t>
  </si>
  <si>
    <t>03-Allier</t>
  </si>
  <si>
    <t>04-Alpes-de-Haute-Provence</t>
  </si>
  <si>
    <t>05-Hautes-Alpes</t>
  </si>
  <si>
    <t>06-Alpes-Maritimes</t>
  </si>
  <si>
    <t>07-Ardèche</t>
  </si>
  <si>
    <t>08-Ardennes</t>
  </si>
  <si>
    <t>09-Ariège</t>
  </si>
  <si>
    <t>10-Aube</t>
  </si>
  <si>
    <t>11-Aude</t>
  </si>
  <si>
    <t>12-Aveyron</t>
  </si>
  <si>
    <t>13-Bouches-du-Rhône</t>
  </si>
  <si>
    <t>14-Calvados</t>
  </si>
  <si>
    <t>15-Cantal</t>
  </si>
  <si>
    <t>16-Charente</t>
  </si>
  <si>
    <t>17-Charente-Maritime</t>
  </si>
  <si>
    <t>18-Cher</t>
  </si>
  <si>
    <t>19-Corrèze</t>
  </si>
  <si>
    <t>2A-Corse-du-Sud</t>
  </si>
  <si>
    <t>2B-Haute-Corse</t>
  </si>
  <si>
    <t>21-Côte-d'Or</t>
  </si>
  <si>
    <t>22-Côtes-d'Armor</t>
  </si>
  <si>
    <t>23-Creuse</t>
  </si>
  <si>
    <t>24-Dordogne</t>
  </si>
  <si>
    <t>25-Doubs</t>
  </si>
  <si>
    <t>26-Drôme</t>
  </si>
  <si>
    <t>27-Eure</t>
  </si>
  <si>
    <t>28-Eure-et-Loir</t>
  </si>
  <si>
    <t>29-Finistère</t>
  </si>
  <si>
    <t>30-Gard</t>
  </si>
  <si>
    <t>31-Haute-Garonne</t>
  </si>
  <si>
    <t>32-Gers</t>
  </si>
  <si>
    <t>33-Gironde</t>
  </si>
  <si>
    <t>34-Hérault</t>
  </si>
  <si>
    <t>35-Ille-et-Vilaine</t>
  </si>
  <si>
    <t>36-Indre</t>
  </si>
  <si>
    <t>37-Indre-et-Loire</t>
  </si>
  <si>
    <t>38-Isère</t>
  </si>
  <si>
    <t>39-Jura</t>
  </si>
  <si>
    <t>40-Landes</t>
  </si>
  <si>
    <t>41-Loir-et-Cher</t>
  </si>
  <si>
    <t>42-Loire</t>
  </si>
  <si>
    <t>43-Haute-Loire</t>
  </si>
  <si>
    <t>44-Loire-Atlantique</t>
  </si>
  <si>
    <t>45-Loiret</t>
  </si>
  <si>
    <t>46-Lot</t>
  </si>
  <si>
    <t>47-Lot-et-Garonne</t>
  </si>
  <si>
    <t>48-Lozère</t>
  </si>
  <si>
    <t>49-Maine-et-Loire</t>
  </si>
  <si>
    <t>50-Manche</t>
  </si>
  <si>
    <t>51-Marne</t>
  </si>
  <si>
    <t>52-Haute-Marne</t>
  </si>
  <si>
    <t>53-Mayenne</t>
  </si>
  <si>
    <t>54-Meurthe-et-Moselle</t>
  </si>
  <si>
    <t>55-Meuse</t>
  </si>
  <si>
    <t>56-Morbihan</t>
  </si>
  <si>
    <t>57-Moselle</t>
  </si>
  <si>
    <t>58-Nièvre</t>
  </si>
  <si>
    <t>59-Nord</t>
  </si>
  <si>
    <t>60-Oise</t>
  </si>
  <si>
    <t>61-Orne</t>
  </si>
  <si>
    <t>62-Pas-de-Calais</t>
  </si>
  <si>
    <t>63-Puy-de-Dôme</t>
  </si>
  <si>
    <t>64-Pyrénées-Atlantiques</t>
  </si>
  <si>
    <t>65-Hautes-Pyrénées</t>
  </si>
  <si>
    <t>66-Pyrénées-Orientales</t>
  </si>
  <si>
    <t>67-Bas-Rhin</t>
  </si>
  <si>
    <t>68-Haut-Rhin</t>
  </si>
  <si>
    <t>69-Rhône</t>
  </si>
  <si>
    <t>70-Haute-Saône</t>
  </si>
  <si>
    <t>71-Saône-et-Loire</t>
  </si>
  <si>
    <t>72-Sarthe</t>
  </si>
  <si>
    <t>73-Savoie</t>
  </si>
  <si>
    <t>74-Haute-Savoie</t>
  </si>
  <si>
    <t>75-Paris</t>
  </si>
  <si>
    <t>76-Seine-Maritime</t>
  </si>
  <si>
    <t>77-Seine-et-Marne</t>
  </si>
  <si>
    <t>78-Yvelines</t>
  </si>
  <si>
    <t>79-Deux-Sèvres</t>
  </si>
  <si>
    <t>80-Somme</t>
  </si>
  <si>
    <t>81-Tarn</t>
  </si>
  <si>
    <t>82-Tarn-et-Garonne</t>
  </si>
  <si>
    <t>83-Var</t>
  </si>
  <si>
    <t>84-Vaucluse</t>
  </si>
  <si>
    <t>85-Vendée</t>
  </si>
  <si>
    <t>86-Vienne</t>
  </si>
  <si>
    <t>87-Haute-Vienne</t>
  </si>
  <si>
    <t>88-Vosges</t>
  </si>
  <si>
    <t>89-Yonne</t>
  </si>
  <si>
    <t>90-Territoire de Belfort</t>
  </si>
  <si>
    <t>91-Essonne</t>
  </si>
  <si>
    <t>92-Hauts-de-Seine</t>
  </si>
  <si>
    <t>93-Seine-Saint-Denis</t>
  </si>
  <si>
    <t>94-Val-de-Marne</t>
  </si>
  <si>
    <t>95-Val-d'Oise</t>
  </si>
  <si>
    <t>971-Guadeloupe</t>
  </si>
  <si>
    <t>972-Martinique</t>
  </si>
  <si>
    <t>973-Guyane</t>
  </si>
  <si>
    <t>974-Réunion</t>
  </si>
  <si>
    <t>Carte 1 - Nombre de places en accueil collectif et familial en 2010</t>
  </si>
  <si>
    <t>Carte 3 - Scolarisation des enfants de deux ans : nombre de places en 2010</t>
  </si>
  <si>
    <t>Carte 2 - Nombre de places chez les assistantes maternelles employées directement par des particuliers en 2010</t>
  </si>
  <si>
    <t>Carte 4 - Nombre total de places tous types d’accueil* en 2010</t>
  </si>
  <si>
    <r>
      <t xml:space="preserve">2010 </t>
    </r>
    <r>
      <rPr>
        <sz val="8"/>
        <rFont val="Arial"/>
        <family val="2"/>
      </rPr>
      <t>(p)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</si>
</sst>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0.0%"/>
    <numFmt numFmtId="167" formatCode="#,##0&quot;  &quot;"/>
    <numFmt numFmtId="168" formatCode="&quot;Vrai&quot;;&quot;Vrai&quot;;&quot;Faux&quot;"/>
    <numFmt numFmtId="169" formatCode="&quot;Actif&quot;;&quot;Actif&quot;;&quot;Inactif&quot;"/>
    <numFmt numFmtId="170" formatCode="0.000000"/>
    <numFmt numFmtId="171" formatCode="0.00000"/>
    <numFmt numFmtId="172" formatCode="0.0000"/>
    <numFmt numFmtId="173" formatCode="0.000"/>
    <numFmt numFmtId="174" formatCode="0.0000000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0" borderId="2" applyNumberFormat="0" applyFill="0" applyAlignment="0" applyProtection="0"/>
    <xf numFmtId="0" fontId="0" fillId="21" borderId="3" applyNumberFormat="0" applyFont="0" applyAlignment="0" applyProtection="0"/>
    <xf numFmtId="0" fontId="10" fillId="7" borderId="1" applyNumberFormat="0" applyAlignment="0" applyProtection="0"/>
    <xf numFmtId="0" fontId="8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9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20" borderId="4" applyNumberFormat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4" fillId="23" borderId="9" applyNumberFormat="0" applyAlignment="0" applyProtection="0"/>
  </cellStyleXfs>
  <cellXfs count="96">
    <xf numFmtId="0" fontId="0" fillId="0" borderId="0" xfId="0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vertical="center"/>
    </xf>
    <xf numFmtId="49" fontId="19" fillId="0" borderId="0" xfId="52" applyNumberFormat="1" applyFont="1" applyFill="1" applyBorder="1" applyAlignment="1">
      <alignment horizontal="right" vertical="center"/>
    </xf>
    <xf numFmtId="9" fontId="2" fillId="0" borderId="0" xfId="52" applyFont="1" applyFill="1" applyBorder="1" applyAlignment="1">
      <alignment vertical="center"/>
    </xf>
    <xf numFmtId="10" fontId="19" fillId="0" borderId="0" xfId="0" applyNumberFormat="1" applyFont="1" applyFill="1" applyBorder="1" applyAlignment="1">
      <alignment horizontal="center" vertical="center"/>
    </xf>
    <xf numFmtId="2" fontId="19" fillId="0" borderId="0" xfId="52" applyNumberFormat="1" applyFont="1" applyFill="1" applyBorder="1" applyAlignment="1">
      <alignment horizontal="right" vertical="center"/>
    </xf>
    <xf numFmtId="1" fontId="19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" fontId="19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167" fontId="19" fillId="0" borderId="0" xfId="0" applyNumberFormat="1" applyFont="1" applyFill="1" applyBorder="1" applyAlignment="1">
      <alignment vertical="center"/>
    </xf>
    <xf numFmtId="166" fontId="19" fillId="0" borderId="0" xfId="52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vertical="center"/>
    </xf>
    <xf numFmtId="166" fontId="2" fillId="0" borderId="0" xfId="52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9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9" fontId="2" fillId="0" borderId="0" xfId="52" applyNumberFormat="1" applyFont="1" applyFill="1" applyBorder="1" applyAlignment="1">
      <alignment vertical="center"/>
    </xf>
    <xf numFmtId="10" fontId="19" fillId="0" borderId="0" xfId="52" applyNumberFormat="1" applyFont="1" applyFill="1" applyBorder="1" applyAlignment="1">
      <alignment horizontal="center" vertical="center"/>
    </xf>
    <xf numFmtId="10" fontId="2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9" fontId="19" fillId="0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9" fontId="2" fillId="0" borderId="0" xfId="52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justify" vertical="center" wrapText="1"/>
    </xf>
    <xf numFmtId="0" fontId="19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3" fontId="19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167" fontId="19" fillId="0" borderId="10" xfId="0" applyNumberFormat="1" applyFont="1" applyFill="1" applyBorder="1" applyAlignment="1">
      <alignment vertical="center"/>
    </xf>
    <xf numFmtId="164" fontId="19" fillId="0" borderId="10" xfId="52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left" vertical="center"/>
    </xf>
    <xf numFmtId="167" fontId="2" fillId="0" borderId="10" xfId="0" applyNumberFormat="1" applyFont="1" applyFill="1" applyBorder="1" applyAlignment="1" quotePrefix="1">
      <alignment horizontal="right" vertical="center"/>
    </xf>
    <xf numFmtId="164" fontId="2" fillId="0" borderId="10" xfId="0" applyNumberFormat="1" applyFont="1" applyFill="1" applyBorder="1" applyAlignment="1" quotePrefix="1">
      <alignment horizontal="center" vertical="center"/>
    </xf>
    <xf numFmtId="0" fontId="19" fillId="0" borderId="10" xfId="0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/>
    </xf>
    <xf numFmtId="167" fontId="19" fillId="0" borderId="10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164" fontId="2" fillId="0" borderId="10" xfId="52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 quotePrefix="1">
      <alignment horizontal="center" vertical="center"/>
    </xf>
    <xf numFmtId="1" fontId="19" fillId="0" borderId="10" xfId="52" applyNumberFormat="1" applyFont="1" applyFill="1" applyBorder="1" applyAlignment="1">
      <alignment horizontal="center" vertical="center"/>
    </xf>
    <xf numFmtId="167" fontId="19" fillId="0" borderId="10" xfId="0" applyNumberFormat="1" applyFont="1" applyFill="1" applyBorder="1" applyAlignment="1">
      <alignment horizontal="right" vertical="center"/>
    </xf>
    <xf numFmtId="167" fontId="2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49" fontId="19" fillId="0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167" fontId="19" fillId="0" borderId="10" xfId="52" applyNumberFormat="1" applyFont="1" applyFill="1" applyBorder="1" applyAlignment="1">
      <alignment horizontal="right" vertical="center"/>
    </xf>
    <xf numFmtId="167" fontId="19" fillId="0" borderId="10" xfId="52" applyNumberFormat="1" applyFont="1" applyFill="1" applyBorder="1" applyAlignment="1">
      <alignment vertical="center"/>
    </xf>
    <xf numFmtId="167" fontId="2" fillId="0" borderId="10" xfId="52" applyNumberFormat="1" applyFont="1" applyFill="1" applyBorder="1" applyAlignment="1">
      <alignment horizontal="right" vertical="center"/>
    </xf>
    <xf numFmtId="167" fontId="2" fillId="0" borderId="10" xfId="52" applyNumberFormat="1" applyFont="1" applyFill="1" applyBorder="1" applyAlignment="1">
      <alignment vertical="center"/>
    </xf>
    <xf numFmtId="167" fontId="2" fillId="0" borderId="10" xfId="0" applyNumberFormat="1" applyFont="1" applyFill="1" applyBorder="1" applyAlignment="1" quotePrefix="1">
      <alignment vertical="center"/>
    </xf>
    <xf numFmtId="0" fontId="2" fillId="0" borderId="10" xfId="0" applyFont="1" applyFill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center" vertical="center"/>
    </xf>
    <xf numFmtId="164" fontId="19" fillId="0" borderId="10" xfId="0" applyNumberFormat="1" applyFont="1" applyFill="1" applyBorder="1" applyAlignment="1">
      <alignment horizontal="center" vertical="center"/>
    </xf>
    <xf numFmtId="164" fontId="19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9" fontId="2" fillId="0" borderId="10" xfId="52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19" fillId="0" borderId="10" xfId="52" applyNumberFormat="1" applyFont="1" applyFill="1" applyBorder="1" applyAlignment="1">
      <alignment horizontal="center" vertical="center"/>
    </xf>
    <xf numFmtId="164" fontId="2" fillId="0" borderId="10" xfId="52" applyNumberFormat="1" applyFont="1" applyFill="1" applyBorder="1" applyAlignment="1">
      <alignment horizontal="center" vertical="center"/>
    </xf>
    <xf numFmtId="1" fontId="19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12</xdr:row>
      <xdr:rowOff>104775</xdr:rowOff>
    </xdr:from>
    <xdr:to>
      <xdr:col>14</xdr:col>
      <xdr:colOff>581025</xdr:colOff>
      <xdr:row>16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0" y="2390775"/>
          <a:ext cx="9124950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(p) provisoire.
Champ : France métropolitaine.
Source : Enquête PMI - DREES - 2010.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24</xdr:row>
      <xdr:rowOff>19050</xdr:rowOff>
    </xdr:from>
    <xdr:to>
      <xdr:col>10</xdr:col>
      <xdr:colOff>180975</xdr:colOff>
      <xdr:row>33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6225" y="4781550"/>
          <a:ext cx="7115175" cy="1800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* Les micro crèches sortent du dispositif expérimental en 2010. En 2009 le nombre d'établissement était estimé à 200 (mono-accueil et multi-accueil non différenciés).
** Les structures multi-accueil de personnel sont introduites dans le questionnaire en 2007. Avant cette date, ces établissements étaient répartis entre les établissements de personnel mono-accueil et les structures multi-accueil.
*** hors structures multi-accueil proposant des places d’accueil familial.
(p) Provisoire.
Champ : France métropolitaine.
Source : enquête PMI - Drees - 2010.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22</xdr:row>
      <xdr:rowOff>57150</xdr:rowOff>
    </xdr:from>
    <xdr:to>
      <xdr:col>7</xdr:col>
      <xdr:colOff>9525</xdr:colOff>
      <xdr:row>25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6225" y="4438650"/>
          <a:ext cx="481965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Champ : France métropolitaine, 2010.
Source : enquête PMI - Drees - 2010.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26</xdr:row>
      <xdr:rowOff>66675</xdr:rowOff>
    </xdr:from>
    <xdr:to>
      <xdr:col>13</xdr:col>
      <xdr:colOff>142875</xdr:colOff>
      <xdr:row>30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95275" y="5210175"/>
          <a:ext cx="7886700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* Les micro crèches sortent du dispositif expérimental en 2010. En 2009, le nombre de places était estimé à 1 800 (mono-accueil et multi-accueil non différenciés).
(p) Provisoire.
Champ : France métropolitaine.
Source : enquête PMI - Drees - 2010.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104</xdr:row>
      <xdr:rowOff>0</xdr:rowOff>
    </xdr:from>
    <xdr:to>
      <xdr:col>3</xdr:col>
      <xdr:colOff>19050</xdr:colOff>
      <xdr:row>109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57175" y="19754850"/>
          <a:ext cx="2457450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Sources • Enquête PMI 2010, DREES (résultats provisoires) ; estimation de la population, INSEE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103</xdr:row>
      <xdr:rowOff>85725</xdr:rowOff>
    </xdr:from>
    <xdr:to>
      <xdr:col>2</xdr:col>
      <xdr:colOff>752475</xdr:colOff>
      <xdr:row>108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8600" y="19659600"/>
          <a:ext cx="2457450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Sources • Enquête PMI 2010, DREES (résultats provisoires) ; IRCEM ; INSEE.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103</xdr:row>
      <xdr:rowOff>133350</xdr:rowOff>
    </xdr:from>
    <xdr:to>
      <xdr:col>2</xdr:col>
      <xdr:colOff>733425</xdr:colOff>
      <xdr:row>106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66700" y="19726275"/>
          <a:ext cx="240030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Sources • MEN-MESR DEPP ; INSEE.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103</xdr:row>
      <xdr:rowOff>0</xdr:rowOff>
    </xdr:from>
    <xdr:to>
      <xdr:col>3</xdr:col>
      <xdr:colOff>9525</xdr:colOff>
      <xdr:row>109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47650" y="19592925"/>
          <a:ext cx="2457450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* Places en accueil collectif et familial, auprès des assistantes maternelles employées par des particuliers et en écoles maternelles.
Sources • Enquête PMI 2010, DREES (résultats provisoires) ; MEN-MESR DEPP ; IRCEM ; INSEE.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B1:O24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3.7109375" style="45" customWidth="1"/>
    <col min="2" max="2" width="24.140625" style="45" customWidth="1"/>
    <col min="3" max="15" width="8.7109375" style="45" customWidth="1"/>
    <col min="16" max="16384" width="11.421875" style="45" customWidth="1"/>
  </cols>
  <sheetData>
    <row r="1" ht="15" customHeight="1">
      <c r="B1" s="44" t="s">
        <v>51</v>
      </c>
    </row>
    <row r="2" ht="15" customHeight="1"/>
    <row r="3" spans="2:15" ht="15" customHeight="1">
      <c r="B3" s="48"/>
      <c r="C3" s="49">
        <v>1998</v>
      </c>
      <c r="D3" s="49">
        <v>1999</v>
      </c>
      <c r="E3" s="49">
        <v>2000</v>
      </c>
      <c r="F3" s="49">
        <v>2001</v>
      </c>
      <c r="G3" s="49">
        <v>2002</v>
      </c>
      <c r="H3" s="49">
        <v>2003</v>
      </c>
      <c r="I3" s="49">
        <v>2004</v>
      </c>
      <c r="J3" s="49">
        <v>2005</v>
      </c>
      <c r="K3" s="49">
        <v>2006</v>
      </c>
      <c r="L3" s="49">
        <v>2007</v>
      </c>
      <c r="M3" s="49">
        <v>2008</v>
      </c>
      <c r="N3" s="49">
        <v>2009</v>
      </c>
      <c r="O3" s="49" t="s">
        <v>157</v>
      </c>
    </row>
    <row r="4" spans="2:15" ht="15" customHeight="1">
      <c r="B4" s="48" t="s">
        <v>41</v>
      </c>
      <c r="C4" s="52">
        <v>180700</v>
      </c>
      <c r="D4" s="52">
        <v>182700</v>
      </c>
      <c r="E4" s="52">
        <v>183100</v>
      </c>
      <c r="F4" s="52">
        <v>173733</v>
      </c>
      <c r="G4" s="52">
        <v>171268</v>
      </c>
      <c r="H4" s="52">
        <v>166466.11381234584</v>
      </c>
      <c r="I4" s="52">
        <v>157751</v>
      </c>
      <c r="J4" s="52">
        <v>147757.50230203164</v>
      </c>
      <c r="K4" s="52">
        <v>139345</v>
      </c>
      <c r="L4" s="52">
        <f>SUM(L5:L7)</f>
        <v>133381</v>
      </c>
      <c r="M4" s="52">
        <f>SUM(M5:M7)</f>
        <v>128205</v>
      </c>
      <c r="N4" s="52">
        <f>SUM(N5:N7)</f>
        <v>125997</v>
      </c>
      <c r="O4" s="52">
        <f>SUM(O5:O7)</f>
        <v>125281</v>
      </c>
    </row>
    <row r="5" spans="2:15" ht="15" customHeight="1">
      <c r="B5" s="48" t="s">
        <v>42</v>
      </c>
      <c r="C5" s="53">
        <v>115100</v>
      </c>
      <c r="D5" s="53">
        <v>116500</v>
      </c>
      <c r="E5" s="53">
        <v>116500</v>
      </c>
      <c r="F5" s="53">
        <v>112525</v>
      </c>
      <c r="G5" s="53">
        <v>110540</v>
      </c>
      <c r="H5" s="53">
        <v>107542.08720878561</v>
      </c>
      <c r="I5" s="53">
        <v>103752</v>
      </c>
      <c r="J5" s="53">
        <v>98647.50230203164</v>
      </c>
      <c r="K5" s="53">
        <v>92950</v>
      </c>
      <c r="L5" s="53">
        <v>90782</v>
      </c>
      <c r="M5" s="54">
        <v>87143</v>
      </c>
      <c r="N5" s="54">
        <v>85871</v>
      </c>
      <c r="O5" s="54">
        <v>86767</v>
      </c>
    </row>
    <row r="6" spans="2:15" ht="15" customHeight="1">
      <c r="B6" s="48" t="s">
        <v>43</v>
      </c>
      <c r="C6" s="53">
        <v>55100</v>
      </c>
      <c r="D6" s="53">
        <v>56100</v>
      </c>
      <c r="E6" s="53">
        <v>56400</v>
      </c>
      <c r="F6" s="53">
        <v>51697</v>
      </c>
      <c r="G6" s="53">
        <v>51636</v>
      </c>
      <c r="H6" s="53">
        <v>50502.223322587</v>
      </c>
      <c r="I6" s="53">
        <v>45880</v>
      </c>
      <c r="J6" s="53">
        <v>41302</v>
      </c>
      <c r="K6" s="53">
        <v>38794</v>
      </c>
      <c r="L6" s="53">
        <v>35176</v>
      </c>
      <c r="M6" s="54">
        <v>33323</v>
      </c>
      <c r="N6" s="54">
        <v>32062</v>
      </c>
      <c r="O6" s="54">
        <v>30484</v>
      </c>
    </row>
    <row r="7" spans="2:15" ht="15" customHeight="1">
      <c r="B7" s="48" t="s">
        <v>1</v>
      </c>
      <c r="C7" s="53">
        <v>10500</v>
      </c>
      <c r="D7" s="53">
        <v>10100</v>
      </c>
      <c r="E7" s="53">
        <v>10200</v>
      </c>
      <c r="F7" s="53">
        <v>9511</v>
      </c>
      <c r="G7" s="53">
        <v>9092</v>
      </c>
      <c r="H7" s="53">
        <v>8421.803280973218</v>
      </c>
      <c r="I7" s="53">
        <v>8119</v>
      </c>
      <c r="J7" s="53">
        <v>7808</v>
      </c>
      <c r="K7" s="53">
        <v>7601</v>
      </c>
      <c r="L7" s="53">
        <v>7423</v>
      </c>
      <c r="M7" s="54">
        <v>7739</v>
      </c>
      <c r="N7" s="54">
        <v>8064</v>
      </c>
      <c r="O7" s="54">
        <v>8030</v>
      </c>
    </row>
    <row r="8" spans="2:15" ht="15" customHeight="1">
      <c r="B8" s="48" t="s">
        <v>44</v>
      </c>
      <c r="C8" s="52">
        <v>36500</v>
      </c>
      <c r="D8" s="52">
        <v>38300</v>
      </c>
      <c r="E8" s="52">
        <v>41335</v>
      </c>
      <c r="F8" s="52">
        <v>55660</v>
      </c>
      <c r="G8" s="52">
        <v>64849</v>
      </c>
      <c r="H8" s="52">
        <v>74435</v>
      </c>
      <c r="I8" s="52">
        <v>89362</v>
      </c>
      <c r="J8" s="52">
        <v>108963.74485739783</v>
      </c>
      <c r="K8" s="52">
        <v>121776</v>
      </c>
      <c r="L8" s="52">
        <v>136643</v>
      </c>
      <c r="M8" s="52">
        <v>153603</v>
      </c>
      <c r="N8" s="49">
        <v>166364</v>
      </c>
      <c r="O8" s="49">
        <v>177984</v>
      </c>
    </row>
    <row r="9" spans="2:15" ht="15" customHeight="1">
      <c r="B9" s="48" t="s">
        <v>0</v>
      </c>
      <c r="C9" s="53">
        <v>217200</v>
      </c>
      <c r="D9" s="53">
        <v>221000</v>
      </c>
      <c r="E9" s="53">
        <v>224435</v>
      </c>
      <c r="F9" s="53">
        <v>229393</v>
      </c>
      <c r="G9" s="53">
        <v>236117</v>
      </c>
      <c r="H9" s="53">
        <v>240901.11381234584</v>
      </c>
      <c r="I9" s="53">
        <v>247113</v>
      </c>
      <c r="J9" s="53">
        <f>J4+J8</f>
        <v>256721.24715942948</v>
      </c>
      <c r="K9" s="53">
        <f>K4+K8</f>
        <v>261121</v>
      </c>
      <c r="L9" s="53">
        <f>L4+L8</f>
        <v>270024</v>
      </c>
      <c r="M9" s="53">
        <f>M4+M8</f>
        <v>281808</v>
      </c>
      <c r="N9" s="53">
        <f>N4+N8</f>
        <v>292361</v>
      </c>
      <c r="O9" s="53">
        <f>O4+O8</f>
        <v>303265</v>
      </c>
    </row>
    <row r="10" spans="2:15" ht="15" customHeight="1">
      <c r="B10" s="50" t="s">
        <v>18</v>
      </c>
      <c r="C10" s="53">
        <v>66137</v>
      </c>
      <c r="D10" s="53">
        <v>65690</v>
      </c>
      <c r="E10" s="53">
        <v>64223</v>
      </c>
      <c r="F10" s="53">
        <v>62837</v>
      </c>
      <c r="G10" s="53">
        <v>62275</v>
      </c>
      <c r="H10" s="53">
        <v>62192</v>
      </c>
      <c r="I10" s="53">
        <v>62449</v>
      </c>
      <c r="J10" s="53">
        <v>62153</v>
      </c>
      <c r="K10" s="53">
        <v>61346</v>
      </c>
      <c r="L10" s="53">
        <v>60509</v>
      </c>
      <c r="M10" s="54">
        <v>60895</v>
      </c>
      <c r="N10" s="54">
        <v>60377</v>
      </c>
      <c r="O10" s="54">
        <v>59060</v>
      </c>
    </row>
    <row r="11" spans="2:15" ht="15" customHeight="1">
      <c r="B11" s="51" t="s">
        <v>17</v>
      </c>
      <c r="C11" s="52">
        <v>283337</v>
      </c>
      <c r="D11" s="52">
        <v>286690</v>
      </c>
      <c r="E11" s="52">
        <v>288658</v>
      </c>
      <c r="F11" s="52">
        <v>292230</v>
      </c>
      <c r="G11" s="52">
        <v>298392</v>
      </c>
      <c r="H11" s="52">
        <v>303093.11381234584</v>
      </c>
      <c r="I11" s="52">
        <v>309562</v>
      </c>
      <c r="J11" s="52">
        <f aca="true" t="shared" si="0" ref="J11:O11">J9+J10</f>
        <v>318874.2471594295</v>
      </c>
      <c r="K11" s="52">
        <f t="shared" si="0"/>
        <v>322467</v>
      </c>
      <c r="L11" s="52">
        <f t="shared" si="0"/>
        <v>330533</v>
      </c>
      <c r="M11" s="52">
        <f t="shared" si="0"/>
        <v>342703</v>
      </c>
      <c r="N11" s="52">
        <f t="shared" si="0"/>
        <v>352738</v>
      </c>
      <c r="O11" s="52">
        <f t="shared" si="0"/>
        <v>362325</v>
      </c>
    </row>
    <row r="12" spans="3:13" ht="15" customHeight="1">
      <c r="C12" s="46"/>
      <c r="E12" s="46"/>
      <c r="I12" s="46"/>
      <c r="L12" s="46"/>
      <c r="M12" s="46"/>
    </row>
    <row r="13" spans="5:13" ht="15" customHeight="1">
      <c r="E13" s="46"/>
      <c r="I13" s="46"/>
      <c r="J13" s="46"/>
      <c r="K13" s="46"/>
      <c r="L13" s="46"/>
      <c r="M13" s="46"/>
    </row>
    <row r="14" spans="3:13" ht="15" customHeight="1"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</row>
    <row r="15" spans="3:13" ht="15" customHeight="1"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</row>
    <row r="16" spans="3:12" ht="15" customHeight="1">
      <c r="C16" s="46"/>
      <c r="D16" s="46"/>
      <c r="E16" s="46"/>
      <c r="F16" s="46"/>
      <c r="G16" s="46"/>
      <c r="H16" s="46"/>
      <c r="I16" s="46"/>
      <c r="J16" s="46"/>
      <c r="K16" s="46"/>
      <c r="L16" s="46"/>
    </row>
    <row r="17" spans="3:12" ht="15" customHeight="1">
      <c r="C17" s="46"/>
      <c r="D17" s="46"/>
      <c r="E17" s="46"/>
      <c r="F17" s="46"/>
      <c r="G17" s="46"/>
      <c r="H17" s="46"/>
      <c r="I17" s="46"/>
      <c r="J17" s="46"/>
      <c r="K17" s="46"/>
      <c r="L17" s="46"/>
    </row>
    <row r="18" spans="3:12" ht="15" customHeight="1">
      <c r="C18" s="46"/>
      <c r="D18" s="46"/>
      <c r="E18" s="46"/>
      <c r="F18" s="46"/>
      <c r="G18" s="46"/>
      <c r="H18" s="46"/>
      <c r="I18" s="46"/>
      <c r="J18" s="46"/>
      <c r="K18" s="46"/>
      <c r="L18" s="46"/>
    </row>
    <row r="19" spans="3:12" ht="15" customHeight="1">
      <c r="C19" s="46"/>
      <c r="D19" s="46"/>
      <c r="E19" s="46"/>
      <c r="F19" s="46"/>
      <c r="G19" s="46"/>
      <c r="H19" s="46"/>
      <c r="I19" s="46"/>
      <c r="J19" s="46"/>
      <c r="K19" s="46"/>
      <c r="L19" s="46"/>
    </row>
    <row r="20" spans="3:12" ht="15" customHeight="1">
      <c r="C20" s="46"/>
      <c r="D20" s="46"/>
      <c r="E20" s="46"/>
      <c r="F20" s="46"/>
      <c r="G20" s="46"/>
      <c r="H20" s="46"/>
      <c r="I20" s="46"/>
      <c r="J20" s="46"/>
      <c r="K20" s="46"/>
      <c r="L20" s="46"/>
    </row>
    <row r="21" spans="3:12" ht="15" customHeight="1">
      <c r="C21" s="46"/>
      <c r="D21" s="46"/>
      <c r="E21" s="46"/>
      <c r="F21" s="46"/>
      <c r="G21" s="46"/>
      <c r="H21" s="46"/>
      <c r="I21" s="46"/>
      <c r="J21" s="46"/>
      <c r="K21" s="46"/>
      <c r="L21" s="46"/>
    </row>
    <row r="22" spans="3:12" ht="15" customHeight="1">
      <c r="C22" s="46"/>
      <c r="D22" s="46"/>
      <c r="E22" s="46"/>
      <c r="F22" s="46"/>
      <c r="G22" s="46"/>
      <c r="H22" s="46"/>
      <c r="I22" s="46"/>
      <c r="J22" s="46"/>
      <c r="K22" s="46"/>
      <c r="L22" s="46"/>
    </row>
    <row r="23" spans="3:12" ht="15" customHeight="1">
      <c r="C23" s="46"/>
      <c r="D23" s="46"/>
      <c r="E23" s="46"/>
      <c r="F23" s="46"/>
      <c r="G23" s="46"/>
      <c r="H23" s="46"/>
      <c r="I23" s="46"/>
      <c r="J23" s="46"/>
      <c r="K23" s="46"/>
      <c r="L23" s="46"/>
    </row>
    <row r="24" spans="3:12" ht="15" customHeight="1">
      <c r="C24" s="46"/>
      <c r="D24" s="46"/>
      <c r="E24" s="46"/>
      <c r="F24" s="46"/>
      <c r="G24" s="46"/>
      <c r="H24" s="46"/>
      <c r="I24" s="46"/>
      <c r="J24" s="46"/>
      <c r="K24" s="46"/>
      <c r="L24" s="46"/>
    </row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</sheetData>
  <sheetProtection/>
  <printOptions/>
  <pageMargins left="0.75" right="0.75" top="1" bottom="1" header="0.4921259845" footer="0.4921259845"/>
  <pageSetup horizontalDpi="600" verticalDpi="600" orientation="landscape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B1:P33"/>
  <sheetViews>
    <sheetView showGridLines="0" zoomScaleSheetLayoutView="75" zoomScalePageLayoutView="0" workbookViewId="0" topLeftCell="A1">
      <selection activeCell="A1" sqref="A1"/>
    </sheetView>
  </sheetViews>
  <sheetFormatPr defaultColWidth="11.421875" defaultRowHeight="12.75"/>
  <cols>
    <col min="1" max="1" width="3.7109375" style="3" customWidth="1"/>
    <col min="2" max="2" width="27.57421875" style="3" customWidth="1"/>
    <col min="3" max="7" width="8.140625" style="3" customWidth="1"/>
    <col min="8" max="8" width="10.8515625" style="3" customWidth="1"/>
    <col min="9" max="9" width="12.7109375" style="3" customWidth="1"/>
    <col min="10" max="10" width="12.57421875" style="3" customWidth="1"/>
    <col min="11" max="11" width="8.57421875" style="3" customWidth="1"/>
    <col min="12" max="12" width="12.7109375" style="3" customWidth="1"/>
    <col min="13" max="13" width="16.140625" style="3" customWidth="1"/>
    <col min="14" max="16384" width="11.421875" style="3" customWidth="1"/>
  </cols>
  <sheetData>
    <row r="1" spans="2:10" ht="15" customHeight="1">
      <c r="B1" s="39" t="s">
        <v>45</v>
      </c>
      <c r="C1" s="39"/>
      <c r="D1" s="39"/>
      <c r="E1" s="39"/>
      <c r="F1" s="39"/>
      <c r="G1" s="39"/>
      <c r="H1" s="39"/>
      <c r="I1" s="39"/>
      <c r="J1" s="39"/>
    </row>
    <row r="2" spans="2:10" ht="15" customHeight="1">
      <c r="B2" s="16"/>
      <c r="C2" s="16"/>
      <c r="D2" s="16"/>
      <c r="E2" s="16"/>
      <c r="F2" s="17"/>
      <c r="G2" s="17"/>
      <c r="H2" s="17"/>
      <c r="I2" s="17"/>
      <c r="J2" s="16"/>
    </row>
    <row r="3" spans="2:10" ht="30" customHeight="1">
      <c r="B3" s="55" t="s">
        <v>40</v>
      </c>
      <c r="C3" s="56" t="s">
        <v>3</v>
      </c>
      <c r="D3" s="56"/>
      <c r="E3" s="56"/>
      <c r="F3" s="56"/>
      <c r="G3" s="56"/>
      <c r="H3" s="57" t="s">
        <v>46</v>
      </c>
      <c r="I3" s="57" t="s">
        <v>32</v>
      </c>
      <c r="J3" s="57" t="s">
        <v>32</v>
      </c>
    </row>
    <row r="4" spans="2:10" ht="15" customHeight="1">
      <c r="B4" s="55"/>
      <c r="C4" s="58">
        <v>2006</v>
      </c>
      <c r="D4" s="58">
        <v>2007</v>
      </c>
      <c r="E4" s="58">
        <v>2008</v>
      </c>
      <c r="F4" s="58">
        <v>2009</v>
      </c>
      <c r="G4" s="58" t="s">
        <v>26</v>
      </c>
      <c r="H4" s="57">
        <v>2010</v>
      </c>
      <c r="I4" s="57" t="s">
        <v>28</v>
      </c>
      <c r="J4" s="57" t="s">
        <v>31</v>
      </c>
    </row>
    <row r="5" spans="2:10" ht="15" customHeight="1">
      <c r="B5" s="59" t="s">
        <v>5</v>
      </c>
      <c r="C5" s="69">
        <v>4595</v>
      </c>
      <c r="D5" s="69">
        <v>4334</v>
      </c>
      <c r="E5" s="69">
        <v>4160</v>
      </c>
      <c r="F5" s="69">
        <v>4107</v>
      </c>
      <c r="G5" s="69">
        <v>4183</v>
      </c>
      <c r="H5" s="61">
        <f>0.374955181068483*100</f>
        <v>37.4955181068483</v>
      </c>
      <c r="I5" s="61">
        <v>1.8504991477964499</v>
      </c>
      <c r="J5" s="61">
        <v>-2.32113890809496</v>
      </c>
    </row>
    <row r="6" spans="2:13" ht="15" customHeight="1">
      <c r="B6" s="62" t="s">
        <v>12</v>
      </c>
      <c r="C6" s="69">
        <v>2105</v>
      </c>
      <c r="D6" s="69">
        <v>2072</v>
      </c>
      <c r="E6" s="69">
        <v>1960</v>
      </c>
      <c r="F6" s="69">
        <v>1947</v>
      </c>
      <c r="G6" s="69">
        <v>2134</v>
      </c>
      <c r="H6" s="61">
        <f>0.191287199713159*100</f>
        <v>19.1287199713159</v>
      </c>
      <c r="I6" s="61">
        <v>9.60451977401129</v>
      </c>
      <c r="J6" s="61">
        <v>0.342652860942594</v>
      </c>
      <c r="K6" s="19"/>
      <c r="L6" s="1"/>
      <c r="M6" s="20"/>
    </row>
    <row r="7" spans="2:16" ht="15" customHeight="1">
      <c r="B7" s="63" t="s">
        <v>13</v>
      </c>
      <c r="C7" s="70">
        <v>1719</v>
      </c>
      <c r="D7" s="70">
        <v>1724</v>
      </c>
      <c r="E7" s="70">
        <v>1650</v>
      </c>
      <c r="F7" s="70">
        <v>1639</v>
      </c>
      <c r="G7" s="70">
        <v>1610</v>
      </c>
      <c r="H7" s="71">
        <f>0.144316959483686*100</f>
        <v>14.431695948368601</v>
      </c>
      <c r="I7" s="61">
        <v>-1.76937156802929</v>
      </c>
      <c r="J7" s="61">
        <v>-1.62437606447657</v>
      </c>
      <c r="K7" s="8"/>
      <c r="M7" s="1"/>
      <c r="N7" s="1"/>
      <c r="O7" s="1"/>
      <c r="P7" s="1"/>
    </row>
    <row r="8" spans="2:16" ht="15" customHeight="1">
      <c r="B8" s="63" t="s">
        <v>22</v>
      </c>
      <c r="C8" s="70">
        <v>204</v>
      </c>
      <c r="D8" s="70">
        <v>165</v>
      </c>
      <c r="E8" s="70">
        <v>150</v>
      </c>
      <c r="F8" s="70">
        <v>151</v>
      </c>
      <c r="G8" s="70">
        <v>152</v>
      </c>
      <c r="H8" s="71">
        <f>0.0136249551810685*100</f>
        <v>1.3624955181068499</v>
      </c>
      <c r="I8" s="61">
        <v>0.662251655629142</v>
      </c>
      <c r="J8" s="61">
        <v>-7.091947829798741</v>
      </c>
      <c r="K8" s="21"/>
      <c r="L8" s="1"/>
      <c r="M8" s="1"/>
      <c r="N8" s="1"/>
      <c r="O8" s="1"/>
      <c r="P8" s="1"/>
    </row>
    <row r="9" spans="2:16" ht="15" customHeight="1">
      <c r="B9" s="50" t="s">
        <v>9</v>
      </c>
      <c r="C9" s="70">
        <v>182</v>
      </c>
      <c r="D9" s="70">
        <v>183</v>
      </c>
      <c r="E9" s="70">
        <v>160</v>
      </c>
      <c r="F9" s="70">
        <v>157</v>
      </c>
      <c r="G9" s="70">
        <v>145</v>
      </c>
      <c r="H9" s="71">
        <f>0.0129974901398351*100</f>
        <v>1.29974901398351</v>
      </c>
      <c r="I9" s="61">
        <v>-7.643312101910831</v>
      </c>
      <c r="J9" s="61">
        <v>-5.5234221987279595</v>
      </c>
      <c r="K9" s="22"/>
      <c r="L9" s="1"/>
      <c r="M9" s="1"/>
      <c r="N9" s="1"/>
      <c r="O9" s="1"/>
      <c r="P9" s="1"/>
    </row>
    <row r="10" spans="2:16" ht="15" customHeight="1">
      <c r="B10" s="50" t="s">
        <v>29</v>
      </c>
      <c r="C10" s="72" t="s">
        <v>25</v>
      </c>
      <c r="D10" s="72" t="s">
        <v>25</v>
      </c>
      <c r="E10" s="72" t="s">
        <v>25</v>
      </c>
      <c r="F10" s="72" t="s">
        <v>25</v>
      </c>
      <c r="G10" s="70">
        <v>227</v>
      </c>
      <c r="H10" s="71">
        <f>0.0203477949085694*100</f>
        <v>2.03477949085694</v>
      </c>
      <c r="I10" s="65" t="s">
        <v>25</v>
      </c>
      <c r="J10" s="65" t="s">
        <v>25</v>
      </c>
      <c r="K10" s="22"/>
      <c r="L10" s="1"/>
      <c r="M10" s="1"/>
      <c r="N10" s="1"/>
      <c r="O10" s="1"/>
      <c r="P10" s="1"/>
    </row>
    <row r="11" spans="2:11" ht="15" customHeight="1">
      <c r="B11" s="66" t="s">
        <v>38</v>
      </c>
      <c r="C11" s="69">
        <v>2303</v>
      </c>
      <c r="D11" s="69">
        <v>2072</v>
      </c>
      <c r="E11" s="69">
        <v>2006</v>
      </c>
      <c r="F11" s="69">
        <v>1933</v>
      </c>
      <c r="G11" s="69">
        <v>1816</v>
      </c>
      <c r="H11" s="61">
        <f>0.162782359268555*100</f>
        <v>16.2782359268555</v>
      </c>
      <c r="I11" s="61">
        <v>-6.05276771857217</v>
      </c>
      <c r="J11" s="61">
        <v>-5.76646644024049</v>
      </c>
      <c r="K11" s="21"/>
    </row>
    <row r="12" spans="2:11" ht="15" customHeight="1">
      <c r="B12" s="63" t="s">
        <v>13</v>
      </c>
      <c r="C12" s="70">
        <v>2190</v>
      </c>
      <c r="D12" s="70">
        <v>1973</v>
      </c>
      <c r="E12" s="70">
        <v>1921</v>
      </c>
      <c r="F12" s="70">
        <v>1854</v>
      </c>
      <c r="G12" s="70">
        <v>1752</v>
      </c>
      <c r="H12" s="71">
        <f>0.157045536034421*100</f>
        <v>15.7045536034421</v>
      </c>
      <c r="I12" s="61">
        <v>-5.501618122977351</v>
      </c>
      <c r="J12" s="61">
        <v>-5.42583909968242</v>
      </c>
      <c r="K12" s="21"/>
    </row>
    <row r="13" spans="2:12" ht="15" customHeight="1">
      <c r="B13" s="67" t="s">
        <v>7</v>
      </c>
      <c r="C13" s="70">
        <v>113</v>
      </c>
      <c r="D13" s="70">
        <v>99</v>
      </c>
      <c r="E13" s="70">
        <v>85</v>
      </c>
      <c r="F13" s="70">
        <v>79</v>
      </c>
      <c r="G13" s="70">
        <v>64</v>
      </c>
      <c r="H13" s="71">
        <f>0.0057368232341341*100</f>
        <v>0.5736823234134101</v>
      </c>
      <c r="I13" s="61">
        <v>-18.9873417721519</v>
      </c>
      <c r="J13" s="61">
        <v>-13.2488216387306</v>
      </c>
      <c r="K13" s="8"/>
      <c r="L13" s="8"/>
    </row>
    <row r="14" spans="2:11" ht="15" customHeight="1">
      <c r="B14" s="66" t="s">
        <v>1</v>
      </c>
      <c r="C14" s="69">
        <v>187</v>
      </c>
      <c r="D14" s="69">
        <v>190</v>
      </c>
      <c r="E14" s="69">
        <v>194</v>
      </c>
      <c r="F14" s="69">
        <v>227</v>
      </c>
      <c r="G14" s="69">
        <v>233</v>
      </c>
      <c r="H14" s="61">
        <f>0.0208856220867695*100</f>
        <v>2.08856220867695</v>
      </c>
      <c r="I14" s="61">
        <v>2.6431718061674</v>
      </c>
      <c r="J14" s="61">
        <v>5.65220822469399</v>
      </c>
      <c r="K14" s="22"/>
    </row>
    <row r="15" spans="2:12" ht="15" customHeight="1">
      <c r="B15" s="68" t="s">
        <v>6</v>
      </c>
      <c r="C15" s="69">
        <v>4360</v>
      </c>
      <c r="D15" s="69">
        <v>4799</v>
      </c>
      <c r="E15" s="69">
        <v>5284</v>
      </c>
      <c r="F15" s="69">
        <v>5702</v>
      </c>
      <c r="G15" s="69">
        <v>6223</v>
      </c>
      <c r="H15" s="61">
        <f>0.557816421656508*100</f>
        <v>55.7816421656508</v>
      </c>
      <c r="I15" s="61">
        <v>9.137144861452121</v>
      </c>
      <c r="J15" s="61">
        <v>9.302055172152631</v>
      </c>
      <c r="K15" s="21"/>
      <c r="L15" s="8"/>
    </row>
    <row r="16" spans="2:11" ht="15" customHeight="1">
      <c r="B16" s="63" t="s">
        <v>13</v>
      </c>
      <c r="C16" s="70">
        <v>3811</v>
      </c>
      <c r="D16" s="70">
        <v>4158</v>
      </c>
      <c r="E16" s="70">
        <v>4513</v>
      </c>
      <c r="F16" s="70">
        <v>4856</v>
      </c>
      <c r="G16" s="70">
        <v>5180</v>
      </c>
      <c r="H16" s="71">
        <f>0.464324130512729*100</f>
        <v>46.4324130512729</v>
      </c>
      <c r="I16" s="61">
        <v>6.67215815485998</v>
      </c>
      <c r="J16" s="61">
        <v>7.97487320894537</v>
      </c>
      <c r="K16" s="21"/>
    </row>
    <row r="17" spans="2:11" ht="15" customHeight="1">
      <c r="B17" s="63" t="s">
        <v>30</v>
      </c>
      <c r="C17" s="72" t="s">
        <v>25</v>
      </c>
      <c r="D17" s="70">
        <v>60</v>
      </c>
      <c r="E17" s="70">
        <v>115</v>
      </c>
      <c r="F17" s="70">
        <v>149</v>
      </c>
      <c r="G17" s="70">
        <v>179</v>
      </c>
      <c r="H17" s="71">
        <f>0.0160451774829688*100</f>
        <v>1.6045177482968802</v>
      </c>
      <c r="I17" s="61">
        <v>20.1342281879195</v>
      </c>
      <c r="J17" s="65" t="s">
        <v>25</v>
      </c>
      <c r="K17" s="21"/>
    </row>
    <row r="18" spans="2:12" ht="15" customHeight="1">
      <c r="B18" s="63" t="s">
        <v>7</v>
      </c>
      <c r="C18" s="70">
        <v>311</v>
      </c>
      <c r="D18" s="70">
        <v>302</v>
      </c>
      <c r="E18" s="70">
        <v>314</v>
      </c>
      <c r="F18" s="70">
        <v>296</v>
      </c>
      <c r="G18" s="70">
        <v>268</v>
      </c>
      <c r="H18" s="71">
        <f>0.0240229472929365*100</f>
        <v>2.4022947292936503</v>
      </c>
      <c r="I18" s="61">
        <v>-9.45945945945946</v>
      </c>
      <c r="J18" s="61">
        <v>-3.65180093707519</v>
      </c>
      <c r="K18" s="8"/>
      <c r="L18" s="8"/>
    </row>
    <row r="19" spans="2:12" ht="15" customHeight="1">
      <c r="B19" s="50" t="s">
        <v>29</v>
      </c>
      <c r="C19" s="72" t="s">
        <v>25</v>
      </c>
      <c r="D19" s="72" t="s">
        <v>25</v>
      </c>
      <c r="E19" s="72" t="s">
        <v>25</v>
      </c>
      <c r="F19" s="72" t="s">
        <v>25</v>
      </c>
      <c r="G19" s="70">
        <v>215</v>
      </c>
      <c r="H19" s="71">
        <f>0.0192721405521692*100</f>
        <v>1.92721405521692</v>
      </c>
      <c r="I19" s="65" t="s">
        <v>25</v>
      </c>
      <c r="J19" s="65" t="s">
        <v>25</v>
      </c>
      <c r="K19" s="8"/>
      <c r="L19" s="8"/>
    </row>
    <row r="20" spans="2:13" ht="15" customHeight="1">
      <c r="B20" s="63" t="s">
        <v>8</v>
      </c>
      <c r="C20" s="70">
        <v>238</v>
      </c>
      <c r="D20" s="70">
        <v>279</v>
      </c>
      <c r="E20" s="70">
        <v>342</v>
      </c>
      <c r="F20" s="70">
        <v>401</v>
      </c>
      <c r="G20" s="70">
        <v>381</v>
      </c>
      <c r="H20" s="71">
        <f>0.0341520258157046*100</f>
        <v>3.4152025815704596</v>
      </c>
      <c r="I20" s="61">
        <v>-4.98753117206983</v>
      </c>
      <c r="J20" s="61">
        <v>12.4830294972048</v>
      </c>
      <c r="K20" s="22"/>
      <c r="L20" s="8"/>
      <c r="M20" s="24"/>
    </row>
    <row r="21" spans="2:11" ht="15" customHeight="1">
      <c r="B21" s="68" t="s">
        <v>0</v>
      </c>
      <c r="C21" s="69">
        <v>8955</v>
      </c>
      <c r="D21" s="69">
        <v>9133</v>
      </c>
      <c r="E21" s="69">
        <v>9444</v>
      </c>
      <c r="F21" s="69">
        <v>9809</v>
      </c>
      <c r="G21" s="69">
        <v>10406</v>
      </c>
      <c r="H21" s="61">
        <f>0.932771602724991*100</f>
        <v>93.2771602724991</v>
      </c>
      <c r="I21" s="61">
        <v>6.08624732388623</v>
      </c>
      <c r="J21" s="61">
        <v>3.8256258911861103</v>
      </c>
      <c r="K21" s="21"/>
    </row>
    <row r="22" spans="2:11" ht="15" customHeight="1">
      <c r="B22" s="66" t="s">
        <v>37</v>
      </c>
      <c r="C22" s="70">
        <v>842</v>
      </c>
      <c r="D22" s="70">
        <v>800</v>
      </c>
      <c r="E22" s="70">
        <v>772</v>
      </c>
      <c r="F22" s="70">
        <v>756</v>
      </c>
      <c r="G22" s="70">
        <v>750</v>
      </c>
      <c r="H22" s="61">
        <f>0.067228397275009*100</f>
        <v>6.7228397275009</v>
      </c>
      <c r="I22" s="61">
        <v>-0.793650793650791</v>
      </c>
      <c r="J22" s="61">
        <v>-2.85123299698502</v>
      </c>
      <c r="K22" s="21"/>
    </row>
    <row r="23" spans="2:10" ht="15" customHeight="1">
      <c r="B23" s="68" t="s">
        <v>16</v>
      </c>
      <c r="C23" s="69">
        <v>9797</v>
      </c>
      <c r="D23" s="69">
        <v>9933</v>
      </c>
      <c r="E23" s="69">
        <v>10216</v>
      </c>
      <c r="F23" s="69">
        <v>10565</v>
      </c>
      <c r="G23" s="69">
        <v>11156</v>
      </c>
      <c r="H23" s="73">
        <f>1*100</f>
        <v>100</v>
      </c>
      <c r="I23" s="61">
        <v>5.593942262186459</v>
      </c>
      <c r="J23" s="61">
        <v>3.30083913132999</v>
      </c>
    </row>
    <row r="24" spans="2:10" ht="15" customHeight="1">
      <c r="B24" s="40"/>
      <c r="C24" s="40"/>
      <c r="D24" s="40"/>
      <c r="E24" s="40"/>
      <c r="F24" s="40"/>
      <c r="G24" s="40"/>
      <c r="H24" s="38"/>
      <c r="I24" s="38"/>
      <c r="J24" s="38"/>
    </row>
    <row r="25" spans="2:10" ht="15" customHeight="1">
      <c r="B25" s="38"/>
      <c r="C25" s="38"/>
      <c r="D25" s="38"/>
      <c r="E25" s="38"/>
      <c r="F25" s="38"/>
      <c r="G25" s="38"/>
      <c r="H25" s="38"/>
      <c r="I25" s="38"/>
      <c r="J25" s="38"/>
    </row>
    <row r="26" spans="2:10" ht="15" customHeight="1">
      <c r="B26" s="38"/>
      <c r="C26" s="38"/>
      <c r="D26" s="38"/>
      <c r="E26" s="38"/>
      <c r="F26" s="38"/>
      <c r="G26" s="38"/>
      <c r="H26" s="38"/>
      <c r="I26" s="38"/>
      <c r="J26" s="38"/>
    </row>
    <row r="27" spans="2:10" ht="15" customHeight="1">
      <c r="B27" s="38"/>
      <c r="C27" s="38"/>
      <c r="D27" s="38"/>
      <c r="E27" s="38"/>
      <c r="F27" s="38"/>
      <c r="G27" s="38"/>
      <c r="H27" s="38"/>
      <c r="I27" s="38"/>
      <c r="J27" s="38"/>
    </row>
    <row r="28" spans="2:10" ht="15" customHeight="1">
      <c r="B28" s="5"/>
      <c r="C28" s="6"/>
      <c r="D28" s="6"/>
      <c r="E28" s="6"/>
      <c r="F28" s="6"/>
      <c r="G28" s="6"/>
      <c r="H28" s="6"/>
      <c r="I28" s="6"/>
      <c r="J28" s="7"/>
    </row>
    <row r="29" spans="2:9" ht="15" customHeight="1">
      <c r="B29" s="2"/>
      <c r="C29" s="25"/>
      <c r="D29" s="25"/>
      <c r="E29" s="25"/>
      <c r="F29" s="25"/>
      <c r="G29" s="25"/>
      <c r="H29" s="25"/>
      <c r="I29" s="25"/>
    </row>
    <row r="30" spans="3:10" ht="15" customHeight="1">
      <c r="C30" s="25"/>
      <c r="D30" s="25"/>
      <c r="E30" s="25"/>
      <c r="F30" s="25"/>
      <c r="G30" s="25"/>
      <c r="H30" s="25"/>
      <c r="I30" s="25"/>
      <c r="J30" s="22"/>
    </row>
    <row r="31" spans="3:10" ht="15" customHeight="1">
      <c r="C31" s="25"/>
      <c r="D31" s="25"/>
      <c r="E31" s="25"/>
      <c r="F31" s="25"/>
      <c r="G31" s="25"/>
      <c r="H31" s="25"/>
      <c r="I31" s="25"/>
      <c r="J31" s="22"/>
    </row>
    <row r="32" spans="3:10" ht="15" customHeight="1">
      <c r="C32" s="25"/>
      <c r="D32" s="25"/>
      <c r="E32" s="25"/>
      <c r="F32" s="25"/>
      <c r="G32" s="25"/>
      <c r="H32" s="25"/>
      <c r="I32" s="25"/>
      <c r="J32" s="22"/>
    </row>
    <row r="33" spans="2:9" ht="15" customHeight="1">
      <c r="B33" s="5"/>
      <c r="C33" s="25"/>
      <c r="D33" s="25"/>
      <c r="E33" s="25"/>
      <c r="F33" s="25"/>
      <c r="G33" s="25"/>
      <c r="H33" s="25"/>
      <c r="I33" s="25"/>
    </row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</sheetData>
  <sheetProtection/>
  <mergeCells count="7">
    <mergeCell ref="B27:J27"/>
    <mergeCell ref="B1:J1"/>
    <mergeCell ref="B3:B4"/>
    <mergeCell ref="B25:J25"/>
    <mergeCell ref="B26:J26"/>
    <mergeCell ref="B24:J24"/>
    <mergeCell ref="C3:G3"/>
  </mergeCells>
  <printOptions horizontalCentered="1" verticalCentered="1"/>
  <pageMargins left="0.2" right="0.2" top="0.7874015748031497" bottom="0.7874015748031497" header="0.5118110236220472" footer="0.5118110236220472"/>
  <pageSetup horizontalDpi="600" verticalDpi="600" orientation="landscape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B1:G23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3.7109375" style="3" customWidth="1"/>
    <col min="2" max="2" width="25.421875" style="3" customWidth="1"/>
    <col min="3" max="3" width="8.8515625" style="3" customWidth="1"/>
    <col min="4" max="5" width="10.421875" style="3" customWidth="1"/>
    <col min="6" max="6" width="8.421875" style="3" customWidth="1"/>
    <col min="7" max="7" width="9.00390625" style="3" customWidth="1"/>
    <col min="8" max="16384" width="11.421875" style="3" customWidth="1"/>
  </cols>
  <sheetData>
    <row r="1" spans="2:7" ht="15" customHeight="1">
      <c r="B1" s="41" t="s">
        <v>52</v>
      </c>
      <c r="C1" s="41"/>
      <c r="D1" s="41"/>
      <c r="E1" s="41"/>
      <c r="F1" s="41"/>
      <c r="G1" s="41"/>
    </row>
    <row r="2" spans="2:7" ht="15" customHeight="1">
      <c r="B2" s="27"/>
      <c r="G2" s="18"/>
    </row>
    <row r="3" spans="2:7" ht="15" customHeight="1">
      <c r="B3" s="55" t="s">
        <v>40</v>
      </c>
      <c r="C3" s="56" t="s">
        <v>35</v>
      </c>
      <c r="D3" s="56"/>
      <c r="E3" s="56"/>
      <c r="F3" s="56"/>
      <c r="G3" s="56"/>
    </row>
    <row r="4" spans="2:7" ht="30" customHeight="1">
      <c r="B4" s="56"/>
      <c r="C4" s="57" t="s">
        <v>47</v>
      </c>
      <c r="D4" s="57" t="s">
        <v>14</v>
      </c>
      <c r="E4" s="57" t="s">
        <v>15</v>
      </c>
      <c r="F4" s="57" t="s">
        <v>48</v>
      </c>
      <c r="G4" s="57" t="s">
        <v>10</v>
      </c>
    </row>
    <row r="5" spans="2:7" ht="15" customHeight="1">
      <c r="B5" s="68" t="s">
        <v>5</v>
      </c>
      <c r="C5" s="61">
        <v>61.4070065508402</v>
      </c>
      <c r="D5" s="61">
        <v>16.9467388208488</v>
      </c>
      <c r="E5" s="61">
        <v>15.9213899174024</v>
      </c>
      <c r="F5" s="61">
        <v>5.7248647109085695</v>
      </c>
      <c r="G5" s="94">
        <f aca="true" t="shared" si="0" ref="G5:G21">1*100</f>
        <v>100</v>
      </c>
    </row>
    <row r="6" spans="2:7" ht="15" customHeight="1">
      <c r="B6" s="66" t="s">
        <v>12</v>
      </c>
      <c r="C6" s="61">
        <v>35.032602252519304</v>
      </c>
      <c r="D6" s="61">
        <v>22.5844694724363</v>
      </c>
      <c r="E6" s="61">
        <v>31.6538233550682</v>
      </c>
      <c r="F6" s="61">
        <v>10.7291049199763</v>
      </c>
      <c r="G6" s="94">
        <f t="shared" si="0"/>
        <v>100</v>
      </c>
    </row>
    <row r="7" spans="2:7" ht="15" customHeight="1">
      <c r="B7" s="76" t="s">
        <v>13</v>
      </c>
      <c r="C7" s="71">
        <v>19.983207388748898</v>
      </c>
      <c r="D7" s="71">
        <v>28.2115869017632</v>
      </c>
      <c r="E7" s="71">
        <v>39.3786733837112</v>
      </c>
      <c r="F7" s="71">
        <v>12.4265323257767</v>
      </c>
      <c r="G7" s="95">
        <f t="shared" si="0"/>
        <v>100</v>
      </c>
    </row>
    <row r="8" spans="2:7" ht="15" customHeight="1">
      <c r="B8" s="76" t="s">
        <v>22</v>
      </c>
      <c r="C8" s="71">
        <v>7.236842105263159</v>
      </c>
      <c r="D8" s="71">
        <v>28.2894736842105</v>
      </c>
      <c r="E8" s="71">
        <v>42.7631578947368</v>
      </c>
      <c r="F8" s="71">
        <v>21.7105263157895</v>
      </c>
      <c r="G8" s="95">
        <f t="shared" si="0"/>
        <v>100</v>
      </c>
    </row>
    <row r="9" spans="2:7" ht="15" customHeight="1">
      <c r="B9" s="76" t="s">
        <v>7</v>
      </c>
      <c r="C9" s="71">
        <v>98.2905982905983</v>
      </c>
      <c r="D9" s="71">
        <v>1.70940170940171</v>
      </c>
      <c r="E9" s="71">
        <v>0</v>
      </c>
      <c r="F9" s="71">
        <v>0</v>
      </c>
      <c r="G9" s="95">
        <f t="shared" si="0"/>
        <v>100</v>
      </c>
    </row>
    <row r="10" spans="2:7" ht="15" customHeight="1">
      <c r="B10" s="50" t="s">
        <v>27</v>
      </c>
      <c r="C10" s="65">
        <v>100</v>
      </c>
      <c r="D10" s="65">
        <v>0</v>
      </c>
      <c r="E10" s="65">
        <v>0</v>
      </c>
      <c r="F10" s="65">
        <v>0</v>
      </c>
      <c r="G10" s="95">
        <f t="shared" si="0"/>
        <v>100</v>
      </c>
    </row>
    <row r="11" spans="2:7" ht="15" customHeight="1">
      <c r="B11" s="66" t="s">
        <v>11</v>
      </c>
      <c r="C11" s="61">
        <v>90.2453987730061</v>
      </c>
      <c r="D11" s="61">
        <v>9.32515337423313</v>
      </c>
      <c r="E11" s="61">
        <v>0.306748466257669</v>
      </c>
      <c r="F11" s="61">
        <v>0.122699386503067</v>
      </c>
      <c r="G11" s="94">
        <f t="shared" si="0"/>
        <v>100</v>
      </c>
    </row>
    <row r="12" spans="2:7" ht="15" customHeight="1">
      <c r="B12" s="50" t="s">
        <v>13</v>
      </c>
      <c r="C12" s="71">
        <v>89.99362651370299</v>
      </c>
      <c r="D12" s="71">
        <v>9.56022944550669</v>
      </c>
      <c r="E12" s="71">
        <v>0.318674314850223</v>
      </c>
      <c r="F12" s="71">
        <v>0.127469725940089</v>
      </c>
      <c r="G12" s="95">
        <f t="shared" si="0"/>
        <v>100</v>
      </c>
    </row>
    <row r="13" spans="2:7" ht="15" customHeight="1">
      <c r="B13" s="50" t="s">
        <v>7</v>
      </c>
      <c r="C13" s="71">
        <v>96.7213114754098</v>
      </c>
      <c r="D13" s="71">
        <v>3.27868852459016</v>
      </c>
      <c r="E13" s="71">
        <v>0</v>
      </c>
      <c r="F13" s="71">
        <v>0</v>
      </c>
      <c r="G13" s="95">
        <f t="shared" si="0"/>
        <v>100</v>
      </c>
    </row>
    <row r="14" spans="2:7" ht="15" customHeight="1">
      <c r="B14" s="66" t="s">
        <v>1</v>
      </c>
      <c r="C14" s="61">
        <v>48.4536082474227</v>
      </c>
      <c r="D14" s="61">
        <v>31.958762886597903</v>
      </c>
      <c r="E14" s="61">
        <v>10.3092783505155</v>
      </c>
      <c r="F14" s="61">
        <v>9.27835051546392</v>
      </c>
      <c r="G14" s="94">
        <f t="shared" si="0"/>
        <v>100</v>
      </c>
    </row>
    <row r="15" spans="2:7" ht="15" customHeight="1">
      <c r="B15" s="77" t="s">
        <v>6</v>
      </c>
      <c r="C15" s="61">
        <v>42.7274201394519</v>
      </c>
      <c r="D15" s="61">
        <v>37.8466028863305</v>
      </c>
      <c r="E15" s="61">
        <v>13.620885357548199</v>
      </c>
      <c r="F15" s="61">
        <v>5.80509161666937</v>
      </c>
      <c r="G15" s="94">
        <f t="shared" si="0"/>
        <v>100</v>
      </c>
    </row>
    <row r="16" spans="2:7" ht="15" customHeight="1">
      <c r="B16" s="76" t="s">
        <v>13</v>
      </c>
      <c r="C16" s="71">
        <v>41.6149068322981</v>
      </c>
      <c r="D16" s="71">
        <v>41.1296583850932</v>
      </c>
      <c r="E16" s="71">
        <v>13.3346273291925</v>
      </c>
      <c r="F16" s="71">
        <v>3.9208074534161503</v>
      </c>
      <c r="G16" s="95">
        <f t="shared" si="0"/>
        <v>100</v>
      </c>
    </row>
    <row r="17" spans="2:7" ht="15" customHeight="1">
      <c r="B17" s="76" t="s">
        <v>22</v>
      </c>
      <c r="C17" s="71">
        <v>17.5438596491228</v>
      </c>
      <c r="D17" s="71">
        <v>45.0292397660819</v>
      </c>
      <c r="E17" s="71">
        <v>29.2397660818713</v>
      </c>
      <c r="F17" s="71">
        <v>8.18713450292398</v>
      </c>
      <c r="G17" s="95">
        <f t="shared" si="0"/>
        <v>100</v>
      </c>
    </row>
    <row r="18" spans="2:7" ht="15" customHeight="1">
      <c r="B18" s="76" t="s">
        <v>7</v>
      </c>
      <c r="C18" s="71">
        <v>83.5820895522388</v>
      </c>
      <c r="D18" s="71">
        <v>16.4179104477612</v>
      </c>
      <c r="E18" s="71">
        <v>0</v>
      </c>
      <c r="F18" s="71">
        <v>0</v>
      </c>
      <c r="G18" s="95">
        <f t="shared" si="0"/>
        <v>100</v>
      </c>
    </row>
    <row r="19" spans="2:7" ht="15" customHeight="1">
      <c r="B19" s="50" t="s">
        <v>27</v>
      </c>
      <c r="C19" s="65">
        <v>100</v>
      </c>
      <c r="D19" s="65">
        <v>0</v>
      </c>
      <c r="E19" s="65">
        <v>0</v>
      </c>
      <c r="F19" s="65">
        <v>0</v>
      </c>
      <c r="G19" s="95">
        <f t="shared" si="0"/>
        <v>100</v>
      </c>
    </row>
    <row r="20" spans="2:7" ht="15" customHeight="1">
      <c r="B20" s="78" t="s">
        <v>8</v>
      </c>
      <c r="C20" s="71">
        <v>6.09418282548476</v>
      </c>
      <c r="D20" s="71">
        <v>26.038781163434898</v>
      </c>
      <c r="E20" s="71">
        <v>28.531855955678697</v>
      </c>
      <c r="F20" s="71">
        <v>39.3351800554017</v>
      </c>
      <c r="G20" s="95">
        <f t="shared" si="0"/>
        <v>100</v>
      </c>
    </row>
    <row r="21" spans="2:7" ht="15" customHeight="1">
      <c r="B21" s="68" t="s">
        <v>18</v>
      </c>
      <c r="C21" s="61">
        <v>9.54545454545455</v>
      </c>
      <c r="D21" s="61">
        <v>0.26666666666666666</v>
      </c>
      <c r="E21" s="61">
        <v>21.969696969697</v>
      </c>
      <c r="F21" s="61">
        <v>41.8181818181818</v>
      </c>
      <c r="G21" s="94">
        <f t="shared" si="0"/>
        <v>100</v>
      </c>
    </row>
    <row r="22" spans="2:7" ht="15" customHeight="1">
      <c r="B22" s="23"/>
      <c r="C22" s="37"/>
      <c r="D22" s="37"/>
      <c r="E22" s="37"/>
      <c r="F22" s="37"/>
      <c r="G22" s="32"/>
    </row>
    <row r="23" spans="2:7" ht="15" customHeight="1">
      <c r="B23" s="2"/>
      <c r="C23" s="25"/>
      <c r="D23" s="25"/>
      <c r="E23" s="25"/>
      <c r="F23" s="25"/>
      <c r="G23" s="21"/>
    </row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</sheetData>
  <sheetProtection/>
  <mergeCells count="3">
    <mergeCell ref="C3:G3"/>
    <mergeCell ref="B3:B4"/>
    <mergeCell ref="B1:G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B1:T35"/>
  <sheetViews>
    <sheetView showGridLines="0" zoomScaleSheetLayoutView="75" zoomScalePageLayoutView="0" workbookViewId="0" topLeftCell="A1">
      <selection activeCell="A1" sqref="A1"/>
    </sheetView>
  </sheetViews>
  <sheetFormatPr defaultColWidth="11.421875" defaultRowHeight="12.75"/>
  <cols>
    <col min="1" max="1" width="3.7109375" style="3" customWidth="1"/>
    <col min="2" max="2" width="31.8515625" style="3" customWidth="1"/>
    <col min="3" max="3" width="10.7109375" style="3" customWidth="1"/>
    <col min="4" max="4" width="10.28125" style="3" customWidth="1"/>
    <col min="5" max="5" width="10.00390625" style="3" customWidth="1"/>
    <col min="6" max="6" width="8.140625" style="3" hidden="1" customWidth="1"/>
    <col min="7" max="7" width="9.7109375" style="3" customWidth="1"/>
    <col min="8" max="8" width="9.421875" style="3" hidden="1" customWidth="1"/>
    <col min="9" max="9" width="10.140625" style="3" customWidth="1"/>
    <col min="10" max="10" width="9.421875" style="3" customWidth="1"/>
    <col min="11" max="11" width="10.57421875" style="3" customWidth="1"/>
    <col min="12" max="12" width="9.421875" style="3" hidden="1" customWidth="1"/>
    <col min="13" max="13" width="14.140625" style="28" customWidth="1"/>
    <col min="14" max="14" width="8.57421875" style="3" customWidth="1"/>
    <col min="15" max="15" width="12.7109375" style="3" customWidth="1"/>
    <col min="16" max="17" width="11.421875" style="5" customWidth="1"/>
    <col min="18" max="18" width="11.421875" style="9" customWidth="1"/>
    <col min="19" max="16384" width="11.421875" style="3" customWidth="1"/>
  </cols>
  <sheetData>
    <row r="1" spans="2:13" ht="15" customHeight="1">
      <c r="B1" s="39" t="s">
        <v>49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2:10" ht="15" customHeight="1">
      <c r="B2" s="5"/>
      <c r="J2" s="15"/>
    </row>
    <row r="3" spans="2:13" ht="30" customHeight="1">
      <c r="B3" s="55" t="s">
        <v>36</v>
      </c>
      <c r="C3" s="56" t="s">
        <v>4</v>
      </c>
      <c r="D3" s="56"/>
      <c r="E3" s="56"/>
      <c r="F3" s="56"/>
      <c r="G3" s="56"/>
      <c r="H3" s="56"/>
      <c r="I3" s="56"/>
      <c r="J3" s="57" t="s">
        <v>50</v>
      </c>
      <c r="K3" s="57" t="s">
        <v>32</v>
      </c>
      <c r="L3" s="57" t="s">
        <v>2</v>
      </c>
      <c r="M3" s="57" t="s">
        <v>33</v>
      </c>
    </row>
    <row r="4" spans="2:13" ht="15" customHeight="1">
      <c r="B4" s="55"/>
      <c r="C4" s="58">
        <v>2006</v>
      </c>
      <c r="D4" s="58">
        <v>2007</v>
      </c>
      <c r="E4" s="58">
        <v>2008</v>
      </c>
      <c r="F4" s="58" t="s">
        <v>23</v>
      </c>
      <c r="G4" s="58">
        <v>2009</v>
      </c>
      <c r="H4" s="57" t="s">
        <v>24</v>
      </c>
      <c r="I4" s="57" t="s">
        <v>26</v>
      </c>
      <c r="J4" s="57">
        <v>2010</v>
      </c>
      <c r="K4" s="57" t="s">
        <v>28</v>
      </c>
      <c r="L4" s="57" t="s">
        <v>21</v>
      </c>
      <c r="M4" s="57" t="s">
        <v>31</v>
      </c>
    </row>
    <row r="5" spans="2:15" ht="15" customHeight="1">
      <c r="B5" s="59" t="s">
        <v>5</v>
      </c>
      <c r="C5" s="74">
        <v>139345</v>
      </c>
      <c r="D5" s="74">
        <v>133381</v>
      </c>
      <c r="E5" s="74">
        <v>128205</v>
      </c>
      <c r="F5" s="74">
        <v>124559.04704414145</v>
      </c>
      <c r="G5" s="74">
        <v>125997</v>
      </c>
      <c r="H5" s="79">
        <v>-2.8438461494158185</v>
      </c>
      <c r="I5" s="80">
        <v>125281</v>
      </c>
      <c r="J5" s="61">
        <f>0.345769681915407*100</f>
        <v>34.5769681915407</v>
      </c>
      <c r="K5" s="61">
        <v>-0.568267498432506</v>
      </c>
      <c r="L5" s="86" t="e">
        <v>#REF!</v>
      </c>
      <c r="M5" s="61">
        <v>-2.6247792235867697</v>
      </c>
      <c r="O5" s="28"/>
    </row>
    <row r="6" spans="2:18" ht="15" customHeight="1">
      <c r="B6" s="62" t="s">
        <v>12</v>
      </c>
      <c r="C6" s="60">
        <v>92950</v>
      </c>
      <c r="D6" s="60">
        <v>90782</v>
      </c>
      <c r="E6" s="60">
        <v>87143</v>
      </c>
      <c r="F6" s="60">
        <v>84894</v>
      </c>
      <c r="G6" s="60">
        <v>85871</v>
      </c>
      <c r="H6" s="79">
        <v>-2.580815441286166</v>
      </c>
      <c r="I6" s="80">
        <v>86767</v>
      </c>
      <c r="J6" s="61">
        <f>0.239472848961568*100</f>
        <v>23.947284896156802</v>
      </c>
      <c r="K6" s="61">
        <v>1.0434256035215501</v>
      </c>
      <c r="L6" s="87" t="e">
        <v>#REF!</v>
      </c>
      <c r="M6" s="61">
        <v>-1.70616109809307</v>
      </c>
      <c r="N6" s="8"/>
      <c r="O6" s="29"/>
      <c r="P6" s="42"/>
      <c r="Q6" s="42"/>
      <c r="R6" s="30"/>
    </row>
    <row r="7" spans="2:17" ht="15" customHeight="1">
      <c r="B7" s="63" t="s">
        <v>13</v>
      </c>
      <c r="C7" s="75">
        <v>79041</v>
      </c>
      <c r="D7" s="75">
        <v>79018</v>
      </c>
      <c r="E7" s="75">
        <v>76375</v>
      </c>
      <c r="F7" s="75">
        <v>74068</v>
      </c>
      <c r="G7" s="75">
        <v>75178</v>
      </c>
      <c r="H7" s="81">
        <v>-3.0206219312602256</v>
      </c>
      <c r="I7" s="82">
        <v>74083</v>
      </c>
      <c r="J7" s="71">
        <f>0.204465604084731*100</f>
        <v>20.4465604084731</v>
      </c>
      <c r="K7" s="71">
        <v>-1.45654313762005</v>
      </c>
      <c r="L7" s="88" t="e">
        <v>#REF!</v>
      </c>
      <c r="M7" s="61">
        <v>-1.60647183028138</v>
      </c>
      <c r="N7" s="8"/>
      <c r="O7" s="29"/>
      <c r="P7" s="6"/>
      <c r="Q7" s="6"/>
    </row>
    <row r="8" spans="2:15" ht="15" customHeight="1">
      <c r="B8" s="63" t="s">
        <v>22</v>
      </c>
      <c r="C8" s="75">
        <v>11189</v>
      </c>
      <c r="D8" s="75">
        <v>8997</v>
      </c>
      <c r="E8" s="75">
        <v>8249</v>
      </c>
      <c r="F8" s="75">
        <v>8402</v>
      </c>
      <c r="G8" s="75">
        <v>8282</v>
      </c>
      <c r="H8" s="81">
        <v>1.8547702751848805</v>
      </c>
      <c r="I8" s="82">
        <v>8315</v>
      </c>
      <c r="J8" s="71">
        <f>0.803304028596271*100</f>
        <v>80.3304028596271</v>
      </c>
      <c r="K8" s="71">
        <v>0.39845447959430097</v>
      </c>
      <c r="L8" s="88" t="e">
        <v>#REF!</v>
      </c>
      <c r="M8" s="61">
        <v>-7.153027961436729</v>
      </c>
      <c r="N8" s="8"/>
      <c r="O8" s="29"/>
    </row>
    <row r="9" spans="2:15" ht="15" customHeight="1">
      <c r="B9" s="50" t="s">
        <v>9</v>
      </c>
      <c r="C9" s="75">
        <v>2720</v>
      </c>
      <c r="D9" s="75">
        <v>2767</v>
      </c>
      <c r="E9" s="75">
        <v>2519</v>
      </c>
      <c r="F9" s="75">
        <v>2424</v>
      </c>
      <c r="G9" s="75">
        <v>2411</v>
      </c>
      <c r="H9" s="81">
        <v>-3.7713378324731983</v>
      </c>
      <c r="I9" s="82">
        <v>2238</v>
      </c>
      <c r="J9" s="71">
        <f>0.00617677499482509*100</f>
        <v>0.6176774994825089</v>
      </c>
      <c r="K9" s="71">
        <v>-7.17544587308171</v>
      </c>
      <c r="L9" s="88" t="e">
        <v>#REF!</v>
      </c>
      <c r="M9" s="61">
        <v>-4.75925267118018</v>
      </c>
      <c r="N9" s="8"/>
      <c r="O9" s="29"/>
    </row>
    <row r="10" spans="2:18" ht="15" customHeight="1">
      <c r="B10" s="50" t="s">
        <v>29</v>
      </c>
      <c r="C10" s="64" t="s">
        <v>25</v>
      </c>
      <c r="D10" s="64" t="s">
        <v>25</v>
      </c>
      <c r="E10" s="64" t="s">
        <v>25</v>
      </c>
      <c r="F10" s="75">
        <v>227</v>
      </c>
      <c r="G10" s="64" t="s">
        <v>25</v>
      </c>
      <c r="H10" s="72" t="s">
        <v>25</v>
      </c>
      <c r="I10" s="83">
        <v>2131</v>
      </c>
      <c r="J10" s="71">
        <f>0.00588146001517974*100</f>
        <v>0.588146001517974</v>
      </c>
      <c r="K10" s="65" t="s">
        <v>25</v>
      </c>
      <c r="L10" s="89"/>
      <c r="M10" s="65" t="s">
        <v>25</v>
      </c>
      <c r="N10" s="1"/>
      <c r="O10" s="1"/>
      <c r="P10" s="1"/>
      <c r="Q10" s="3"/>
      <c r="R10" s="3"/>
    </row>
    <row r="11" spans="2:18" ht="15" customHeight="1">
      <c r="B11" s="66" t="s">
        <v>38</v>
      </c>
      <c r="C11" s="60">
        <v>38794</v>
      </c>
      <c r="D11" s="60">
        <v>35176</v>
      </c>
      <c r="E11" s="60">
        <v>33323</v>
      </c>
      <c r="F11" s="60">
        <v>31702.047044141455</v>
      </c>
      <c r="G11" s="60">
        <v>32062</v>
      </c>
      <c r="H11" s="79">
        <v>-4.864366821290234</v>
      </c>
      <c r="I11" s="80">
        <v>30484</v>
      </c>
      <c r="J11" s="61">
        <f>0.0841344097150348*100</f>
        <v>8.41344097150348</v>
      </c>
      <c r="K11" s="61">
        <v>-4.92171417877861</v>
      </c>
      <c r="L11" s="87" t="e">
        <v>#REF!</v>
      </c>
      <c r="M11" s="61">
        <v>-5.848585765818131</v>
      </c>
      <c r="N11" s="8"/>
      <c r="O11" s="29"/>
      <c r="P11" s="42"/>
      <c r="Q11" s="42"/>
      <c r="R11" s="30"/>
    </row>
    <row r="12" spans="2:15" ht="15" customHeight="1">
      <c r="B12" s="63" t="s">
        <v>13</v>
      </c>
      <c r="C12" s="75">
        <v>37104</v>
      </c>
      <c r="D12" s="75">
        <v>33665</v>
      </c>
      <c r="E12" s="75">
        <v>31991</v>
      </c>
      <c r="F12" s="75">
        <v>30523</v>
      </c>
      <c r="G12" s="75">
        <v>30853</v>
      </c>
      <c r="H12" s="81">
        <v>-4.588790597355508</v>
      </c>
      <c r="I12" s="82">
        <v>29493</v>
      </c>
      <c r="J12" s="71">
        <f>0.0813992962119644*100</f>
        <v>8.13992962119644</v>
      </c>
      <c r="K12" s="71">
        <v>-4.40799922211779</v>
      </c>
      <c r="L12" s="88" t="e">
        <v>#REF!</v>
      </c>
      <c r="M12" s="71">
        <v>-5.57770438538319</v>
      </c>
      <c r="N12" s="8"/>
      <c r="O12" s="29"/>
    </row>
    <row r="13" spans="2:15" ht="15" customHeight="1">
      <c r="B13" s="67" t="s">
        <v>7</v>
      </c>
      <c r="C13" s="75">
        <v>1690</v>
      </c>
      <c r="D13" s="75">
        <v>1511</v>
      </c>
      <c r="E13" s="75">
        <v>1332</v>
      </c>
      <c r="F13" s="75">
        <v>1179.047044141455</v>
      </c>
      <c r="G13" s="75">
        <v>1209</v>
      </c>
      <c r="H13" s="81">
        <v>-11.482954644034916</v>
      </c>
      <c r="I13" s="82">
        <v>991</v>
      </c>
      <c r="J13" s="71">
        <f>0.00273511350307045*100</f>
        <v>0.273511350307045</v>
      </c>
      <c r="K13" s="71">
        <v>-18.0314309346567</v>
      </c>
      <c r="L13" s="88" t="e">
        <v>#REF!</v>
      </c>
      <c r="M13" s="71">
        <v>-12.4922056579404</v>
      </c>
      <c r="N13" s="8"/>
      <c r="O13" s="29"/>
    </row>
    <row r="14" spans="2:20" ht="15" customHeight="1">
      <c r="B14" s="66" t="s">
        <v>1</v>
      </c>
      <c r="C14" s="74">
        <v>7601</v>
      </c>
      <c r="D14" s="74">
        <v>7423</v>
      </c>
      <c r="E14" s="74">
        <v>7739</v>
      </c>
      <c r="F14" s="74">
        <v>7963</v>
      </c>
      <c r="G14" s="74">
        <v>8064</v>
      </c>
      <c r="H14" s="79">
        <v>2.8944308050135703</v>
      </c>
      <c r="I14" s="80">
        <v>8030</v>
      </c>
      <c r="J14" s="61">
        <f>0.0221624232388049*100</f>
        <v>2.21624232388049</v>
      </c>
      <c r="K14" s="61">
        <v>-0.421626984126988</v>
      </c>
      <c r="L14" s="86" t="e">
        <v>#REF!</v>
      </c>
      <c r="M14" s="61">
        <v>1.38208140726597</v>
      </c>
      <c r="N14" s="8"/>
      <c r="O14" s="29"/>
      <c r="P14" s="42"/>
      <c r="Q14" s="42"/>
      <c r="R14" s="30"/>
      <c r="T14" s="31"/>
    </row>
    <row r="15" spans="2:18" ht="15" customHeight="1">
      <c r="B15" s="68" t="s">
        <v>6</v>
      </c>
      <c r="C15" s="74">
        <v>121776</v>
      </c>
      <c r="D15" s="74">
        <v>136643</v>
      </c>
      <c r="E15" s="74">
        <v>153603</v>
      </c>
      <c r="F15" s="74">
        <v>163446</v>
      </c>
      <c r="G15" s="74">
        <v>166364</v>
      </c>
      <c r="H15" s="79">
        <v>6.408077967227199</v>
      </c>
      <c r="I15" s="80">
        <v>177984</v>
      </c>
      <c r="J15" s="61">
        <f>0.491227489132685*100</f>
        <v>49.1227489132685</v>
      </c>
      <c r="K15" s="61">
        <v>6.984684186482661</v>
      </c>
      <c r="L15" s="87" t="e">
        <v>#REF!</v>
      </c>
      <c r="M15" s="61">
        <v>9.95242560720042</v>
      </c>
      <c r="N15" s="8"/>
      <c r="P15" s="43"/>
      <c r="Q15" s="43"/>
      <c r="R15" s="30"/>
    </row>
    <row r="16" spans="2:18" ht="15" customHeight="1">
      <c r="B16" s="63" t="s">
        <v>13</v>
      </c>
      <c r="C16" s="75">
        <v>108452</v>
      </c>
      <c r="D16" s="75">
        <v>120257</v>
      </c>
      <c r="E16" s="75">
        <v>132335</v>
      </c>
      <c r="F16" s="75">
        <v>140469</v>
      </c>
      <c r="G16" s="75">
        <v>142301</v>
      </c>
      <c r="H16" s="81">
        <v>6.146522084104733</v>
      </c>
      <c r="I16" s="82">
        <v>151780</v>
      </c>
      <c r="J16" s="71">
        <f>0.418905678603464*100</f>
        <v>41.8905678603464</v>
      </c>
      <c r="K16" s="71">
        <v>6.66123217686454</v>
      </c>
      <c r="L16" s="88" t="e">
        <v>#REF!</v>
      </c>
      <c r="M16" s="71">
        <v>8.76627264442558</v>
      </c>
      <c r="N16" s="21"/>
      <c r="R16" s="30"/>
    </row>
    <row r="17" spans="2:14" ht="15" customHeight="1">
      <c r="B17" s="63" t="s">
        <v>22</v>
      </c>
      <c r="C17" s="75"/>
      <c r="D17" s="75">
        <v>2310</v>
      </c>
      <c r="E17" s="75">
        <v>4499</v>
      </c>
      <c r="F17" s="75">
        <v>4974</v>
      </c>
      <c r="G17" s="75">
        <v>5941</v>
      </c>
      <c r="H17" s="81">
        <v>10.557901755945775</v>
      </c>
      <c r="I17" s="82">
        <v>6907</v>
      </c>
      <c r="J17" s="71">
        <f>0.0190629959290692*100</f>
        <v>1.90629959290692</v>
      </c>
      <c r="K17" s="71">
        <v>16.2598889075913</v>
      </c>
      <c r="L17" s="88" t="s">
        <v>25</v>
      </c>
      <c r="M17" s="65" t="s">
        <v>25</v>
      </c>
      <c r="N17" s="21"/>
    </row>
    <row r="18" spans="2:14" ht="15" customHeight="1">
      <c r="B18" s="63" t="s">
        <v>7</v>
      </c>
      <c r="C18" s="75">
        <v>5503</v>
      </c>
      <c r="D18" s="75">
        <v>5440</v>
      </c>
      <c r="E18" s="75">
        <v>5916</v>
      </c>
      <c r="F18" s="75">
        <v>5345</v>
      </c>
      <c r="G18" s="75">
        <v>5432</v>
      </c>
      <c r="H18" s="81">
        <v>-9.651791751183236</v>
      </c>
      <c r="I18" s="82">
        <v>4612</v>
      </c>
      <c r="J18" s="71">
        <f>0.0127289036086387*100</f>
        <v>1.27289036086387</v>
      </c>
      <c r="K18" s="71">
        <v>-15.0957290132548</v>
      </c>
      <c r="L18" s="88" t="e">
        <v>#REF!</v>
      </c>
      <c r="M18" s="71">
        <v>-4.31971804324786</v>
      </c>
      <c r="N18" s="8"/>
    </row>
    <row r="19" spans="2:18" ht="15" customHeight="1">
      <c r="B19" s="50" t="s">
        <v>34</v>
      </c>
      <c r="C19" s="64" t="s">
        <v>25</v>
      </c>
      <c r="D19" s="64" t="s">
        <v>25</v>
      </c>
      <c r="E19" s="64" t="s">
        <v>25</v>
      </c>
      <c r="F19" s="75">
        <v>215</v>
      </c>
      <c r="G19" s="64" t="s">
        <v>25</v>
      </c>
      <c r="H19" s="72" t="s">
        <v>25</v>
      </c>
      <c r="I19" s="83">
        <v>2015</v>
      </c>
      <c r="J19" s="71">
        <f>0.00556130545780722*100</f>
        <v>0.556130545780722</v>
      </c>
      <c r="K19" s="65" t="s">
        <v>25</v>
      </c>
      <c r="L19" s="90"/>
      <c r="M19" s="65" t="s">
        <v>25</v>
      </c>
      <c r="P19" s="3"/>
      <c r="Q19" s="3"/>
      <c r="R19" s="3"/>
    </row>
    <row r="20" spans="2:16" ht="15" customHeight="1">
      <c r="B20" s="63" t="s">
        <v>8</v>
      </c>
      <c r="C20" s="75">
        <v>7821</v>
      </c>
      <c r="D20" s="75">
        <v>8636</v>
      </c>
      <c r="E20" s="75">
        <v>10853</v>
      </c>
      <c r="F20" s="75">
        <v>12443</v>
      </c>
      <c r="G20" s="75">
        <v>12690</v>
      </c>
      <c r="H20" s="81">
        <v>14.650327098498117</v>
      </c>
      <c r="I20" s="82">
        <v>12670</v>
      </c>
      <c r="J20" s="71">
        <f>0.0349686055337059*100</f>
        <v>3.49686055337059</v>
      </c>
      <c r="K20" s="71">
        <v>-0.157604412923562</v>
      </c>
      <c r="L20" s="91" t="e">
        <v>#REF!</v>
      </c>
      <c r="M20" s="71">
        <v>12.8180482708943</v>
      </c>
      <c r="N20" s="21"/>
      <c r="P20" s="33"/>
    </row>
    <row r="21" spans="2:15" ht="15" customHeight="1">
      <c r="B21" s="68" t="s">
        <v>0</v>
      </c>
      <c r="C21" s="60">
        <v>261121</v>
      </c>
      <c r="D21" s="74">
        <v>270024</v>
      </c>
      <c r="E21" s="74">
        <v>281808</v>
      </c>
      <c r="F21" s="74">
        <v>288005.04704414145</v>
      </c>
      <c r="G21" s="74">
        <v>292361</v>
      </c>
      <c r="H21" s="79">
        <v>2.199031625837966</v>
      </c>
      <c r="I21" s="80">
        <v>303265</v>
      </c>
      <c r="J21" s="61">
        <f>0.836997171048092*100</f>
        <v>83.6997171048092</v>
      </c>
      <c r="K21" s="61">
        <v>3.7296356217142397</v>
      </c>
      <c r="L21" s="86" t="e">
        <v>#REF!</v>
      </c>
      <c r="M21" s="61">
        <v>3.81141785823291</v>
      </c>
      <c r="N21" s="21"/>
      <c r="O21" s="25"/>
    </row>
    <row r="22" spans="2:15" ht="15" customHeight="1">
      <c r="B22" s="66" t="s">
        <v>39</v>
      </c>
      <c r="C22" s="74">
        <v>61346</v>
      </c>
      <c r="D22" s="74">
        <v>60509</v>
      </c>
      <c r="E22" s="74">
        <v>60895</v>
      </c>
      <c r="F22" s="74">
        <v>60678</v>
      </c>
      <c r="G22" s="74">
        <v>60377</v>
      </c>
      <c r="H22" s="81">
        <v>-0.3563510961491101</v>
      </c>
      <c r="I22" s="80">
        <v>59060</v>
      </c>
      <c r="J22" s="61">
        <f>0.163002828951908*100</f>
        <v>16.3002828951908</v>
      </c>
      <c r="K22" s="61">
        <v>-2.18129420143433</v>
      </c>
      <c r="L22" s="88" t="e">
        <v>#REF!</v>
      </c>
      <c r="M22" s="92">
        <v>-0.944909730997334</v>
      </c>
      <c r="N22" s="21"/>
      <c r="O22" s="8"/>
    </row>
    <row r="23" spans="2:14" ht="15" customHeight="1">
      <c r="B23" s="51" t="s">
        <v>19</v>
      </c>
      <c r="C23" s="75">
        <v>7303</v>
      </c>
      <c r="D23" s="75">
        <v>8543</v>
      </c>
      <c r="E23" s="75">
        <v>9676</v>
      </c>
      <c r="F23" s="75">
        <v>10444</v>
      </c>
      <c r="G23" s="75">
        <v>10373</v>
      </c>
      <c r="H23" s="81">
        <v>7.937164117403883</v>
      </c>
      <c r="I23" s="82">
        <v>10351</v>
      </c>
      <c r="J23" s="71">
        <f>0.0285682743393362*100</f>
        <v>2.8568274339336197</v>
      </c>
      <c r="K23" s="71">
        <v>-0.212089077412514</v>
      </c>
      <c r="L23" s="88" t="e">
        <v>#REF!</v>
      </c>
      <c r="M23" s="93">
        <v>9.1114310974538</v>
      </c>
      <c r="N23" s="21"/>
    </row>
    <row r="24" spans="2:14" ht="15" customHeight="1">
      <c r="B24" s="84" t="s">
        <v>20</v>
      </c>
      <c r="C24" s="75">
        <v>54043</v>
      </c>
      <c r="D24" s="75">
        <v>51966</v>
      </c>
      <c r="E24" s="75">
        <v>51219</v>
      </c>
      <c r="F24" s="75">
        <v>50234</v>
      </c>
      <c r="G24" s="75">
        <v>50004</v>
      </c>
      <c r="H24" s="81">
        <v>-1.9231144692399282</v>
      </c>
      <c r="I24" s="82">
        <v>48709</v>
      </c>
      <c r="J24" s="71">
        <f>0.134434554612572*100</f>
        <v>13.4434554612572</v>
      </c>
      <c r="K24" s="71">
        <v>-2.58979281657468</v>
      </c>
      <c r="L24" s="91" t="e">
        <v>#REF!</v>
      </c>
      <c r="M24" s="93">
        <v>-2.56444998163745</v>
      </c>
      <c r="N24" s="21"/>
    </row>
    <row r="25" spans="2:14" ht="15" customHeight="1">
      <c r="B25" s="59" t="s">
        <v>17</v>
      </c>
      <c r="C25" s="74">
        <v>322467</v>
      </c>
      <c r="D25" s="74">
        <v>330533</v>
      </c>
      <c r="E25" s="74">
        <v>342703</v>
      </c>
      <c r="F25" s="74">
        <v>348683.04704414145</v>
      </c>
      <c r="G25" s="74">
        <v>352738</v>
      </c>
      <c r="H25" s="79">
        <v>1.7449648950086383</v>
      </c>
      <c r="I25" s="79">
        <v>362325</v>
      </c>
      <c r="J25" s="73">
        <f>1*100</f>
        <v>100</v>
      </c>
      <c r="K25" s="61">
        <v>2.71788126031218</v>
      </c>
      <c r="L25" s="86" t="e">
        <v>#REF!</v>
      </c>
      <c r="M25" s="61">
        <v>2.9563780464977802</v>
      </c>
      <c r="N25" s="21"/>
    </row>
    <row r="26" spans="2:14" ht="15" customHeight="1"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21"/>
    </row>
    <row r="27" spans="2:14" ht="15" customHeight="1"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21"/>
    </row>
    <row r="28" spans="2:14" ht="15" customHeight="1">
      <c r="B28" s="5"/>
      <c r="C28" s="6"/>
      <c r="D28" s="6"/>
      <c r="E28" s="6"/>
      <c r="F28" s="6">
        <v>5980.047044141451</v>
      </c>
      <c r="G28" s="6"/>
      <c r="H28" s="10" t="e">
        <v>#REF!</v>
      </c>
      <c r="I28" s="10"/>
      <c r="J28" s="4"/>
      <c r="K28" s="10"/>
      <c r="L28" s="11"/>
      <c r="M28" s="12"/>
      <c r="N28" s="21"/>
    </row>
    <row r="29" spans="2:13" ht="15" customHeight="1">
      <c r="B29" s="2"/>
      <c r="C29" s="25"/>
      <c r="D29" s="25"/>
      <c r="E29" s="25"/>
      <c r="F29" s="8">
        <v>0.5675108880121439</v>
      </c>
      <c r="G29" s="8"/>
      <c r="H29" s="25">
        <v>70805.04704414145</v>
      </c>
      <c r="I29" s="25"/>
      <c r="J29" s="4"/>
      <c r="K29" s="25"/>
      <c r="L29" s="15">
        <v>4.746449240979292</v>
      </c>
      <c r="M29" s="13"/>
    </row>
    <row r="30" spans="3:10" ht="15" customHeight="1">
      <c r="C30" s="25"/>
      <c r="D30" s="25"/>
      <c r="E30" s="25"/>
      <c r="F30" s="25"/>
      <c r="G30" s="25"/>
      <c r="J30" s="10"/>
    </row>
    <row r="31" spans="3:10" ht="15" customHeight="1">
      <c r="C31" s="8"/>
      <c r="D31" s="25"/>
      <c r="E31" s="25"/>
      <c r="F31" s="25"/>
      <c r="G31" s="25"/>
      <c r="J31" s="25"/>
    </row>
    <row r="32" spans="3:12" ht="15" customHeight="1">
      <c r="C32" s="25"/>
      <c r="D32" s="26"/>
      <c r="E32" s="34"/>
      <c r="F32" s="26"/>
      <c r="G32" s="14"/>
      <c r="H32" s="10"/>
      <c r="I32" s="10"/>
      <c r="K32" s="10"/>
      <c r="L32" s="11"/>
    </row>
    <row r="33" spans="5:13" ht="15" customHeight="1">
      <c r="E33" s="35"/>
      <c r="G33" s="36"/>
      <c r="H33" s="25"/>
      <c r="I33" s="25"/>
      <c r="K33" s="1"/>
      <c r="L33" s="15"/>
      <c r="M33" s="13"/>
    </row>
    <row r="34" ht="15" customHeight="1">
      <c r="J34" s="10"/>
    </row>
    <row r="35" ht="15" customHeight="1">
      <c r="J35" s="25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</sheetData>
  <sheetProtection/>
  <mergeCells count="9">
    <mergeCell ref="B27:M27"/>
    <mergeCell ref="P15:Q15"/>
    <mergeCell ref="C3:I3"/>
    <mergeCell ref="P14:Q14"/>
    <mergeCell ref="B26:M26"/>
    <mergeCell ref="B1:M1"/>
    <mergeCell ref="B3:B4"/>
    <mergeCell ref="P6:Q6"/>
    <mergeCell ref="P11:Q11"/>
  </mergeCells>
  <printOptions horizontalCentered="1" verticalCentered="1"/>
  <pageMargins left="0.2" right="0.2" top="0.7874015748031497" bottom="0.7874015748031497" header="0.5118110236220472" footer="0.5118110236220472"/>
  <pageSetup horizontalDpi="600" verticalDpi="600" orientation="landscape" paperSize="9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C102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.7109375" style="45" customWidth="1"/>
    <col min="2" max="2" width="25.28125" style="45" customWidth="1"/>
    <col min="3" max="16384" width="11.421875" style="45" customWidth="1"/>
  </cols>
  <sheetData>
    <row r="1" ht="15" customHeight="1">
      <c r="B1" s="44" t="s">
        <v>153</v>
      </c>
    </row>
    <row r="2" ht="15" customHeight="1"/>
    <row r="3" spans="2:3" ht="15" customHeight="1">
      <c r="B3" s="48" t="s">
        <v>53</v>
      </c>
      <c r="C3" s="85">
        <v>10.18653204415162</v>
      </c>
    </row>
    <row r="4" spans="2:3" ht="15" customHeight="1">
      <c r="B4" s="48" t="s">
        <v>54</v>
      </c>
      <c r="C4" s="85">
        <v>5.530599430034294</v>
      </c>
    </row>
    <row r="5" spans="2:3" ht="15" customHeight="1">
      <c r="B5" s="48" t="s">
        <v>55</v>
      </c>
      <c r="C5" s="85">
        <v>9.575018095336574</v>
      </c>
    </row>
    <row r="6" spans="2:3" ht="15" customHeight="1">
      <c r="B6" s="48" t="s">
        <v>56</v>
      </c>
      <c r="C6" s="85">
        <v>20.68046730887477</v>
      </c>
    </row>
    <row r="7" spans="2:3" ht="15" customHeight="1">
      <c r="B7" s="48" t="s">
        <v>57</v>
      </c>
      <c r="C7" s="85">
        <v>20.013708019191228</v>
      </c>
    </row>
    <row r="8" spans="2:3" ht="15" customHeight="1">
      <c r="B8" s="48" t="s">
        <v>58</v>
      </c>
      <c r="C8" s="85">
        <v>21.452060278516484</v>
      </c>
    </row>
    <row r="9" spans="2:3" ht="15" customHeight="1">
      <c r="B9" s="48" t="s">
        <v>59</v>
      </c>
      <c r="C9" s="85">
        <v>12.543175762360603</v>
      </c>
    </row>
    <row r="10" spans="2:3" ht="15" customHeight="1">
      <c r="B10" s="48" t="s">
        <v>60</v>
      </c>
      <c r="C10" s="85">
        <v>6.968870497507759</v>
      </c>
    </row>
    <row r="11" spans="2:3" ht="15" customHeight="1">
      <c r="B11" s="48" t="s">
        <v>61</v>
      </c>
      <c r="C11" s="85">
        <v>18.120805369127517</v>
      </c>
    </row>
    <row r="12" spans="2:3" ht="15" customHeight="1">
      <c r="B12" s="48" t="s">
        <v>62</v>
      </c>
      <c r="C12" s="85">
        <v>9.602206994749489</v>
      </c>
    </row>
    <row r="13" spans="2:3" ht="15" customHeight="1">
      <c r="B13" s="48" t="s">
        <v>63</v>
      </c>
      <c r="C13" s="85">
        <v>10.755813953488373</v>
      </c>
    </row>
    <row r="14" spans="2:3" ht="15" customHeight="1">
      <c r="B14" s="48" t="s">
        <v>64</v>
      </c>
      <c r="C14" s="85">
        <v>14.66006520951576</v>
      </c>
    </row>
    <row r="15" spans="2:3" ht="15" customHeight="1">
      <c r="B15" s="48" t="s">
        <v>65</v>
      </c>
      <c r="C15" s="85">
        <v>21.041850807413333</v>
      </c>
    </row>
    <row r="16" spans="2:3" ht="15" customHeight="1">
      <c r="B16" s="48" t="s">
        <v>66</v>
      </c>
      <c r="C16" s="85">
        <v>8.976042008532984</v>
      </c>
    </row>
    <row r="17" spans="2:3" ht="15" customHeight="1">
      <c r="B17" s="48" t="s">
        <v>67</v>
      </c>
      <c r="C17" s="85">
        <v>7.865446450655454</v>
      </c>
    </row>
    <row r="18" spans="2:3" ht="15" customHeight="1">
      <c r="B18" s="48" t="s">
        <v>68</v>
      </c>
      <c r="C18" s="85">
        <v>13.9133695855991</v>
      </c>
    </row>
    <row r="19" spans="2:3" ht="15" customHeight="1">
      <c r="B19" s="48" t="s">
        <v>69</v>
      </c>
      <c r="C19" s="85">
        <v>10.111512147820934</v>
      </c>
    </row>
    <row r="20" spans="2:3" ht="15" customHeight="1">
      <c r="B20" s="48" t="s">
        <v>70</v>
      </c>
      <c r="C20" s="85">
        <v>12.071443235475261</v>
      </c>
    </row>
    <row r="21" spans="2:3" ht="15" customHeight="1">
      <c r="B21" s="48" t="s">
        <v>71</v>
      </c>
      <c r="C21" s="85">
        <v>15.27331189710611</v>
      </c>
    </row>
    <row r="22" spans="2:3" ht="15" customHeight="1">
      <c r="B22" s="48" t="s">
        <v>72</v>
      </c>
      <c r="C22" s="85">
        <v>21.993472257092645</v>
      </c>
    </row>
    <row r="23" spans="2:3" ht="15" customHeight="1">
      <c r="B23" s="48" t="s">
        <v>73</v>
      </c>
      <c r="C23" s="85">
        <v>13.633597078514912</v>
      </c>
    </row>
    <row r="24" spans="2:3" ht="15" customHeight="1">
      <c r="B24" s="48" t="s">
        <v>74</v>
      </c>
      <c r="C24" s="85">
        <v>14.034788540245566</v>
      </c>
    </row>
    <row r="25" spans="2:3" ht="15" customHeight="1">
      <c r="B25" s="48" t="s">
        <v>75</v>
      </c>
      <c r="C25" s="85">
        <v>7.396849212303076</v>
      </c>
    </row>
    <row r="26" spans="2:3" ht="15" customHeight="1">
      <c r="B26" s="48" t="s">
        <v>76</v>
      </c>
      <c r="C26" s="85">
        <v>7.069127306850172</v>
      </c>
    </row>
    <row r="27" spans="2:3" ht="15" customHeight="1">
      <c r="B27" s="48" t="s">
        <v>77</v>
      </c>
      <c r="C27" s="85">
        <v>11.453860310226974</v>
      </c>
    </row>
    <row r="28" spans="2:3" ht="15" customHeight="1">
      <c r="B28" s="48" t="s">
        <v>78</v>
      </c>
      <c r="C28" s="85">
        <v>10.619940865687557</v>
      </c>
    </row>
    <row r="29" spans="2:3" ht="15" customHeight="1">
      <c r="B29" s="48" t="s">
        <v>79</v>
      </c>
      <c r="C29" s="85">
        <v>13.015908962237447</v>
      </c>
    </row>
    <row r="30" spans="2:3" ht="15" customHeight="1">
      <c r="B30" s="48" t="s">
        <v>80</v>
      </c>
      <c r="C30" s="85">
        <v>7.469143656953811</v>
      </c>
    </row>
    <row r="31" spans="2:3" ht="15" customHeight="1">
      <c r="B31" s="48" t="s">
        <v>81</v>
      </c>
      <c r="C31" s="85">
        <v>9.642540620384048</v>
      </c>
    </row>
    <row r="32" spans="2:3" ht="15" customHeight="1">
      <c r="B32" s="48" t="s">
        <v>82</v>
      </c>
      <c r="C32" s="85">
        <v>9.79420858406197</v>
      </c>
    </row>
    <row r="33" spans="2:3" ht="15" customHeight="1">
      <c r="B33" s="48" t="s">
        <v>83</v>
      </c>
      <c r="C33" s="85">
        <v>14.89335621475852</v>
      </c>
    </row>
    <row r="34" spans="2:3" ht="15" customHeight="1">
      <c r="B34" s="48" t="s">
        <v>84</v>
      </c>
      <c r="C34" s="85">
        <v>23.15068493150685</v>
      </c>
    </row>
    <row r="35" spans="2:3" ht="15" customHeight="1">
      <c r="B35" s="48" t="s">
        <v>85</v>
      </c>
      <c r="C35" s="85">
        <v>10.661696178937559</v>
      </c>
    </row>
    <row r="36" spans="2:3" ht="15" customHeight="1">
      <c r="B36" s="48" t="s">
        <v>86</v>
      </c>
      <c r="C36" s="85">
        <v>17.471998706077393</v>
      </c>
    </row>
    <row r="37" spans="2:3" ht="15" customHeight="1">
      <c r="B37" s="48" t="s">
        <v>87</v>
      </c>
      <c r="C37" s="85">
        <v>17.13001730586725</v>
      </c>
    </row>
    <row r="38" spans="2:3" ht="15" customHeight="1">
      <c r="B38" s="48" t="s">
        <v>88</v>
      </c>
      <c r="C38" s="85">
        <v>10.021233621627221</v>
      </c>
    </row>
    <row r="39" spans="2:3" ht="15" customHeight="1">
      <c r="B39" s="48" t="s">
        <v>89</v>
      </c>
      <c r="C39" s="85">
        <v>9.070796460176991</v>
      </c>
    </row>
    <row r="40" spans="2:3" ht="15" customHeight="1">
      <c r="B40" s="48" t="s">
        <v>90</v>
      </c>
      <c r="C40" s="85">
        <v>13.907251349851139</v>
      </c>
    </row>
    <row r="41" spans="2:3" ht="15" customHeight="1">
      <c r="B41" s="48" t="s">
        <v>91</v>
      </c>
      <c r="C41" s="85">
        <v>18.981073481891812</v>
      </c>
    </row>
    <row r="42" spans="2:3" ht="15" customHeight="1">
      <c r="B42" s="48" t="s">
        <v>92</v>
      </c>
      <c r="C42" s="85">
        <v>8.27869763307034</v>
      </c>
    </row>
    <row r="43" spans="2:3" ht="15" customHeight="1">
      <c r="B43" s="48" t="s">
        <v>93</v>
      </c>
      <c r="C43" s="85">
        <v>9.776001332334083</v>
      </c>
    </row>
    <row r="44" spans="2:3" ht="15" customHeight="1">
      <c r="B44" s="48" t="s">
        <v>94</v>
      </c>
      <c r="C44" s="85">
        <v>9.284452296819788</v>
      </c>
    </row>
    <row r="45" spans="2:3" ht="15" customHeight="1">
      <c r="B45" s="48" t="s">
        <v>95</v>
      </c>
      <c r="C45" s="85">
        <v>11.211640016248754</v>
      </c>
    </row>
    <row r="46" spans="2:3" ht="15" customHeight="1">
      <c r="B46" s="48" t="s">
        <v>96</v>
      </c>
      <c r="C46" s="85">
        <v>11.960943856794142</v>
      </c>
    </row>
    <row r="47" spans="2:3" ht="15" customHeight="1">
      <c r="B47" s="48" t="s">
        <v>97</v>
      </c>
      <c r="C47" s="85">
        <v>13.370281969335329</v>
      </c>
    </row>
    <row r="48" spans="2:3" ht="15" customHeight="1">
      <c r="B48" s="48" t="s">
        <v>98</v>
      </c>
      <c r="C48" s="85">
        <v>13.795785053270082</v>
      </c>
    </row>
    <row r="49" spans="2:3" ht="15" customHeight="1">
      <c r="B49" s="48" t="s">
        <v>99</v>
      </c>
      <c r="C49" s="85">
        <v>11.273792093704246</v>
      </c>
    </row>
    <row r="50" spans="2:3" ht="15" customHeight="1">
      <c r="B50" s="48" t="s">
        <v>100</v>
      </c>
      <c r="C50" s="85">
        <v>15.018315018315018</v>
      </c>
    </row>
    <row r="51" spans="2:3" ht="15" customHeight="1">
      <c r="B51" s="48" t="s">
        <v>101</v>
      </c>
      <c r="C51" s="85">
        <v>13.274706867671693</v>
      </c>
    </row>
    <row r="52" spans="2:3" ht="15" customHeight="1">
      <c r="B52" s="48" t="s">
        <v>102</v>
      </c>
      <c r="C52" s="85">
        <v>11.270611057225995</v>
      </c>
    </row>
    <row r="53" spans="2:3" ht="15" customHeight="1">
      <c r="B53" s="48" t="s">
        <v>103</v>
      </c>
      <c r="C53" s="85">
        <v>7.068568225695958</v>
      </c>
    </row>
    <row r="54" spans="2:3" ht="15" customHeight="1">
      <c r="B54" s="48" t="s">
        <v>104</v>
      </c>
      <c r="C54" s="85">
        <v>17.57066835912708</v>
      </c>
    </row>
    <row r="55" spans="2:3" ht="15" customHeight="1">
      <c r="B55" s="48" t="s">
        <v>105</v>
      </c>
      <c r="C55" s="85">
        <v>6.475778258698186</v>
      </c>
    </row>
    <row r="56" spans="2:3" ht="15" customHeight="1">
      <c r="B56" s="48" t="s">
        <v>106</v>
      </c>
      <c r="C56" s="85">
        <v>6.74593136014841</v>
      </c>
    </row>
    <row r="57" spans="2:3" ht="15" customHeight="1">
      <c r="B57" s="48" t="s">
        <v>107</v>
      </c>
      <c r="C57" s="85">
        <v>13.981567191210207</v>
      </c>
    </row>
    <row r="58" spans="2:3" ht="15" customHeight="1">
      <c r="B58" s="48" t="s">
        <v>108</v>
      </c>
      <c r="C58" s="85">
        <v>7.30566037735849</v>
      </c>
    </row>
    <row r="59" spans="2:3" ht="15" customHeight="1">
      <c r="B59" s="48" t="s">
        <v>109</v>
      </c>
      <c r="C59" s="85">
        <v>7.8106508875739635</v>
      </c>
    </row>
    <row r="60" spans="2:3" ht="15" customHeight="1">
      <c r="B60" s="48" t="s">
        <v>110</v>
      </c>
      <c r="C60" s="85">
        <v>8.204942467890675</v>
      </c>
    </row>
    <row r="61" spans="2:3" ht="15" customHeight="1">
      <c r="B61" s="48" t="s">
        <v>111</v>
      </c>
      <c r="C61" s="85">
        <v>10.221437740693197</v>
      </c>
    </row>
    <row r="62" spans="2:3" ht="15" customHeight="1">
      <c r="B62" s="48" t="s">
        <v>112</v>
      </c>
      <c r="C62" s="85">
        <v>10.331860486979412</v>
      </c>
    </row>
    <row r="63" spans="2:3" ht="15" customHeight="1">
      <c r="B63" s="48" t="s">
        <v>113</v>
      </c>
      <c r="C63" s="85">
        <v>8.7632788482026</v>
      </c>
    </row>
    <row r="64" spans="2:3" ht="15" customHeight="1">
      <c r="B64" s="48" t="s">
        <v>114</v>
      </c>
      <c r="C64" s="85">
        <v>7.824565015957995</v>
      </c>
    </row>
    <row r="65" spans="2:3" ht="15" customHeight="1">
      <c r="B65" s="48" t="s">
        <v>115</v>
      </c>
      <c r="C65" s="85">
        <v>5.850204516550373</v>
      </c>
    </row>
    <row r="66" spans="2:3" ht="15" customHeight="1">
      <c r="B66" s="48" t="s">
        <v>116</v>
      </c>
      <c r="C66" s="85">
        <v>13.678512355270412</v>
      </c>
    </row>
    <row r="67" spans="2:3" ht="15" customHeight="1">
      <c r="B67" s="48" t="s">
        <v>117</v>
      </c>
      <c r="C67" s="85">
        <v>16.85547371094742</v>
      </c>
    </row>
    <row r="68" spans="2:3" ht="15" customHeight="1">
      <c r="B68" s="48" t="s">
        <v>118</v>
      </c>
      <c r="C68" s="85">
        <v>10.56701030927835</v>
      </c>
    </row>
    <row r="69" spans="2:3" ht="15" customHeight="1">
      <c r="B69" s="48" t="s">
        <v>119</v>
      </c>
      <c r="C69" s="85">
        <v>14.154616240266963</v>
      </c>
    </row>
    <row r="70" spans="2:3" ht="15" customHeight="1">
      <c r="B70" s="48" t="s">
        <v>120</v>
      </c>
      <c r="C70" s="85">
        <v>16.870314161932185</v>
      </c>
    </row>
    <row r="71" spans="2:3" ht="15" customHeight="1">
      <c r="B71" s="48" t="s">
        <v>121</v>
      </c>
      <c r="C71" s="85">
        <v>14.1219365508946</v>
      </c>
    </row>
    <row r="72" spans="2:3" ht="15" customHeight="1">
      <c r="B72" s="48" t="s">
        <v>122</v>
      </c>
      <c r="C72" s="85">
        <v>18.39693902043006</v>
      </c>
    </row>
    <row r="73" spans="2:3" ht="15" customHeight="1">
      <c r="B73" s="48" t="s">
        <v>123</v>
      </c>
      <c r="C73" s="85">
        <v>6.507592190889371</v>
      </c>
    </row>
    <row r="74" spans="2:3" ht="15" customHeight="1">
      <c r="B74" s="48" t="s">
        <v>124</v>
      </c>
      <c r="C74" s="85">
        <v>12.146924829157175</v>
      </c>
    </row>
    <row r="75" spans="2:3" ht="15" customHeight="1">
      <c r="B75" s="48" t="s">
        <v>125</v>
      </c>
      <c r="C75" s="85">
        <v>6.029768415045889</v>
      </c>
    </row>
    <row r="76" spans="2:3" ht="15" customHeight="1">
      <c r="B76" s="48" t="s">
        <v>126</v>
      </c>
      <c r="C76" s="85">
        <v>13.415296834669203</v>
      </c>
    </row>
    <row r="77" spans="2:3" ht="15" customHeight="1">
      <c r="B77" s="48" t="s">
        <v>127</v>
      </c>
      <c r="C77" s="85">
        <v>17.357855941603752</v>
      </c>
    </row>
    <row r="78" spans="2:3" ht="15" customHeight="1">
      <c r="B78" s="48" t="s">
        <v>128</v>
      </c>
      <c r="C78" s="85">
        <v>36.96119441405496</v>
      </c>
    </row>
    <row r="79" spans="2:3" ht="15" customHeight="1">
      <c r="B79" s="48" t="s">
        <v>129</v>
      </c>
      <c r="C79" s="85">
        <v>10.811042524005487</v>
      </c>
    </row>
    <row r="80" spans="2:3" ht="15" customHeight="1">
      <c r="B80" s="48" t="s">
        <v>130</v>
      </c>
      <c r="C80" s="85">
        <v>13.830635377309438</v>
      </c>
    </row>
    <row r="81" spans="2:3" ht="15" customHeight="1">
      <c r="B81" s="48" t="s">
        <v>131</v>
      </c>
      <c r="C81" s="85">
        <v>27.83366525387666</v>
      </c>
    </row>
    <row r="82" spans="2:3" ht="15" customHeight="1">
      <c r="B82" s="48" t="s">
        <v>132</v>
      </c>
      <c r="C82" s="85">
        <v>7.843289975854817</v>
      </c>
    </row>
    <row r="83" spans="2:3" ht="15" customHeight="1">
      <c r="B83" s="48" t="s">
        <v>133</v>
      </c>
      <c r="C83" s="85">
        <v>7.244759316770185</v>
      </c>
    </row>
    <row r="84" spans="2:3" ht="15" customHeight="1">
      <c r="B84" s="48" t="s">
        <v>134</v>
      </c>
      <c r="C84" s="85">
        <v>18.151061490315488</v>
      </c>
    </row>
    <row r="85" spans="2:3" ht="15" customHeight="1">
      <c r="B85" s="48" t="s">
        <v>135</v>
      </c>
      <c r="C85" s="85">
        <v>8.7855871886121</v>
      </c>
    </row>
    <row r="86" spans="2:3" ht="15" customHeight="1">
      <c r="B86" s="48" t="s">
        <v>136</v>
      </c>
      <c r="C86" s="85">
        <v>12.327167119136309</v>
      </c>
    </row>
    <row r="87" spans="2:3" ht="15" customHeight="1">
      <c r="B87" s="48" t="s">
        <v>137</v>
      </c>
      <c r="C87" s="85">
        <v>16.347843550735554</v>
      </c>
    </row>
    <row r="88" spans="2:3" ht="15" customHeight="1">
      <c r="B88" s="48" t="s">
        <v>138</v>
      </c>
      <c r="C88" s="85">
        <v>6.1411315956770505</v>
      </c>
    </row>
    <row r="89" spans="2:3" ht="15" customHeight="1">
      <c r="B89" s="48" t="s">
        <v>139</v>
      </c>
      <c r="C89" s="85">
        <v>10.57907213003725</v>
      </c>
    </row>
    <row r="90" spans="2:3" ht="15" customHeight="1">
      <c r="B90" s="48" t="s">
        <v>140</v>
      </c>
      <c r="C90" s="85">
        <v>13.815508249978627</v>
      </c>
    </row>
    <row r="91" spans="2:3" ht="15" customHeight="1">
      <c r="B91" s="48" t="s">
        <v>141</v>
      </c>
      <c r="C91" s="85">
        <v>9.159709760474371</v>
      </c>
    </row>
    <row r="92" spans="2:3" ht="15" customHeight="1">
      <c r="B92" s="48" t="s">
        <v>142</v>
      </c>
      <c r="C92" s="85">
        <v>10.175438596491228</v>
      </c>
    </row>
    <row r="93" spans="2:3" ht="15" customHeight="1">
      <c r="B93" s="48" t="s">
        <v>143</v>
      </c>
      <c r="C93" s="85">
        <v>14.577861163227016</v>
      </c>
    </row>
    <row r="94" spans="2:3" ht="15" customHeight="1">
      <c r="B94" s="48" t="s">
        <v>144</v>
      </c>
      <c r="C94" s="85">
        <v>21.173003802281368</v>
      </c>
    </row>
    <row r="95" spans="2:3" ht="15" customHeight="1">
      <c r="B95" s="48" t="s">
        <v>145</v>
      </c>
      <c r="C95" s="85">
        <v>32.85905661707678</v>
      </c>
    </row>
    <row r="96" spans="2:3" ht="15" customHeight="1">
      <c r="B96" s="48" t="s">
        <v>146</v>
      </c>
      <c r="C96" s="85">
        <v>15.911940922390972</v>
      </c>
    </row>
    <row r="97" spans="2:3" ht="15" customHeight="1">
      <c r="B97" s="48" t="s">
        <v>147</v>
      </c>
      <c r="C97" s="85">
        <v>25.08120928793634</v>
      </c>
    </row>
    <row r="98" spans="2:3" ht="15" customHeight="1">
      <c r="B98" s="48" t="s">
        <v>148</v>
      </c>
      <c r="C98" s="85">
        <v>15.652715401743594</v>
      </c>
    </row>
    <row r="99" spans="2:3" ht="15" customHeight="1">
      <c r="B99" s="48" t="s">
        <v>149</v>
      </c>
      <c r="C99" s="85">
        <v>14.682207482774166</v>
      </c>
    </row>
    <row r="100" spans="2:3" ht="15" customHeight="1">
      <c r="B100" s="48" t="s">
        <v>150</v>
      </c>
      <c r="C100" s="85">
        <v>19.03655186984999</v>
      </c>
    </row>
    <row r="101" spans="2:3" ht="15" customHeight="1">
      <c r="B101" s="48" t="s">
        <v>151</v>
      </c>
      <c r="C101" s="85">
        <v>6.038661449512352</v>
      </c>
    </row>
    <row r="102" spans="2:3" ht="15" customHeight="1">
      <c r="B102" s="48" t="s">
        <v>152</v>
      </c>
      <c r="C102" s="85">
        <v>6.999804611176241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C105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.7109375" style="45" customWidth="1"/>
    <col min="2" max="2" width="25.28125" style="45" customWidth="1"/>
    <col min="3" max="16384" width="11.421875" style="45" customWidth="1"/>
  </cols>
  <sheetData>
    <row r="1" ht="15" customHeight="1">
      <c r="B1" s="44" t="s">
        <v>155</v>
      </c>
    </row>
    <row r="2" ht="15" customHeight="1"/>
    <row r="3" spans="2:3" ht="15" customHeight="1">
      <c r="B3" s="48" t="s">
        <v>53</v>
      </c>
      <c r="C3" s="85">
        <v>60.93466418764098</v>
      </c>
    </row>
    <row r="4" spans="2:3" ht="15" customHeight="1">
      <c r="B4" s="48" t="s">
        <v>54</v>
      </c>
      <c r="C4" s="85">
        <v>49.40321322534199</v>
      </c>
    </row>
    <row r="5" spans="2:3" ht="15" customHeight="1">
      <c r="B5" s="48" t="s">
        <v>55</v>
      </c>
      <c r="C5" s="85">
        <v>55.06827313215571</v>
      </c>
    </row>
    <row r="6" spans="2:3" ht="15" customHeight="1">
      <c r="B6" s="48" t="s">
        <v>56</v>
      </c>
      <c r="C6" s="85">
        <v>16.886407343991518</v>
      </c>
    </row>
    <row r="7" spans="2:3" ht="15" customHeight="1">
      <c r="B7" s="48" t="s">
        <v>57</v>
      </c>
      <c r="C7" s="85">
        <v>27.41994321550671</v>
      </c>
    </row>
    <row r="8" spans="2:3" ht="15" customHeight="1">
      <c r="B8" s="48" t="s">
        <v>58</v>
      </c>
      <c r="C8" s="85">
        <v>17.25814446207248</v>
      </c>
    </row>
    <row r="9" spans="2:3" ht="15" customHeight="1">
      <c r="B9" s="48" t="s">
        <v>59</v>
      </c>
      <c r="C9" s="85">
        <v>37.07573605687811</v>
      </c>
    </row>
    <row r="10" spans="2:3" ht="15" customHeight="1">
      <c r="B10" s="48" t="s">
        <v>60</v>
      </c>
      <c r="C10" s="85">
        <v>36.73628959893955</v>
      </c>
    </row>
    <row r="11" spans="2:3" ht="15" customHeight="1">
      <c r="B11" s="48" t="s">
        <v>61</v>
      </c>
      <c r="C11" s="85">
        <v>26.235452375917284</v>
      </c>
    </row>
    <row r="12" spans="2:3" ht="15" customHeight="1">
      <c r="B12" s="48" t="s">
        <v>62</v>
      </c>
      <c r="C12" s="85">
        <v>33.039016823768044</v>
      </c>
    </row>
    <row r="13" spans="2:3" ht="15" customHeight="1">
      <c r="B13" s="48" t="s">
        <v>63</v>
      </c>
      <c r="C13" s="85">
        <v>23.9815299484035</v>
      </c>
    </row>
    <row r="14" spans="2:3" ht="15" customHeight="1">
      <c r="B14" s="48" t="s">
        <v>64</v>
      </c>
      <c r="C14" s="85">
        <v>41.646248231176656</v>
      </c>
    </row>
    <row r="15" spans="2:3" ht="15" customHeight="1">
      <c r="B15" s="48" t="s">
        <v>65</v>
      </c>
      <c r="C15" s="85">
        <v>15.880219716253908</v>
      </c>
    </row>
    <row r="16" spans="2:3" ht="15" customHeight="1">
      <c r="B16" s="48" t="s">
        <v>66</v>
      </c>
      <c r="C16" s="85">
        <v>53.90862029320633</v>
      </c>
    </row>
    <row r="17" spans="2:3" ht="15" customHeight="1">
      <c r="B17" s="48" t="s">
        <v>67</v>
      </c>
      <c r="C17" s="85">
        <v>59.36435210654233</v>
      </c>
    </row>
    <row r="18" spans="2:3" ht="15" customHeight="1">
      <c r="B18" s="48" t="s">
        <v>68</v>
      </c>
      <c r="C18" s="85">
        <v>44.2470000631724</v>
      </c>
    </row>
    <row r="19" spans="2:3" ht="15" customHeight="1">
      <c r="B19" s="48" t="s">
        <v>69</v>
      </c>
      <c r="C19" s="85">
        <v>49.1281411911602</v>
      </c>
    </row>
    <row r="20" spans="2:3" ht="15" customHeight="1">
      <c r="B20" s="48" t="s">
        <v>70</v>
      </c>
      <c r="C20" s="85">
        <v>64.28208408598093</v>
      </c>
    </row>
    <row r="21" spans="2:3" ht="15" customHeight="1">
      <c r="B21" s="48" t="s">
        <v>71</v>
      </c>
      <c r="C21" s="85">
        <v>40.599206911963584</v>
      </c>
    </row>
    <row r="22" spans="2:3" ht="15" customHeight="1">
      <c r="B22" s="48" t="s">
        <v>72</v>
      </c>
      <c r="C22" s="85">
        <v>8.44667241226542</v>
      </c>
    </row>
    <row r="23" spans="2:3" ht="15" customHeight="1">
      <c r="B23" s="48" t="s">
        <v>73</v>
      </c>
      <c r="C23" s="85">
        <v>11.609888680746954</v>
      </c>
    </row>
    <row r="24" spans="2:3" ht="15" customHeight="1">
      <c r="B24" s="48" t="s">
        <v>74</v>
      </c>
      <c r="C24" s="85">
        <v>55.235781228139416</v>
      </c>
    </row>
    <row r="25" spans="2:3" ht="15" customHeight="1">
      <c r="B25" s="48" t="s">
        <v>75</v>
      </c>
      <c r="C25" s="85">
        <v>52.771243113697466</v>
      </c>
    </row>
    <row r="26" spans="2:3" ht="15" customHeight="1">
      <c r="B26" s="48" t="s">
        <v>76</v>
      </c>
      <c r="C26" s="85">
        <v>40.68666274781639</v>
      </c>
    </row>
    <row r="27" spans="2:3" ht="15" customHeight="1">
      <c r="B27" s="48" t="s">
        <v>77</v>
      </c>
      <c r="C27" s="85">
        <v>34.1070399001107</v>
      </c>
    </row>
    <row r="28" spans="2:3" ht="15" customHeight="1">
      <c r="B28" s="48" t="s">
        <v>78</v>
      </c>
      <c r="C28" s="85">
        <v>65.83240291758979</v>
      </c>
    </row>
    <row r="29" spans="2:3" ht="15" customHeight="1">
      <c r="B29" s="48" t="s">
        <v>79</v>
      </c>
      <c r="C29" s="85">
        <v>41.286564041393724</v>
      </c>
    </row>
    <row r="30" spans="2:3" ht="15" customHeight="1">
      <c r="B30" s="48" t="s">
        <v>80</v>
      </c>
      <c r="C30" s="85">
        <v>33.92794838313329</v>
      </c>
    </row>
    <row r="31" spans="2:3" ht="15" customHeight="1">
      <c r="B31" s="48" t="s">
        <v>81</v>
      </c>
      <c r="C31" s="85">
        <v>45.472442678150564</v>
      </c>
    </row>
    <row r="32" spans="2:3" ht="15" customHeight="1">
      <c r="B32" s="48" t="s">
        <v>82</v>
      </c>
      <c r="C32" s="85">
        <v>47.19479453447924</v>
      </c>
    </row>
    <row r="33" spans="2:3" ht="15" customHeight="1">
      <c r="B33" s="48" t="s">
        <v>83</v>
      </c>
      <c r="C33" s="85">
        <v>19.764941916544064</v>
      </c>
    </row>
    <row r="34" spans="2:3" ht="15" customHeight="1">
      <c r="B34" s="48" t="s">
        <v>84</v>
      </c>
      <c r="C34" s="85">
        <v>22.735150031826638</v>
      </c>
    </row>
    <row r="35" spans="2:3" ht="15" customHeight="1">
      <c r="B35" s="48" t="s">
        <v>85</v>
      </c>
      <c r="C35" s="85">
        <v>46.60328446605956</v>
      </c>
    </row>
    <row r="36" spans="2:3" ht="15" customHeight="1">
      <c r="B36" s="48" t="s">
        <v>86</v>
      </c>
      <c r="C36" s="85">
        <v>37.54256647980591</v>
      </c>
    </row>
    <row r="37" spans="2:3" ht="15" customHeight="1">
      <c r="B37" s="48" t="s">
        <v>87</v>
      </c>
      <c r="C37" s="85">
        <v>22.56524188209487</v>
      </c>
    </row>
    <row r="38" spans="2:3" ht="15" customHeight="1">
      <c r="B38" s="48" t="s">
        <v>88</v>
      </c>
      <c r="C38" s="85">
        <v>55.27549288981817</v>
      </c>
    </row>
    <row r="39" spans="2:3" ht="15" customHeight="1">
      <c r="B39" s="48" t="s">
        <v>89</v>
      </c>
      <c r="C39" s="85">
        <v>57.32331920478124</v>
      </c>
    </row>
    <row r="40" spans="2:3" ht="15" customHeight="1">
      <c r="B40" s="48" t="s">
        <v>90</v>
      </c>
      <c r="C40" s="85">
        <v>55.819430368777226</v>
      </c>
    </row>
    <row r="41" spans="2:3" ht="15" customHeight="1">
      <c r="B41" s="48" t="s">
        <v>91</v>
      </c>
      <c r="C41" s="85">
        <v>48.649310042122856</v>
      </c>
    </row>
    <row r="42" spans="2:3" ht="15" customHeight="1">
      <c r="B42" s="48" t="s">
        <v>92</v>
      </c>
      <c r="C42" s="85">
        <v>54.27871514577903</v>
      </c>
    </row>
    <row r="43" spans="2:3" ht="15" customHeight="1">
      <c r="B43" s="48" t="s">
        <v>93</v>
      </c>
      <c r="C43" s="85">
        <v>42.55260293389072</v>
      </c>
    </row>
    <row r="44" spans="2:3" ht="15" customHeight="1">
      <c r="B44" s="48" t="s">
        <v>94</v>
      </c>
      <c r="C44" s="85">
        <v>60.72000024397484</v>
      </c>
    </row>
    <row r="45" spans="2:3" ht="15" customHeight="1">
      <c r="B45" s="48" t="s">
        <v>95</v>
      </c>
      <c r="C45" s="85">
        <v>45.912892878777605</v>
      </c>
    </row>
    <row r="46" spans="2:3" ht="15" customHeight="1">
      <c r="B46" s="48" t="s">
        <v>96</v>
      </c>
      <c r="C46" s="85">
        <v>69.57329059073143</v>
      </c>
    </row>
    <row r="47" spans="2:3" ht="15" customHeight="1">
      <c r="B47" s="48" t="s">
        <v>97</v>
      </c>
      <c r="C47" s="85">
        <v>61.35392326996825</v>
      </c>
    </row>
    <row r="48" spans="2:3" ht="15" customHeight="1">
      <c r="B48" s="48" t="s">
        <v>98</v>
      </c>
      <c r="C48" s="85">
        <v>51.1745486993057</v>
      </c>
    </row>
    <row r="49" spans="2:3" ht="15" customHeight="1">
      <c r="B49" s="48" t="s">
        <v>99</v>
      </c>
      <c r="C49" s="85">
        <v>38.59652132488154</v>
      </c>
    </row>
    <row r="50" spans="2:3" ht="15" customHeight="1">
      <c r="B50" s="48" t="s">
        <v>100</v>
      </c>
      <c r="C50" s="85">
        <v>35.05855936018163</v>
      </c>
    </row>
    <row r="51" spans="2:3" ht="15" customHeight="1">
      <c r="B51" s="48" t="s">
        <v>101</v>
      </c>
      <c r="C51" s="85">
        <v>22.493972753943122</v>
      </c>
    </row>
    <row r="52" spans="2:3" ht="15" customHeight="1">
      <c r="B52" s="48" t="s">
        <v>102</v>
      </c>
      <c r="C52" s="85">
        <v>49.48270287746524</v>
      </c>
    </row>
    <row r="53" spans="2:3" ht="15" customHeight="1">
      <c r="B53" s="48" t="s">
        <v>103</v>
      </c>
      <c r="C53" s="85">
        <v>67.46240197360187</v>
      </c>
    </row>
    <row r="54" spans="2:3" ht="15" customHeight="1">
      <c r="B54" s="48" t="s">
        <v>104</v>
      </c>
      <c r="C54" s="85">
        <v>41.63071172998001</v>
      </c>
    </row>
    <row r="55" spans="2:3" ht="15" customHeight="1">
      <c r="B55" s="48" t="s">
        <v>105</v>
      </c>
      <c r="C55" s="85">
        <v>55.70306623785826</v>
      </c>
    </row>
    <row r="56" spans="2:3" ht="15" customHeight="1">
      <c r="B56" s="48" t="s">
        <v>106</v>
      </c>
      <c r="C56" s="85">
        <v>68.09300116144948</v>
      </c>
    </row>
    <row r="57" spans="2:3" ht="15" customHeight="1">
      <c r="B57" s="48" t="s">
        <v>107</v>
      </c>
      <c r="C57" s="85">
        <v>45.57882640245059</v>
      </c>
    </row>
    <row r="58" spans="2:3" ht="15" customHeight="1">
      <c r="B58" s="48" t="s">
        <v>108</v>
      </c>
      <c r="C58" s="85">
        <v>55.11142924248694</v>
      </c>
    </row>
    <row r="59" spans="2:3" ht="15" customHeight="1">
      <c r="B59" s="48" t="s">
        <v>109</v>
      </c>
      <c r="C59" s="85">
        <v>50.56089243355705</v>
      </c>
    </row>
    <row r="60" spans="2:3" ht="15" customHeight="1">
      <c r="B60" s="48" t="s">
        <v>110</v>
      </c>
      <c r="C60" s="85">
        <v>50.047954177183954</v>
      </c>
    </row>
    <row r="61" spans="2:3" ht="15" customHeight="1">
      <c r="B61" s="48" t="s">
        <v>111</v>
      </c>
      <c r="C61" s="85">
        <v>46.21518529514735</v>
      </c>
    </row>
    <row r="62" spans="2:3" ht="15" customHeight="1">
      <c r="B62" s="48" t="s">
        <v>112</v>
      </c>
      <c r="C62" s="85">
        <v>32.71256123092245</v>
      </c>
    </row>
    <row r="63" spans="2:3" ht="15" customHeight="1">
      <c r="B63" s="48" t="s">
        <v>113</v>
      </c>
      <c r="C63" s="85">
        <v>43.894439109432746</v>
      </c>
    </row>
    <row r="64" spans="2:3" ht="15" customHeight="1">
      <c r="B64" s="48" t="s">
        <v>114</v>
      </c>
      <c r="C64" s="85">
        <v>50.890857762866816</v>
      </c>
    </row>
    <row r="65" spans="2:3" ht="15" customHeight="1">
      <c r="B65" s="48" t="s">
        <v>115</v>
      </c>
      <c r="C65" s="85">
        <v>33.830112747380575</v>
      </c>
    </row>
    <row r="66" spans="2:3" ht="15" customHeight="1">
      <c r="B66" s="48" t="s">
        <v>116</v>
      </c>
      <c r="C66" s="85">
        <v>51.137924881019494</v>
      </c>
    </row>
    <row r="67" spans="2:3" ht="15" customHeight="1">
      <c r="B67" s="48" t="s">
        <v>117</v>
      </c>
      <c r="C67" s="85">
        <v>30.05631705242586</v>
      </c>
    </row>
    <row r="68" spans="2:3" ht="15" customHeight="1">
      <c r="B68" s="48" t="s">
        <v>118</v>
      </c>
      <c r="C68" s="85">
        <v>33.91546977437701</v>
      </c>
    </row>
    <row r="69" spans="2:3" ht="15" customHeight="1">
      <c r="B69" s="48" t="s">
        <v>119</v>
      </c>
      <c r="C69" s="85">
        <v>19.79885814468951</v>
      </c>
    </row>
    <row r="70" spans="2:3" ht="15" customHeight="1">
      <c r="B70" s="48" t="s">
        <v>120</v>
      </c>
      <c r="C70" s="85">
        <v>48.20585850766323</v>
      </c>
    </row>
    <row r="71" spans="2:3" ht="15" customHeight="1">
      <c r="B71" s="48" t="s">
        <v>121</v>
      </c>
      <c r="C71" s="85">
        <v>37.79684429411413</v>
      </c>
    </row>
    <row r="72" spans="2:3" ht="15" customHeight="1">
      <c r="B72" s="48" t="s">
        <v>122</v>
      </c>
      <c r="C72" s="85">
        <v>27.882162948632278</v>
      </c>
    </row>
    <row r="73" spans="2:3" ht="15" customHeight="1">
      <c r="B73" s="48" t="s">
        <v>123</v>
      </c>
      <c r="C73" s="85">
        <v>62.51023770200308</v>
      </c>
    </row>
    <row r="74" spans="2:3" ht="15" customHeight="1">
      <c r="B74" s="48" t="s">
        <v>124</v>
      </c>
      <c r="C74" s="85">
        <v>58.68056067890402</v>
      </c>
    </row>
    <row r="75" spans="2:3" ht="15" customHeight="1">
      <c r="B75" s="48" t="s">
        <v>125</v>
      </c>
      <c r="C75" s="85">
        <v>71.13491990102571</v>
      </c>
    </row>
    <row r="76" spans="2:3" ht="15" customHeight="1">
      <c r="B76" s="48" t="s">
        <v>126</v>
      </c>
      <c r="C76" s="85">
        <v>50.87720246548856</v>
      </c>
    </row>
    <row r="77" spans="2:3" ht="15" customHeight="1">
      <c r="B77" s="48" t="s">
        <v>127</v>
      </c>
      <c r="C77" s="85">
        <v>38.534344843719616</v>
      </c>
    </row>
    <row r="78" spans="2:3" ht="15" customHeight="1">
      <c r="B78" s="48" t="s">
        <v>128</v>
      </c>
      <c r="C78" s="85">
        <v>6.268664681627188</v>
      </c>
    </row>
    <row r="79" spans="2:3" ht="15" customHeight="1">
      <c r="B79" s="48" t="s">
        <v>129</v>
      </c>
      <c r="C79" s="85">
        <v>49.61585616907777</v>
      </c>
    </row>
    <row r="80" spans="2:3" ht="15" customHeight="1">
      <c r="B80" s="48" t="s">
        <v>130</v>
      </c>
      <c r="C80" s="85">
        <v>35.01167067984996</v>
      </c>
    </row>
    <row r="81" spans="2:3" ht="15" customHeight="1">
      <c r="B81" s="48" t="s">
        <v>131</v>
      </c>
      <c r="C81" s="85">
        <v>25.23114316872389</v>
      </c>
    </row>
    <row r="82" spans="2:3" ht="15" customHeight="1">
      <c r="B82" s="48" t="s">
        <v>132</v>
      </c>
      <c r="C82" s="85">
        <v>58.52125960392512</v>
      </c>
    </row>
    <row r="83" spans="2:3" ht="15" customHeight="1">
      <c r="B83" s="48" t="s">
        <v>133</v>
      </c>
      <c r="C83" s="85">
        <v>46.021306945565414</v>
      </c>
    </row>
    <row r="84" spans="2:3" ht="15" customHeight="1">
      <c r="B84" s="48" t="s">
        <v>134</v>
      </c>
      <c r="C84" s="85">
        <v>26.708220445113813</v>
      </c>
    </row>
    <row r="85" spans="2:3" ht="15" customHeight="1">
      <c r="B85" s="48" t="s">
        <v>135</v>
      </c>
      <c r="C85" s="85">
        <v>33.12364870390914</v>
      </c>
    </row>
    <row r="86" spans="2:3" ht="15" customHeight="1">
      <c r="B86" s="48" t="s">
        <v>136</v>
      </c>
      <c r="C86" s="85">
        <v>19.35981278810724</v>
      </c>
    </row>
    <row r="87" spans="2:3" ht="15" customHeight="1">
      <c r="B87" s="48" t="s">
        <v>137</v>
      </c>
      <c r="C87" s="85">
        <v>19.315763691302546</v>
      </c>
    </row>
    <row r="88" spans="2:3" ht="15" customHeight="1">
      <c r="B88" s="48" t="s">
        <v>138</v>
      </c>
      <c r="C88" s="85">
        <v>63.25818159176787</v>
      </c>
    </row>
    <row r="89" spans="2:3" ht="15" customHeight="1">
      <c r="B89" s="48" t="s">
        <v>139</v>
      </c>
      <c r="C89" s="85">
        <v>48.63122248560786</v>
      </c>
    </row>
    <row r="90" spans="2:3" ht="15" customHeight="1">
      <c r="B90" s="48" t="s">
        <v>140</v>
      </c>
      <c r="C90" s="85">
        <v>43.42961803635034</v>
      </c>
    </row>
    <row r="91" spans="2:3" ht="15" customHeight="1">
      <c r="B91" s="48" t="s">
        <v>141</v>
      </c>
      <c r="C91" s="85">
        <v>57.89192566376291</v>
      </c>
    </row>
    <row r="92" spans="2:3" ht="15" customHeight="1">
      <c r="B92" s="48" t="s">
        <v>142</v>
      </c>
      <c r="C92" s="85">
        <v>57.23431385481247</v>
      </c>
    </row>
    <row r="93" spans="2:3" ht="15" customHeight="1">
      <c r="B93" s="48" t="s">
        <v>143</v>
      </c>
      <c r="C93" s="85">
        <v>41.779981298215546</v>
      </c>
    </row>
    <row r="94" spans="2:3" ht="15" customHeight="1">
      <c r="B94" s="48" t="s">
        <v>144</v>
      </c>
      <c r="C94" s="85">
        <v>29.438085669519616</v>
      </c>
    </row>
    <row r="95" spans="2:3" ht="15" customHeight="1">
      <c r="B95" s="48" t="s">
        <v>145</v>
      </c>
      <c r="C95" s="85">
        <v>14.157022269230932</v>
      </c>
    </row>
    <row r="96" spans="2:3" ht="15" customHeight="1">
      <c r="B96" s="48" t="s">
        <v>146</v>
      </c>
      <c r="C96" s="85">
        <v>12.267710367630007</v>
      </c>
    </row>
    <row r="97" spans="2:3" ht="15" customHeight="1">
      <c r="B97" s="48" t="s">
        <v>147</v>
      </c>
      <c r="C97" s="85">
        <v>15.794546912568967</v>
      </c>
    </row>
    <row r="98" spans="2:3" ht="15" customHeight="1">
      <c r="B98" s="48" t="s">
        <v>148</v>
      </c>
      <c r="C98" s="85">
        <v>25.474421902462712</v>
      </c>
    </row>
    <row r="99" spans="2:3" ht="15" customHeight="1">
      <c r="B99" s="48" t="s">
        <v>149</v>
      </c>
      <c r="C99" s="85">
        <v>7.681251701741807</v>
      </c>
    </row>
    <row r="100" spans="2:3" ht="15" customHeight="1">
      <c r="B100" s="48" t="s">
        <v>150</v>
      </c>
      <c r="C100" s="85">
        <v>5.331242570111419</v>
      </c>
    </row>
    <row r="101" spans="2:3" ht="15" customHeight="1">
      <c r="B101" s="48" t="s">
        <v>151</v>
      </c>
      <c r="C101" s="85">
        <v>1.9755858780147935</v>
      </c>
    </row>
    <row r="102" spans="2:3" ht="15" customHeight="1">
      <c r="B102" s="48" t="s">
        <v>152</v>
      </c>
      <c r="C102" s="85">
        <v>5.324471099417099</v>
      </c>
    </row>
    <row r="103" ht="11.25">
      <c r="C103" s="47"/>
    </row>
    <row r="104" ht="11.25">
      <c r="C104" s="47"/>
    </row>
    <row r="105" ht="11.25">
      <c r="C105" s="47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C102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.7109375" style="45" customWidth="1"/>
    <col min="2" max="2" width="25.28125" style="45" customWidth="1"/>
    <col min="3" max="16384" width="11.421875" style="45" customWidth="1"/>
  </cols>
  <sheetData>
    <row r="1" ht="15" customHeight="1">
      <c r="B1" s="44" t="s">
        <v>154</v>
      </c>
    </row>
    <row r="2" ht="15" customHeight="1"/>
    <row r="3" spans="2:3" ht="15" customHeight="1">
      <c r="B3" s="48" t="s">
        <v>53</v>
      </c>
      <c r="C3" s="85">
        <v>9.481481481481481</v>
      </c>
    </row>
    <row r="4" spans="2:3" ht="15" customHeight="1">
      <c r="B4" s="48" t="s">
        <v>54</v>
      </c>
      <c r="C4" s="85">
        <v>15.091575091575091</v>
      </c>
    </row>
    <row r="5" spans="2:3" ht="15" customHeight="1">
      <c r="B5" s="48" t="s">
        <v>55</v>
      </c>
      <c r="C5" s="85">
        <v>20.476947535771064</v>
      </c>
    </row>
    <row r="6" spans="2:3" ht="15" customHeight="1">
      <c r="B6" s="48" t="s">
        <v>56</v>
      </c>
      <c r="C6" s="85">
        <v>17.370892018779344</v>
      </c>
    </row>
    <row r="7" spans="2:3" ht="15" customHeight="1">
      <c r="B7" s="48" t="s">
        <v>57</v>
      </c>
      <c r="C7" s="85">
        <v>13.124583610926049</v>
      </c>
    </row>
    <row r="8" spans="2:3" ht="15" customHeight="1">
      <c r="B8" s="48" t="s">
        <v>58</v>
      </c>
      <c r="C8" s="85">
        <v>5.702719352283728</v>
      </c>
    </row>
    <row r="9" spans="2:3" ht="15" customHeight="1">
      <c r="B9" s="48" t="s">
        <v>59</v>
      </c>
      <c r="C9" s="85">
        <v>35.49346016646849</v>
      </c>
    </row>
    <row r="10" spans="2:3" ht="15" customHeight="1">
      <c r="B10" s="48" t="s">
        <v>60</v>
      </c>
      <c r="C10" s="85">
        <v>19.767441860465116</v>
      </c>
    </row>
    <row r="11" spans="2:3" ht="15" customHeight="1">
      <c r="B11" s="48" t="s">
        <v>61</v>
      </c>
      <c r="C11" s="85">
        <v>11.33578431372549</v>
      </c>
    </row>
    <row r="12" spans="2:3" ht="15" customHeight="1">
      <c r="B12" s="48" t="s">
        <v>62</v>
      </c>
      <c r="C12" s="85">
        <v>12.144565506245018</v>
      </c>
    </row>
    <row r="13" spans="2:3" ht="15" customHeight="1">
      <c r="B13" s="48" t="s">
        <v>63</v>
      </c>
      <c r="C13" s="85">
        <v>17.87426744805541</v>
      </c>
    </row>
    <row r="14" spans="2:3" ht="15" customHeight="1">
      <c r="B14" s="48" t="s">
        <v>64</v>
      </c>
      <c r="C14" s="85">
        <v>39.514112182922474</v>
      </c>
    </row>
    <row r="15" spans="2:3" ht="15" customHeight="1">
      <c r="B15" s="48" t="s">
        <v>65</v>
      </c>
      <c r="C15" s="85">
        <v>9.157183499288763</v>
      </c>
    </row>
    <row r="16" spans="2:3" ht="15" customHeight="1">
      <c r="B16" s="48" t="s">
        <v>66</v>
      </c>
      <c r="C16" s="85">
        <v>12.750030678610871</v>
      </c>
    </row>
    <row r="17" spans="2:3" ht="15" customHeight="1">
      <c r="B17" s="48" t="s">
        <v>67</v>
      </c>
      <c r="C17" s="85">
        <v>23.533724340175954</v>
      </c>
    </row>
    <row r="18" spans="2:3" ht="15" customHeight="1">
      <c r="B18" s="48" t="s">
        <v>68</v>
      </c>
      <c r="C18" s="85">
        <v>15.956858407079647</v>
      </c>
    </row>
    <row r="19" spans="2:3" ht="15" customHeight="1">
      <c r="B19" s="48" t="s">
        <v>69</v>
      </c>
      <c r="C19" s="85">
        <v>9.746588693957115</v>
      </c>
    </row>
    <row r="20" spans="2:3" ht="15" customHeight="1">
      <c r="B20" s="48" t="s">
        <v>70</v>
      </c>
      <c r="C20" s="85">
        <v>8.272058823529411</v>
      </c>
    </row>
    <row r="21" spans="2:3" ht="15" customHeight="1">
      <c r="B21" s="48" t="s">
        <v>71</v>
      </c>
      <c r="C21" s="85">
        <v>23.940042826552464</v>
      </c>
    </row>
    <row r="22" spans="2:3" ht="15" customHeight="1">
      <c r="B22" s="48" t="s">
        <v>72</v>
      </c>
      <c r="C22" s="85">
        <v>11.10204081632653</v>
      </c>
    </row>
    <row r="23" spans="2:3" ht="15" customHeight="1">
      <c r="B23" s="48" t="s">
        <v>73</v>
      </c>
      <c r="C23" s="85">
        <v>11.391661773341163</v>
      </c>
    </row>
    <row r="24" spans="2:3" ht="15" customHeight="1">
      <c r="B24" s="48" t="s">
        <v>74</v>
      </c>
      <c r="C24" s="85">
        <v>19.039567128846805</v>
      </c>
    </row>
    <row r="25" spans="2:3" ht="15" customHeight="1">
      <c r="B25" s="48" t="s">
        <v>75</v>
      </c>
      <c r="C25" s="85">
        <v>35.32656023222061</v>
      </c>
    </row>
    <row r="26" spans="2:3" ht="15" customHeight="1">
      <c r="B26" s="48" t="s">
        <v>76</v>
      </c>
      <c r="C26" s="85">
        <v>18.75</v>
      </c>
    </row>
    <row r="27" spans="2:3" ht="15" customHeight="1">
      <c r="B27" s="48" t="s">
        <v>77</v>
      </c>
      <c r="C27" s="85">
        <v>16.463572724915736</v>
      </c>
    </row>
    <row r="28" spans="2:3" ht="15" customHeight="1">
      <c r="B28" s="48" t="s">
        <v>78</v>
      </c>
      <c r="C28" s="85">
        <v>13.007772400645257</v>
      </c>
    </row>
    <row r="29" spans="2:3" ht="15" customHeight="1">
      <c r="B29" s="48" t="s">
        <v>79</v>
      </c>
      <c r="C29" s="85">
        <v>11.094173441734418</v>
      </c>
    </row>
    <row r="30" spans="2:3" ht="15" customHeight="1">
      <c r="B30" s="48" t="s">
        <v>80</v>
      </c>
      <c r="C30" s="85">
        <v>5.737292400603926</v>
      </c>
    </row>
    <row r="31" spans="2:3" ht="15" customHeight="1">
      <c r="B31" s="48" t="s">
        <v>81</v>
      </c>
      <c r="C31" s="85">
        <v>3.7568669147616514</v>
      </c>
    </row>
    <row r="32" spans="2:3" ht="15" customHeight="1">
      <c r="B32" s="48" t="s">
        <v>82</v>
      </c>
      <c r="C32" s="85">
        <v>42.47285532622518</v>
      </c>
    </row>
    <row r="33" spans="2:3" ht="15" customHeight="1">
      <c r="B33" s="48" t="s">
        <v>83</v>
      </c>
      <c r="C33" s="85">
        <v>12.126515814476809</v>
      </c>
    </row>
    <row r="34" spans="2:3" ht="15" customHeight="1">
      <c r="B34" s="48" t="s">
        <v>84</v>
      </c>
      <c r="C34" s="85">
        <v>7.276106560198252</v>
      </c>
    </row>
    <row r="35" spans="2:3" ht="15" customHeight="1">
      <c r="B35" s="48" t="s">
        <v>85</v>
      </c>
      <c r="C35" s="85">
        <v>19.52954048140044</v>
      </c>
    </row>
    <row r="36" spans="2:3" ht="15" customHeight="1">
      <c r="B36" s="48" t="s">
        <v>86</v>
      </c>
      <c r="C36" s="85">
        <v>9.369391670276626</v>
      </c>
    </row>
    <row r="37" spans="2:3" ht="15" customHeight="1">
      <c r="B37" s="48" t="s">
        <v>87</v>
      </c>
      <c r="C37" s="85">
        <v>10.068333189170486</v>
      </c>
    </row>
    <row r="38" spans="2:3" ht="15" customHeight="1">
      <c r="B38" s="48" t="s">
        <v>88</v>
      </c>
      <c r="C38" s="85">
        <v>27.605787181082764</v>
      </c>
    </row>
    <row r="39" spans="2:3" ht="15" customHeight="1">
      <c r="B39" s="48" t="s">
        <v>89</v>
      </c>
      <c r="C39" s="85">
        <v>18.450022016732717</v>
      </c>
    </row>
    <row r="40" spans="2:3" ht="15" customHeight="1">
      <c r="B40" s="48" t="s">
        <v>90</v>
      </c>
      <c r="C40" s="85">
        <v>6.942227896584743</v>
      </c>
    </row>
    <row r="41" spans="2:3" ht="15" customHeight="1">
      <c r="B41" s="48" t="s">
        <v>91</v>
      </c>
      <c r="C41" s="85">
        <v>5.468848332284456</v>
      </c>
    </row>
    <row r="42" spans="2:3" ht="15" customHeight="1">
      <c r="B42" s="48" t="s">
        <v>92</v>
      </c>
      <c r="C42" s="85">
        <v>18.56581532416503</v>
      </c>
    </row>
    <row r="43" spans="2:3" ht="15" customHeight="1">
      <c r="B43" s="48" t="s">
        <v>93</v>
      </c>
      <c r="C43" s="85">
        <v>9.039686428221462</v>
      </c>
    </row>
    <row r="44" spans="2:3" ht="15" customHeight="1">
      <c r="B44" s="48" t="s">
        <v>94</v>
      </c>
      <c r="C44" s="85">
        <v>9.900457358084477</v>
      </c>
    </row>
    <row r="45" spans="2:3" ht="15" customHeight="1">
      <c r="B45" s="48" t="s">
        <v>95</v>
      </c>
      <c r="C45" s="85">
        <v>22.01336202015627</v>
      </c>
    </row>
    <row r="46" spans="2:3" ht="15" customHeight="1">
      <c r="B46" s="48" t="s">
        <v>96</v>
      </c>
      <c r="C46" s="85">
        <v>48.937040065412916</v>
      </c>
    </row>
    <row r="47" spans="2:3" ht="15" customHeight="1">
      <c r="B47" s="48" t="s">
        <v>97</v>
      </c>
      <c r="C47" s="85">
        <v>15.158969313080375</v>
      </c>
    </row>
    <row r="48" spans="2:3" ht="15" customHeight="1">
      <c r="B48" s="48" t="s">
        <v>98</v>
      </c>
      <c r="C48" s="85">
        <v>4.714949563640485</v>
      </c>
    </row>
    <row r="49" spans="2:3" ht="15" customHeight="1">
      <c r="B49" s="48" t="s">
        <v>99</v>
      </c>
      <c r="C49" s="85">
        <v>27.26747544771808</v>
      </c>
    </row>
    <row r="50" spans="2:3" ht="15" customHeight="1">
      <c r="B50" s="48" t="s">
        <v>100</v>
      </c>
      <c r="C50" s="85">
        <v>15.946348733233979</v>
      </c>
    </row>
    <row r="51" spans="2:3" ht="15" customHeight="1">
      <c r="B51" s="48" t="s">
        <v>101</v>
      </c>
      <c r="C51" s="85">
        <v>50.88161209068011</v>
      </c>
    </row>
    <row r="52" spans="2:3" ht="15" customHeight="1">
      <c r="B52" s="48" t="s">
        <v>102</v>
      </c>
      <c r="C52" s="85">
        <v>25.05939370901834</v>
      </c>
    </row>
    <row r="53" spans="2:3" ht="15" customHeight="1">
      <c r="B53" s="48" t="s">
        <v>103</v>
      </c>
      <c r="C53" s="85">
        <v>23.52177942539388</v>
      </c>
    </row>
    <row r="54" spans="2:3" ht="15" customHeight="1">
      <c r="B54" s="48" t="s">
        <v>104</v>
      </c>
      <c r="C54" s="85">
        <v>15.9749178859361</v>
      </c>
    </row>
    <row r="55" spans="2:3" ht="15" customHeight="1">
      <c r="B55" s="48" t="s">
        <v>105</v>
      </c>
      <c r="C55" s="85">
        <v>19.24198250728863</v>
      </c>
    </row>
    <row r="56" spans="2:3" ht="15" customHeight="1">
      <c r="B56" s="48" t="s">
        <v>106</v>
      </c>
      <c r="C56" s="85">
        <v>25.567620927936822</v>
      </c>
    </row>
    <row r="57" spans="2:3" ht="15" customHeight="1">
      <c r="B57" s="48" t="s">
        <v>107</v>
      </c>
      <c r="C57" s="85">
        <v>14.988842053062237</v>
      </c>
    </row>
    <row r="58" spans="2:3" ht="15" customHeight="1">
      <c r="B58" s="48" t="s">
        <v>108</v>
      </c>
      <c r="C58" s="85">
        <v>26.769230769230766</v>
      </c>
    </row>
    <row r="59" spans="2:3" ht="15" customHeight="1">
      <c r="B59" s="48" t="s">
        <v>109</v>
      </c>
      <c r="C59" s="85">
        <v>47.926267281105986</v>
      </c>
    </row>
    <row r="60" spans="2:3" ht="15" customHeight="1">
      <c r="B60" s="48" t="s">
        <v>110</v>
      </c>
      <c r="C60" s="85">
        <v>8.691349880432094</v>
      </c>
    </row>
    <row r="61" spans="2:3" ht="15" customHeight="1">
      <c r="B61" s="48" t="s">
        <v>111</v>
      </c>
      <c r="C61" s="85">
        <v>18.045454545454547</v>
      </c>
    </row>
    <row r="62" spans="2:3" ht="15" customHeight="1">
      <c r="B62" s="48" t="s">
        <v>112</v>
      </c>
      <c r="C62" s="85">
        <v>43.71955761847459</v>
      </c>
    </row>
    <row r="63" spans="2:3" ht="15" customHeight="1">
      <c r="B63" s="48" t="s">
        <v>113</v>
      </c>
      <c r="C63" s="85">
        <v>6.5490952512170475</v>
      </c>
    </row>
    <row r="64" spans="2:3" ht="15" customHeight="1">
      <c r="B64" s="48" t="s">
        <v>114</v>
      </c>
      <c r="C64" s="85">
        <v>15.24704455895726</v>
      </c>
    </row>
    <row r="65" spans="2:3" ht="15" customHeight="1">
      <c r="B65" s="48" t="s">
        <v>115</v>
      </c>
      <c r="C65" s="85">
        <v>40.85235284901029</v>
      </c>
    </row>
    <row r="66" spans="2:3" ht="15" customHeight="1">
      <c r="B66" s="48" t="s">
        <v>116</v>
      </c>
      <c r="C66" s="85">
        <v>9.288114879315613</v>
      </c>
    </row>
    <row r="67" spans="2:3" ht="15" customHeight="1">
      <c r="B67" s="48" t="s">
        <v>117</v>
      </c>
      <c r="C67" s="85">
        <v>16.133919103166185</v>
      </c>
    </row>
    <row r="68" spans="2:3" ht="15" customHeight="1">
      <c r="B68" s="48" t="s">
        <v>118</v>
      </c>
      <c r="C68" s="85">
        <v>21.26217704362558</v>
      </c>
    </row>
    <row r="69" spans="2:3" ht="15" customHeight="1">
      <c r="B69" s="48" t="s">
        <v>119</v>
      </c>
      <c r="C69" s="85">
        <v>15.091559671648074</v>
      </c>
    </row>
    <row r="70" spans="2:3" ht="15" customHeight="1">
      <c r="B70" s="48" t="s">
        <v>120</v>
      </c>
      <c r="C70" s="85">
        <v>6.684576485461441</v>
      </c>
    </row>
    <row r="71" spans="2:3" ht="15" customHeight="1">
      <c r="B71" s="48" t="s">
        <v>121</v>
      </c>
      <c r="C71" s="85">
        <v>3.6903690369036903</v>
      </c>
    </row>
    <row r="72" spans="2:3" ht="15" customHeight="1">
      <c r="B72" s="48" t="s">
        <v>122</v>
      </c>
      <c r="C72" s="85">
        <v>17.85762166510256</v>
      </c>
    </row>
    <row r="73" spans="2:3" ht="15" customHeight="1">
      <c r="B73" s="48" t="s">
        <v>123</v>
      </c>
      <c r="C73" s="85">
        <v>12.420986093552465</v>
      </c>
    </row>
    <row r="74" spans="2:3" ht="15" customHeight="1">
      <c r="B74" s="48" t="s">
        <v>124</v>
      </c>
      <c r="C74" s="85">
        <v>18.120689655172413</v>
      </c>
    </row>
    <row r="75" spans="2:3" ht="15" customHeight="1">
      <c r="B75" s="48" t="s">
        <v>125</v>
      </c>
      <c r="C75" s="85">
        <v>12.802719161591842</v>
      </c>
    </row>
    <row r="76" spans="2:3" ht="15" customHeight="1">
      <c r="B76" s="48" t="s">
        <v>126</v>
      </c>
      <c r="C76" s="85">
        <v>6.200767521712786</v>
      </c>
    </row>
    <row r="77" spans="2:3" ht="15" customHeight="1">
      <c r="B77" s="48" t="s">
        <v>127</v>
      </c>
      <c r="C77" s="85">
        <v>1.289134438305709</v>
      </c>
    </row>
    <row r="78" spans="2:3" ht="15" customHeight="1">
      <c r="B78" s="48" t="s">
        <v>128</v>
      </c>
      <c r="C78" s="85">
        <v>3.3203125</v>
      </c>
    </row>
    <row r="79" spans="2:3" ht="15" customHeight="1">
      <c r="B79" s="48" t="s">
        <v>129</v>
      </c>
      <c r="C79" s="85">
        <v>11.607027515824829</v>
      </c>
    </row>
    <row r="80" spans="2:3" ht="15" customHeight="1">
      <c r="B80" s="48" t="s">
        <v>130</v>
      </c>
      <c r="C80" s="85">
        <v>4.3075020610057715</v>
      </c>
    </row>
    <row r="81" spans="2:3" ht="15" customHeight="1">
      <c r="B81" s="48" t="s">
        <v>131</v>
      </c>
      <c r="C81" s="85">
        <v>6.463433253600693</v>
      </c>
    </row>
    <row r="82" spans="2:3" ht="15" customHeight="1">
      <c r="B82" s="48" t="s">
        <v>132</v>
      </c>
      <c r="C82" s="85">
        <v>14.420580599480765</v>
      </c>
    </row>
    <row r="83" spans="2:3" ht="15" customHeight="1">
      <c r="B83" s="48" t="s">
        <v>133</v>
      </c>
      <c r="C83" s="85">
        <v>18.820101966496722</v>
      </c>
    </row>
    <row r="84" spans="2:3" ht="15" customHeight="1">
      <c r="B84" s="48" t="s">
        <v>134</v>
      </c>
      <c r="C84" s="85">
        <v>17.64234161988773</v>
      </c>
    </row>
    <row r="85" spans="2:3" ht="15" customHeight="1">
      <c r="B85" s="48" t="s">
        <v>135</v>
      </c>
      <c r="C85" s="85">
        <v>14.085425497228563</v>
      </c>
    </row>
    <row r="86" spans="2:3" ht="15" customHeight="1">
      <c r="B86" s="48" t="s">
        <v>136</v>
      </c>
      <c r="C86" s="85">
        <v>8.282031550596383</v>
      </c>
    </row>
    <row r="87" spans="2:3" ht="15" customHeight="1">
      <c r="B87" s="48" t="s">
        <v>137</v>
      </c>
      <c r="C87" s="85">
        <v>5.447038272193107</v>
      </c>
    </row>
    <row r="88" spans="2:3" ht="15" customHeight="1">
      <c r="B88" s="48" t="s">
        <v>138</v>
      </c>
      <c r="C88" s="85">
        <v>21.88851810653813</v>
      </c>
    </row>
    <row r="89" spans="2:3" ht="15" customHeight="1">
      <c r="B89" s="48" t="s">
        <v>139</v>
      </c>
      <c r="C89" s="85">
        <v>9.971157807993407</v>
      </c>
    </row>
    <row r="90" spans="2:3" ht="15" customHeight="1">
      <c r="B90" s="48" t="s">
        <v>140</v>
      </c>
      <c r="C90" s="85">
        <v>8.328940432261465</v>
      </c>
    </row>
    <row r="91" spans="2:3" ht="15" customHeight="1">
      <c r="B91" s="48" t="s">
        <v>141</v>
      </c>
      <c r="C91" s="85">
        <v>19.21159945627549</v>
      </c>
    </row>
    <row r="92" spans="2:3" ht="15" customHeight="1">
      <c r="B92" s="48" t="s">
        <v>142</v>
      </c>
      <c r="C92" s="85">
        <v>11.414141414141413</v>
      </c>
    </row>
    <row r="93" spans="2:3" ht="15" customHeight="1">
      <c r="B93" s="48" t="s">
        <v>143</v>
      </c>
      <c r="C93" s="85">
        <v>12.165308498253784</v>
      </c>
    </row>
    <row r="94" spans="2:3" ht="15" customHeight="1">
      <c r="B94" s="48" t="s">
        <v>144</v>
      </c>
      <c r="C94" s="85">
        <v>2.831766537862622</v>
      </c>
    </row>
    <row r="95" spans="2:3" ht="15" customHeight="1">
      <c r="B95" s="48" t="s">
        <v>145</v>
      </c>
      <c r="C95" s="85">
        <v>5.009659290481208</v>
      </c>
    </row>
    <row r="96" spans="2:3" ht="15" customHeight="1">
      <c r="B96" s="48" t="s">
        <v>146</v>
      </c>
      <c r="C96" s="85">
        <v>1.0197144799456153</v>
      </c>
    </row>
    <row r="97" spans="2:3" ht="15" customHeight="1">
      <c r="B97" s="48" t="s">
        <v>147</v>
      </c>
      <c r="C97" s="85">
        <v>5.906236466002598</v>
      </c>
    </row>
    <row r="98" spans="2:3" ht="15" customHeight="1">
      <c r="B98" s="48" t="s">
        <v>148</v>
      </c>
      <c r="C98" s="85">
        <v>3.555843849510555</v>
      </c>
    </row>
    <row r="99" spans="2:3" ht="15" customHeight="1">
      <c r="B99" s="48" t="s">
        <v>149</v>
      </c>
      <c r="C99" s="85">
        <v>14.00454201362604</v>
      </c>
    </row>
    <row r="100" spans="2:3" ht="15" customHeight="1">
      <c r="B100" s="48" t="s">
        <v>150</v>
      </c>
      <c r="C100" s="85">
        <v>27.632446691580565</v>
      </c>
    </row>
    <row r="101" spans="2:3" ht="15" customHeight="1">
      <c r="B101" s="48" t="s">
        <v>151</v>
      </c>
      <c r="C101" s="85">
        <v>0.8390141583639223</v>
      </c>
    </row>
    <row r="102" spans="2:3" ht="15" customHeight="1">
      <c r="B102" s="48" t="s">
        <v>152</v>
      </c>
      <c r="C102" s="85">
        <v>4.434329344394684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C102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.7109375" style="45" customWidth="1"/>
    <col min="2" max="2" width="25.28125" style="45" customWidth="1"/>
    <col min="3" max="16384" width="11.421875" style="45" customWidth="1"/>
  </cols>
  <sheetData>
    <row r="1" ht="15" customHeight="1">
      <c r="B1" s="44" t="s">
        <v>156</v>
      </c>
    </row>
    <row r="2" ht="15" customHeight="1"/>
    <row r="3" spans="2:3" ht="15" customHeight="1">
      <c r="B3" s="48" t="s">
        <v>53</v>
      </c>
      <c r="C3" s="85">
        <v>74.40689829391292</v>
      </c>
    </row>
    <row r="4" spans="2:3" ht="15" customHeight="1">
      <c r="B4" s="48" t="s">
        <v>54</v>
      </c>
      <c r="C4" s="85">
        <v>59.90893703348574</v>
      </c>
    </row>
    <row r="5" spans="2:3" ht="15" customHeight="1">
      <c r="B5" s="48" t="s">
        <v>55</v>
      </c>
      <c r="C5" s="85">
        <v>71.30237508645206</v>
      </c>
    </row>
    <row r="6" spans="2:3" ht="15" customHeight="1">
      <c r="B6" s="48" t="s">
        <v>56</v>
      </c>
      <c r="C6" s="85">
        <v>43.633691623557006</v>
      </c>
    </row>
    <row r="7" spans="2:3" ht="15" customHeight="1">
      <c r="B7" s="48" t="s">
        <v>57</v>
      </c>
      <c r="C7" s="85">
        <v>51.93445086915075</v>
      </c>
    </row>
    <row r="8" spans="2:3" ht="15" customHeight="1">
      <c r="B8" s="48" t="s">
        <v>58</v>
      </c>
      <c r="C8" s="85">
        <v>40.56316862495029</v>
      </c>
    </row>
    <row r="9" spans="2:3" ht="15" customHeight="1">
      <c r="B9" s="48" t="s">
        <v>59</v>
      </c>
      <c r="C9" s="85">
        <v>61.40219416405268</v>
      </c>
    </row>
    <row r="10" spans="2:3" ht="15" customHeight="1">
      <c r="B10" s="48" t="s">
        <v>60</v>
      </c>
      <c r="C10" s="85">
        <v>50.57998375863107</v>
      </c>
    </row>
    <row r="11" spans="2:3" ht="15" customHeight="1">
      <c r="B11" s="48" t="s">
        <v>61</v>
      </c>
      <c r="C11" s="85">
        <v>48.36145367489975</v>
      </c>
    </row>
    <row r="12" spans="2:3" ht="15" customHeight="1">
      <c r="B12" s="48" t="s">
        <v>62</v>
      </c>
      <c r="C12" s="85">
        <v>46.70814559479234</v>
      </c>
    </row>
    <row r="13" spans="2:3" ht="15" customHeight="1">
      <c r="B13" s="48" t="s">
        <v>63</v>
      </c>
      <c r="C13" s="85">
        <v>40.64819661507017</v>
      </c>
    </row>
    <row r="14" spans="2:3" ht="15" customHeight="1">
      <c r="B14" s="48" t="s">
        <v>64</v>
      </c>
      <c r="C14" s="85">
        <v>69.66218833502886</v>
      </c>
    </row>
    <row r="15" spans="2:3" ht="15" customHeight="1">
      <c r="B15" s="48" t="s">
        <v>65</v>
      </c>
      <c r="C15" s="85">
        <v>39.812203385600256</v>
      </c>
    </row>
    <row r="16" spans="2:3" ht="15" customHeight="1">
      <c r="B16" s="48" t="s">
        <v>66</v>
      </c>
      <c r="C16" s="85">
        <v>67.14705153705275</v>
      </c>
    </row>
    <row r="17" spans="2:3" ht="15" customHeight="1">
      <c r="B17" s="48" t="s">
        <v>67</v>
      </c>
      <c r="C17" s="85">
        <v>75.16944733285942</v>
      </c>
    </row>
    <row r="18" spans="2:3" ht="15" customHeight="1">
      <c r="B18" s="48" t="s">
        <v>68</v>
      </c>
      <c r="C18" s="85">
        <v>63.570082755840694</v>
      </c>
    </row>
    <row r="19" spans="2:3" ht="15" customHeight="1">
      <c r="B19" s="48" t="s">
        <v>69</v>
      </c>
      <c r="C19" s="85">
        <v>62.47188950770386</v>
      </c>
    </row>
    <row r="20" spans="2:3" ht="15" customHeight="1">
      <c r="B20" s="48" t="s">
        <v>70</v>
      </c>
      <c r="C20" s="85">
        <v>79.12503214592755</v>
      </c>
    </row>
    <row r="21" spans="2:3" ht="15" customHeight="1">
      <c r="B21" s="48" t="s">
        <v>71</v>
      </c>
      <c r="C21" s="85">
        <v>64.04264450331115</v>
      </c>
    </row>
    <row r="22" spans="2:3" ht="15" customHeight="1">
      <c r="B22" s="48" t="s">
        <v>72</v>
      </c>
      <c r="C22" s="85">
        <v>33.854656343975186</v>
      </c>
    </row>
    <row r="23" spans="2:3" ht="15" customHeight="1">
      <c r="B23" s="48" t="s">
        <v>73</v>
      </c>
      <c r="C23" s="85">
        <v>29.17937539204742</v>
      </c>
    </row>
    <row r="24" spans="2:3" ht="15" customHeight="1">
      <c r="B24" s="48" t="s">
        <v>74</v>
      </c>
      <c r="C24" s="85">
        <v>75.67120642140908</v>
      </c>
    </row>
    <row r="25" spans="2:3" ht="15" customHeight="1">
      <c r="B25" s="48" t="s">
        <v>75</v>
      </c>
      <c r="C25" s="85">
        <v>72.34113558681574</v>
      </c>
    </row>
    <row r="26" spans="2:3" ht="15" customHeight="1">
      <c r="B26" s="48" t="s">
        <v>76</v>
      </c>
      <c r="C26" s="85">
        <v>54.04293425235189</v>
      </c>
    </row>
    <row r="27" spans="2:3" ht="15" customHeight="1">
      <c r="B27" s="48" t="s">
        <v>77</v>
      </c>
      <c r="C27" s="85">
        <v>51.12570609939209</v>
      </c>
    </row>
    <row r="28" spans="2:3" ht="15" customHeight="1">
      <c r="B28" s="48" t="s">
        <v>78</v>
      </c>
      <c r="C28" s="85">
        <v>80.75169912233022</v>
      </c>
    </row>
    <row r="29" spans="2:3" ht="15" customHeight="1">
      <c r="B29" s="48" t="s">
        <v>79</v>
      </c>
      <c r="C29" s="85">
        <v>58.01078982410335</v>
      </c>
    </row>
    <row r="30" spans="2:3" ht="15" customHeight="1">
      <c r="B30" s="48" t="s">
        <v>80</v>
      </c>
      <c r="C30" s="85">
        <v>43.33118034648741</v>
      </c>
    </row>
    <row r="31" spans="2:3" ht="15" customHeight="1">
      <c r="B31" s="48" t="s">
        <v>81</v>
      </c>
      <c r="C31" s="85">
        <v>56.36756823206489</v>
      </c>
    </row>
    <row r="32" spans="2:3" ht="15" customHeight="1">
      <c r="B32" s="48" t="s">
        <v>82</v>
      </c>
      <c r="C32" s="85">
        <v>71.42432344169025</v>
      </c>
    </row>
    <row r="33" spans="2:3" ht="15" customHeight="1">
      <c r="B33" s="48" t="s">
        <v>83</v>
      </c>
      <c r="C33" s="85">
        <v>38.62168785100513</v>
      </c>
    </row>
    <row r="34" spans="2:3" ht="15" customHeight="1">
      <c r="B34" s="48" t="s">
        <v>84</v>
      </c>
      <c r="C34" s="85">
        <v>48.2595156280539</v>
      </c>
    </row>
    <row r="35" spans="2:3" ht="15" customHeight="1">
      <c r="B35" s="48" t="s">
        <v>85</v>
      </c>
      <c r="C35" s="85">
        <v>63.91922109234102</v>
      </c>
    </row>
    <row r="36" spans="2:3" ht="15" customHeight="1">
      <c r="B36" s="48" t="s">
        <v>86</v>
      </c>
      <c r="C36" s="85">
        <v>58.07550085366867</v>
      </c>
    </row>
    <row r="37" spans="2:3" ht="15" customHeight="1">
      <c r="B37" s="48" t="s">
        <v>87</v>
      </c>
      <c r="C37" s="85">
        <v>42.94429620018788</v>
      </c>
    </row>
    <row r="38" spans="2:3" ht="15" customHeight="1">
      <c r="B38" s="48" t="s">
        <v>88</v>
      </c>
      <c r="C38" s="85">
        <v>74.48674153034848</v>
      </c>
    </row>
    <row r="39" spans="2:3" ht="15" customHeight="1">
      <c r="B39" s="48" t="s">
        <v>89</v>
      </c>
      <c r="C39" s="85">
        <v>72.5740566679081</v>
      </c>
    </row>
    <row r="40" spans="2:3" ht="15" customHeight="1">
      <c r="B40" s="48" t="s">
        <v>90</v>
      </c>
      <c r="C40" s="85">
        <v>71.92176674663462</v>
      </c>
    </row>
    <row r="41" spans="2:3" ht="15" customHeight="1">
      <c r="B41" s="48" t="s">
        <v>91</v>
      </c>
      <c r="C41" s="85">
        <v>69.45379197590104</v>
      </c>
    </row>
    <row r="42" spans="2:3" ht="15" customHeight="1">
      <c r="B42" s="48" t="s">
        <v>92</v>
      </c>
      <c r="C42" s="85">
        <v>68.85811285663578</v>
      </c>
    </row>
    <row r="43" spans="2:3" ht="15" customHeight="1">
      <c r="B43" s="48" t="s">
        <v>93</v>
      </c>
      <c r="C43" s="85">
        <v>55.401299744616004</v>
      </c>
    </row>
    <row r="44" spans="2:3" ht="15" customHeight="1">
      <c r="B44" s="48" t="s">
        <v>94</v>
      </c>
      <c r="C44" s="85">
        <v>73.25533593302077</v>
      </c>
    </row>
    <row r="45" spans="2:3" ht="15" customHeight="1">
      <c r="B45" s="48" t="s">
        <v>95</v>
      </c>
      <c r="C45" s="85">
        <v>64.30352768803938</v>
      </c>
    </row>
    <row r="46" spans="2:3" ht="15" customHeight="1">
      <c r="B46" s="48" t="s">
        <v>96</v>
      </c>
      <c r="C46" s="85">
        <v>97.76694396746048</v>
      </c>
    </row>
    <row r="47" spans="2:3" ht="15" customHeight="1">
      <c r="B47" s="48" t="s">
        <v>97</v>
      </c>
      <c r="C47" s="85">
        <v>79.71024836402543</v>
      </c>
    </row>
    <row r="48" spans="2:3" ht="15" customHeight="1">
      <c r="B48" s="48" t="s">
        <v>98</v>
      </c>
      <c r="C48" s="85">
        <v>66.58787788508998</v>
      </c>
    </row>
    <row r="49" spans="2:3" ht="15" customHeight="1">
      <c r="B49" s="48" t="s">
        <v>99</v>
      </c>
      <c r="C49" s="85">
        <v>59.742725047952035</v>
      </c>
    </row>
    <row r="50" spans="2:3" ht="15" customHeight="1">
      <c r="B50" s="48" t="s">
        <v>100</v>
      </c>
      <c r="C50" s="85">
        <v>55.37337967500196</v>
      </c>
    </row>
    <row r="51" spans="2:3" ht="15" customHeight="1">
      <c r="B51" s="48" t="s">
        <v>101</v>
      </c>
      <c r="C51" s="85">
        <v>52.68660256968851</v>
      </c>
    </row>
    <row r="52" spans="2:3" ht="15" customHeight="1">
      <c r="B52" s="48" t="s">
        <v>102</v>
      </c>
      <c r="C52" s="85">
        <v>69.27901713546719</v>
      </c>
    </row>
    <row r="53" spans="2:3" ht="15" customHeight="1">
      <c r="B53" s="48" t="s">
        <v>103</v>
      </c>
      <c r="C53" s="85">
        <v>82.43406542256494</v>
      </c>
    </row>
    <row r="54" spans="2:3" ht="15" customHeight="1">
      <c r="B54" s="48" t="s">
        <v>104</v>
      </c>
      <c r="C54" s="85">
        <v>64.42522425255972</v>
      </c>
    </row>
    <row r="55" spans="2:3" ht="15" customHeight="1">
      <c r="B55" s="48" t="s">
        <v>105</v>
      </c>
      <c r="C55" s="85">
        <v>68.77115346942144</v>
      </c>
    </row>
    <row r="56" spans="2:3" ht="15" customHeight="1">
      <c r="B56" s="48" t="s">
        <v>106</v>
      </c>
      <c r="C56" s="85">
        <v>83.57491363299009</v>
      </c>
    </row>
    <row r="57" spans="2:3" ht="15" customHeight="1">
      <c r="B57" s="48" t="s">
        <v>107</v>
      </c>
      <c r="C57" s="85">
        <v>64.42617215847748</v>
      </c>
    </row>
    <row r="58" spans="2:3" ht="15" customHeight="1">
      <c r="B58" s="48" t="s">
        <v>108</v>
      </c>
      <c r="C58" s="85">
        <v>71.60954245003411</v>
      </c>
    </row>
    <row r="59" spans="2:3" ht="15" customHeight="1">
      <c r="B59" s="48" t="s">
        <v>109</v>
      </c>
      <c r="C59" s="85">
        <v>74.49886427603818</v>
      </c>
    </row>
    <row r="60" spans="2:3" ht="15" customHeight="1">
      <c r="B60" s="48" t="s">
        <v>110</v>
      </c>
      <c r="C60" s="85">
        <v>61.18940237042497</v>
      </c>
    </row>
    <row r="61" spans="2:3" ht="15" customHeight="1">
      <c r="B61" s="48" t="s">
        <v>111</v>
      </c>
      <c r="C61" s="85">
        <v>62.80696963404338</v>
      </c>
    </row>
    <row r="62" spans="2:3" ht="15" customHeight="1">
      <c r="B62" s="48" t="s">
        <v>112</v>
      </c>
      <c r="C62" s="85">
        <v>57.38963183353597</v>
      </c>
    </row>
    <row r="63" spans="2:3" ht="15" customHeight="1">
      <c r="B63" s="48" t="s">
        <v>113</v>
      </c>
      <c r="C63" s="85">
        <v>54.82799160083383</v>
      </c>
    </row>
    <row r="64" spans="2:3" ht="15" customHeight="1">
      <c r="B64" s="48" t="s">
        <v>114</v>
      </c>
      <c r="C64" s="85">
        <v>63.8940493617549</v>
      </c>
    </row>
    <row r="65" spans="2:3" ht="15" customHeight="1">
      <c r="B65" s="48" t="s">
        <v>115</v>
      </c>
      <c r="C65" s="85">
        <v>53.123413541386</v>
      </c>
    </row>
    <row r="66" spans="2:3" ht="15" customHeight="1">
      <c r="B66" s="48" t="s">
        <v>116</v>
      </c>
      <c r="C66" s="85">
        <v>67.86390352870633</v>
      </c>
    </row>
    <row r="67" spans="2:3" ht="15" customHeight="1">
      <c r="B67" s="48" t="s">
        <v>117</v>
      </c>
      <c r="C67" s="85">
        <v>52.32200158379493</v>
      </c>
    </row>
    <row r="68" spans="2:3" ht="15" customHeight="1">
      <c r="B68" s="48" t="s">
        <v>118</v>
      </c>
      <c r="C68" s="85">
        <v>52.09315321888883</v>
      </c>
    </row>
    <row r="69" spans="2:3" ht="15" customHeight="1">
      <c r="B69" s="48" t="s">
        <v>119</v>
      </c>
      <c r="C69" s="85">
        <v>38.938179612987625</v>
      </c>
    </row>
    <row r="70" spans="2:3" ht="15" customHeight="1">
      <c r="B70" s="48" t="s">
        <v>120</v>
      </c>
      <c r="C70" s="85">
        <v>67.27089599436778</v>
      </c>
    </row>
    <row r="71" spans="2:3" ht="15" customHeight="1">
      <c r="B71" s="48" t="s">
        <v>121</v>
      </c>
      <c r="C71" s="85">
        <v>53.15167815368411</v>
      </c>
    </row>
    <row r="72" spans="2:3" ht="15" customHeight="1">
      <c r="B72" s="48" t="s">
        <v>122</v>
      </c>
      <c r="C72" s="85">
        <v>51.921018187453626</v>
      </c>
    </row>
    <row r="73" spans="2:3" ht="15" customHeight="1">
      <c r="B73" s="48" t="s">
        <v>123</v>
      </c>
      <c r="C73" s="85">
        <v>73.5046434560846</v>
      </c>
    </row>
    <row r="74" spans="2:3" ht="15" customHeight="1">
      <c r="B74" s="48" t="s">
        <v>124</v>
      </c>
      <c r="C74" s="85">
        <v>76.81267912992908</v>
      </c>
    </row>
    <row r="75" spans="2:3" ht="15" customHeight="1">
      <c r="B75" s="48" t="s">
        <v>125</v>
      </c>
      <c r="C75" s="85">
        <v>81.46351374761849</v>
      </c>
    </row>
    <row r="76" spans="2:3" ht="15" customHeight="1">
      <c r="B76" s="48" t="s">
        <v>126</v>
      </c>
      <c r="C76" s="85">
        <v>66.3778137954709</v>
      </c>
    </row>
    <row r="77" spans="2:3" ht="15" customHeight="1">
      <c r="B77" s="48" t="s">
        <v>127</v>
      </c>
      <c r="C77" s="85">
        <v>56.31800677523283</v>
      </c>
    </row>
    <row r="78" spans="2:3" ht="15" customHeight="1">
      <c r="B78" s="48" t="s">
        <v>128</v>
      </c>
      <c r="C78" s="85">
        <v>44.23635887044243</v>
      </c>
    </row>
    <row r="79" spans="2:3" ht="15" customHeight="1">
      <c r="B79" s="48" t="s">
        <v>129</v>
      </c>
      <c r="C79" s="85">
        <v>64.27849334328903</v>
      </c>
    </row>
    <row r="80" spans="2:3" ht="15" customHeight="1">
      <c r="B80" s="48" t="s">
        <v>130</v>
      </c>
      <c r="C80" s="85">
        <v>50.291229763353726</v>
      </c>
    </row>
    <row r="81" spans="2:3" ht="15" customHeight="1">
      <c r="B81" s="48" t="s">
        <v>131</v>
      </c>
      <c r="C81" s="85">
        <v>55.22654734581627</v>
      </c>
    </row>
    <row r="82" spans="2:3" ht="15" customHeight="1">
      <c r="B82" s="48" t="s">
        <v>132</v>
      </c>
      <c r="C82" s="85">
        <v>71.12348719174348</v>
      </c>
    </row>
    <row r="83" spans="2:3" ht="15" customHeight="1">
      <c r="B83" s="48" t="s">
        <v>133</v>
      </c>
      <c r="C83" s="85">
        <v>59.535476200223805</v>
      </c>
    </row>
    <row r="84" spans="2:3" ht="15" customHeight="1">
      <c r="B84" s="48" t="s">
        <v>134</v>
      </c>
      <c r="C84" s="85">
        <v>50.44162144316845</v>
      </c>
    </row>
    <row r="85" spans="2:3" ht="15" customHeight="1">
      <c r="B85" s="48" t="s">
        <v>135</v>
      </c>
      <c r="C85" s="85">
        <v>46.713506355154685</v>
      </c>
    </row>
    <row r="86" spans="2:3" ht="15" customHeight="1">
      <c r="B86" s="48" t="s">
        <v>136</v>
      </c>
      <c r="C86" s="85">
        <v>34.40495452685337</v>
      </c>
    </row>
    <row r="87" spans="2:3" ht="15" customHeight="1">
      <c r="B87" s="48" t="s">
        <v>137</v>
      </c>
      <c r="C87" s="85">
        <v>37.38575415171324</v>
      </c>
    </row>
    <row r="88" spans="2:3" ht="15" customHeight="1">
      <c r="B88" s="48" t="s">
        <v>138</v>
      </c>
      <c r="C88" s="85">
        <v>76.90514069327243</v>
      </c>
    </row>
    <row r="89" spans="2:3" ht="15" customHeight="1">
      <c r="B89" s="48" t="s">
        <v>139</v>
      </c>
      <c r="C89" s="85">
        <v>62.488316965797495</v>
      </c>
    </row>
    <row r="90" spans="2:3" ht="15" customHeight="1">
      <c r="B90" s="48" t="s">
        <v>140</v>
      </c>
      <c r="C90" s="85">
        <v>59.94667369164658</v>
      </c>
    </row>
    <row r="91" spans="2:3" ht="15" customHeight="1">
      <c r="B91" s="48" t="s">
        <v>141</v>
      </c>
      <c r="C91" s="85">
        <v>73.66784826655608</v>
      </c>
    </row>
    <row r="92" spans="2:3" ht="15" customHeight="1">
      <c r="B92" s="48" t="s">
        <v>142</v>
      </c>
      <c r="C92" s="85">
        <v>71.18585938530538</v>
      </c>
    </row>
    <row r="93" spans="2:3" ht="15" customHeight="1">
      <c r="B93" s="48" t="s">
        <v>143</v>
      </c>
      <c r="C93" s="85">
        <v>60.279043211911606</v>
      </c>
    </row>
    <row r="94" spans="2:3" ht="15" customHeight="1">
      <c r="B94" s="48" t="s">
        <v>144</v>
      </c>
      <c r="C94" s="85">
        <v>51.54454954784661</v>
      </c>
    </row>
    <row r="95" spans="2:3" ht="15" customHeight="1">
      <c r="B95" s="48" t="s">
        <v>145</v>
      </c>
      <c r="C95" s="85">
        <v>48.62504736970333</v>
      </c>
    </row>
    <row r="96" spans="2:3" ht="15" customHeight="1">
      <c r="B96" s="48" t="s">
        <v>146</v>
      </c>
      <c r="C96" s="85">
        <v>28.502652797361343</v>
      </c>
    </row>
    <row r="97" spans="2:3" ht="15" customHeight="1">
      <c r="B97" s="48" t="s">
        <v>147</v>
      </c>
      <c r="C97" s="85">
        <v>42.75087436216765</v>
      </c>
    </row>
    <row r="98" spans="2:3" ht="15" customHeight="1">
      <c r="B98" s="48" t="s">
        <v>148</v>
      </c>
      <c r="C98" s="85">
        <v>42.26500196813053</v>
      </c>
    </row>
    <row r="99" spans="2:3" ht="15" customHeight="1">
      <c r="B99" s="48" t="s">
        <v>149</v>
      </c>
      <c r="C99" s="85">
        <v>27.12873705173215</v>
      </c>
    </row>
    <row r="100" spans="2:3" ht="15" customHeight="1">
      <c r="B100" s="48" t="s">
        <v>150</v>
      </c>
      <c r="C100" s="85">
        <v>33.220530548138036</v>
      </c>
    </row>
    <row r="101" spans="2:3" ht="15" customHeight="1">
      <c r="B101" s="48" t="s">
        <v>151</v>
      </c>
      <c r="C101" s="85">
        <v>8.294572036982265</v>
      </c>
    </row>
    <row r="102" spans="2:3" ht="15" customHeight="1">
      <c r="B102" s="48" t="s">
        <v>152</v>
      </c>
      <c r="C102" s="85">
        <v>13.799461329975912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tableaux ERPMI 2009</dc:title>
  <dc:subject/>
  <dc:creator/>
  <cp:keywords/>
  <dc:description/>
  <cp:lastModifiedBy>tbetty</cp:lastModifiedBy>
  <cp:lastPrinted>2012-02-13T13:35:34Z</cp:lastPrinted>
  <dcterms:created xsi:type="dcterms:W3CDTF">1996-10-21T11:03:58Z</dcterms:created>
  <dcterms:modified xsi:type="dcterms:W3CDTF">2012-06-19T11:11:55Z</dcterms:modified>
  <cp:category/>
  <cp:version/>
  <cp:contentType/>
  <cp:contentStatus/>
</cp:coreProperties>
</file>