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I:\BPC\01_PUBLICATIONS\Documents de travail\DT205-statistiques\"/>
    </mc:Choice>
  </mc:AlternateContent>
  <bookViews>
    <workbookView xWindow="-465" yWindow="-225" windowWidth="12840" windowHeight="6270" tabRatio="775"/>
  </bookViews>
  <sheets>
    <sheet name="Sommaire" sheetId="107" r:id="rId1"/>
    <sheet name="A_base" sheetId="1" r:id="rId2"/>
    <sheet name="2-3-4_base" sheetId="2" r:id="rId3"/>
    <sheet name="5-6-7_base" sheetId="3" r:id="rId4"/>
    <sheet name="8-9_base" sheetId="4" r:id="rId5"/>
    <sheet name="A_amb" sheetId="5" r:id="rId6"/>
    <sheet name="2-3-4_amb" sheetId="6" r:id="rId7"/>
    <sheet name="5-6-7_amb" sheetId="7" r:id="rId8"/>
    <sheet name="8-9_amb" sheetId="8" r:id="rId9"/>
    <sheet name="A_inf" sheetId="9" r:id="rId10"/>
    <sheet name="2-3-4_inf" sheetId="10" r:id="rId11"/>
    <sheet name="5-6-7_inf" sheetId="11" r:id="rId12"/>
    <sheet name="8-9_inf" sheetId="12" r:id="rId13"/>
    <sheet name="A_sagF" sheetId="13" r:id="rId14"/>
    <sheet name="2-3-4_sagF" sheetId="14" r:id="rId15"/>
    <sheet name="5-6-7_sagF" sheetId="15" r:id="rId16"/>
    <sheet name="8-9_sagF" sheetId="16" r:id="rId17"/>
    <sheet name="A_massK" sheetId="17" r:id="rId18"/>
    <sheet name="2-3-4_massK" sheetId="18" r:id="rId19"/>
    <sheet name="5-6-7_massK" sheetId="19" r:id="rId20"/>
    <sheet name="8-9_massK" sheetId="20" r:id="rId21"/>
    <sheet name="A_tecLM" sheetId="21" r:id="rId22"/>
    <sheet name="2-3-4_tecLM" sheetId="22" r:id="rId23"/>
    <sheet name="5-6-7_tecLM" sheetId="23" r:id="rId24"/>
    <sheet name="8-9_tecLM" sheetId="24" r:id="rId25"/>
    <sheet name="A_aidS" sheetId="25" r:id="rId26"/>
    <sheet name="2-3-4_aidS" sheetId="26" r:id="rId27"/>
    <sheet name="5-6-7_aidS" sheetId="27" r:id="rId28"/>
    <sheet name="8-9_aidS" sheetId="28" r:id="rId29"/>
    <sheet name="A_pedP" sheetId="29" r:id="rId30"/>
    <sheet name="2-3-4_pedP" sheetId="30" r:id="rId31"/>
    <sheet name="5-6-7_pedP" sheetId="31" r:id="rId32"/>
    <sheet name="8-9_pedP" sheetId="32" r:id="rId33"/>
    <sheet name="A_manERM" sheetId="33" r:id="rId34"/>
    <sheet name="2-3-4_manERM" sheetId="34" r:id="rId35"/>
    <sheet name="5-6-7_manERM" sheetId="35" r:id="rId36"/>
    <sheet name="8-9_manERM" sheetId="36" r:id="rId37"/>
    <sheet name="A_ergo" sheetId="37" r:id="rId38"/>
    <sheet name="2-3-4_ergo" sheetId="38" r:id="rId39"/>
    <sheet name="5-6-7_ergo" sheetId="39" r:id="rId40"/>
    <sheet name="8-9_ergo" sheetId="40" r:id="rId41"/>
    <sheet name="A_psyMot" sheetId="41" r:id="rId42"/>
    <sheet name="2-3-4_psyMot" sheetId="42" r:id="rId43"/>
    <sheet name="5-6-7_psyMot" sheetId="43" r:id="rId44"/>
    <sheet name="8-9_psyMot" sheetId="44" r:id="rId45"/>
    <sheet name="A_auxPuer" sheetId="45" r:id="rId46"/>
    <sheet name="2-3-4_auxPuer" sheetId="46" r:id="rId47"/>
    <sheet name="5-6-7_auxPuer" sheetId="47" r:id="rId48"/>
    <sheet name="8-9_auxPuer" sheetId="48" r:id="rId49"/>
    <sheet name="A_prepPH" sheetId="49" r:id="rId50"/>
    <sheet name="2-3-4_prepPH" sheetId="50" r:id="rId51"/>
    <sheet name="5-6-7_prepPH" sheetId="51" r:id="rId52"/>
    <sheet name="8-9_prepPH" sheetId="52" r:id="rId53"/>
    <sheet name="A_Spe" sheetId="53" r:id="rId54"/>
    <sheet name="2-3-4_Spe" sheetId="54" r:id="rId55"/>
    <sheet name="7-8_Spe" sheetId="55" r:id="rId56"/>
    <sheet name="A_puer" sheetId="56" r:id="rId57"/>
    <sheet name="2-3-4_puer" sheetId="57" r:id="rId58"/>
    <sheet name="7-8_puer" sheetId="58" r:id="rId59"/>
    <sheet name="A_infAnes" sheetId="59" r:id="rId60"/>
    <sheet name="2-3-4_infAnes" sheetId="60" r:id="rId61"/>
    <sheet name="7-8_infAnes" sheetId="61" r:id="rId62"/>
    <sheet name="A_infBloc" sheetId="62" r:id="rId63"/>
    <sheet name="2-3-4_infBloc" sheetId="63" r:id="rId64"/>
    <sheet name="7-8_infbloc" sheetId="64" r:id="rId65"/>
    <sheet name="A_cadreS" sheetId="65" r:id="rId66"/>
    <sheet name="2-3-4_cadreS" sheetId="66" r:id="rId67"/>
    <sheet name="7-8_cadreS" sheetId="67" r:id="rId68"/>
    <sheet name="VAEdeas" sheetId="68" r:id="rId69"/>
    <sheet name="VAEdeap" sheetId="69" r:id="rId70"/>
    <sheet name="VAEdpph" sheetId="70" r:id="rId71"/>
    <sheet name="VAEdeergo" sheetId="71" r:id="rId72"/>
    <sheet name="VAEibod" sheetId="84" r:id="rId73"/>
    <sheet name="nbCentres" sheetId="72" r:id="rId74"/>
    <sheet name="Inscrits1ere" sheetId="73" r:id="rId75"/>
    <sheet name="InscritsTot" sheetId="74" r:id="rId76"/>
    <sheet name="Diplomés" sheetId="75" r:id="rId77"/>
    <sheet name="propFemme" sheetId="76" r:id="rId78"/>
    <sheet name="nbCentres_an" sheetId="77" r:id="rId79"/>
    <sheet name="Inscrits_an_1" sheetId="78" r:id="rId80"/>
    <sheet name="Inscrits_an_2" sheetId="79" r:id="rId81"/>
    <sheet name="Diplome_an_1" sheetId="80" r:id="rId82"/>
    <sheet name="Diplome_an_2" sheetId="81" r:id="rId83"/>
    <sheet name="propFemme_an" sheetId="82" r:id="rId84"/>
    <sheet name="1A-2-3_audio-prothésistes" sheetId="85" r:id="rId85"/>
    <sheet name="6_audio-prothésistes" sheetId="86" r:id="rId86"/>
    <sheet name="8_audio-prothésistes" sheetId="87" r:id="rId87"/>
    <sheet name="1ABC-2-3-4_diététiciens" sheetId="88" r:id="rId88"/>
    <sheet name="5-6-8_diététiciens" sheetId="89" r:id="rId89"/>
    <sheet name="1ABC-2-3-4_opticiens" sheetId="90" r:id="rId90"/>
    <sheet name="5-6-8_opticiens" sheetId="91" r:id="rId91"/>
    <sheet name="1A-2-3_orthophonistes" sheetId="92" r:id="rId92"/>
    <sheet name="6_orthophonistes" sheetId="93" r:id="rId93"/>
    <sheet name="8_orthophonistes" sheetId="94" r:id="rId94"/>
    <sheet name="1A-2-3_orthoptistes" sheetId="95" r:id="rId95"/>
    <sheet name="6_orthoptistes" sheetId="96" r:id="rId96"/>
    <sheet name="8_orthoptistes" sheetId="97" r:id="rId97"/>
    <sheet name="1ABC-2-3-4_podo-orthésistes" sheetId="98" r:id="rId98"/>
    <sheet name="5-6-8_podo-orthésistes" sheetId="99" r:id="rId99"/>
    <sheet name="1ABC-2-3-4_prothesistes-orthes" sheetId="100" r:id="rId100"/>
    <sheet name="5-6-8_prothesistes-orthes" sheetId="101" r:id="rId101"/>
    <sheet name="nbCentres_BCP" sheetId="102" r:id="rId102"/>
    <sheet name="InscritsTot_BCP" sheetId="103" r:id="rId103"/>
    <sheet name="Inscrits_an_BCP" sheetId="104" r:id="rId104"/>
    <sheet name="Diplome_an_BCP" sheetId="105" r:id="rId105"/>
    <sheet name="propFemme_an_BCP" sheetId="106" r:id="rId106"/>
  </sheets>
  <externalReferences>
    <externalReference r:id="rId107"/>
    <externalReference r:id="rId108"/>
    <externalReference r:id="rId109"/>
  </externalReferences>
  <definedNames>
    <definedName name="Z_4BF6A69F_C29D_460A_9E84_5045F8F80EEB_.wvu.Cols" localSheetId="69" hidden="1">VAEdeap!$G:$H</definedName>
    <definedName name="Z_4BF6A69F_C29D_460A_9E84_5045F8F80EEB_.wvu.Cols" localSheetId="68" hidden="1">VAEdeas!$G:$H</definedName>
    <definedName name="Z_4BF6A69F_C29D_460A_9E84_5045F8F80EEB_.wvu.Cols" localSheetId="71" hidden="1">VAEdeergo!$G:$H</definedName>
    <definedName name="Z_4BF6A69F_C29D_460A_9E84_5045F8F80EEB_.wvu.Cols" localSheetId="70" hidden="1">VAEdpph!$G:$H</definedName>
    <definedName name="Z_4BF6A69F_C29D_460A_9E84_5045F8F80EEB_.wvu.Cols" localSheetId="72" hidden="1">VAEibod!$G:$H</definedName>
    <definedName name="Z_4BF6A69F_C29D_460A_9E84_5045F8F80EEB_.wvu.PrintArea" localSheetId="26" hidden="1">'2-3-4_aidS'!$A$1:$J$50</definedName>
    <definedName name="Z_4BF6A69F_C29D_460A_9E84_5045F8F80EEB_.wvu.PrintArea" localSheetId="6" hidden="1">'2-3-4_amb'!$A$1:$J$51</definedName>
    <definedName name="Z_4BF6A69F_C29D_460A_9E84_5045F8F80EEB_.wvu.PrintArea" localSheetId="46" hidden="1">'2-3-4_auxPuer'!$A$1:$J$50</definedName>
    <definedName name="Z_4BF6A69F_C29D_460A_9E84_5045F8F80EEB_.wvu.PrintArea" localSheetId="2" hidden="1">'2-3-4_base'!$A$1:$J$50</definedName>
    <definedName name="Z_4BF6A69F_C29D_460A_9E84_5045F8F80EEB_.wvu.PrintArea" localSheetId="66" hidden="1">'2-3-4_cadreS'!$A$1:$J$49</definedName>
    <definedName name="Z_4BF6A69F_C29D_460A_9E84_5045F8F80EEB_.wvu.PrintArea" localSheetId="38" hidden="1">'2-3-4_ergo'!$A$1:$J$50</definedName>
    <definedName name="Z_4BF6A69F_C29D_460A_9E84_5045F8F80EEB_.wvu.PrintArea" localSheetId="10" hidden="1">'2-3-4_inf'!$A$1:$J$50</definedName>
    <definedName name="Z_4BF6A69F_C29D_460A_9E84_5045F8F80EEB_.wvu.PrintArea" localSheetId="63" hidden="1">'2-3-4_infBloc'!$A$1:$J$49</definedName>
    <definedName name="Z_4BF6A69F_C29D_460A_9E84_5045F8F80EEB_.wvu.PrintArea" localSheetId="34" hidden="1">'2-3-4_manERM'!$A$1:$J$50</definedName>
    <definedName name="Z_4BF6A69F_C29D_460A_9E84_5045F8F80EEB_.wvu.PrintArea" localSheetId="18" hidden="1">'2-3-4_massK'!$A$1:$J$50</definedName>
    <definedName name="Z_4BF6A69F_C29D_460A_9E84_5045F8F80EEB_.wvu.PrintArea" localSheetId="30" hidden="1">'2-3-4_pedP'!$A$1:$J$52</definedName>
    <definedName name="Z_4BF6A69F_C29D_460A_9E84_5045F8F80EEB_.wvu.PrintArea" localSheetId="50" hidden="1">'2-3-4_prepPH'!$A$1:$J$50</definedName>
    <definedName name="Z_4BF6A69F_C29D_460A_9E84_5045F8F80EEB_.wvu.PrintArea" localSheetId="42" hidden="1">'2-3-4_psyMot'!$A$1:$J$50</definedName>
    <definedName name="Z_4BF6A69F_C29D_460A_9E84_5045F8F80EEB_.wvu.PrintArea" localSheetId="57" hidden="1">'2-3-4_puer'!$A$1:$J$49</definedName>
    <definedName name="Z_4BF6A69F_C29D_460A_9E84_5045F8F80EEB_.wvu.PrintArea" localSheetId="14" hidden="1">'2-3-4_sagF'!$A$1:$J$50</definedName>
    <definedName name="Z_4BF6A69F_C29D_460A_9E84_5045F8F80EEB_.wvu.PrintArea" localSheetId="54" hidden="1">'2-3-4_Spe'!$A$1:$J$49</definedName>
    <definedName name="Z_4BF6A69F_C29D_460A_9E84_5045F8F80EEB_.wvu.PrintArea" localSheetId="22" hidden="1">'2-3-4_tecLM'!$A$1:$J$50</definedName>
    <definedName name="Z_4BF6A69F_C29D_460A_9E84_5045F8F80EEB_.wvu.PrintArea" localSheetId="27" hidden="1">'5-6-7_aidS'!$A$1:$H$64</definedName>
    <definedName name="Z_4BF6A69F_C29D_460A_9E84_5045F8F80EEB_.wvu.PrintArea" localSheetId="7" hidden="1">'5-6-7_amb'!$A$1:$H$64</definedName>
    <definedName name="Z_4BF6A69F_C29D_460A_9E84_5045F8F80EEB_.wvu.PrintArea" localSheetId="47" hidden="1">'5-6-7_auxPuer'!$A$1:$H$64</definedName>
    <definedName name="Z_4BF6A69F_C29D_460A_9E84_5045F8F80EEB_.wvu.PrintArea" localSheetId="3" hidden="1">'5-6-7_base'!$A$1:$H$64</definedName>
    <definedName name="Z_4BF6A69F_C29D_460A_9E84_5045F8F80EEB_.wvu.PrintArea" localSheetId="39" hidden="1">'5-6-7_ergo'!$A$1:$H$64</definedName>
    <definedName name="Z_4BF6A69F_C29D_460A_9E84_5045F8F80EEB_.wvu.PrintArea" localSheetId="11" hidden="1">'5-6-7_inf'!$A$1:$H$64</definedName>
    <definedName name="Z_4BF6A69F_C29D_460A_9E84_5045F8F80EEB_.wvu.PrintArea" localSheetId="35" hidden="1">'5-6-7_manERM'!$A$1:$H$64</definedName>
    <definedName name="Z_4BF6A69F_C29D_460A_9E84_5045F8F80EEB_.wvu.PrintArea" localSheetId="19" hidden="1">'5-6-7_massK'!$A$1:$H$64</definedName>
    <definedName name="Z_4BF6A69F_C29D_460A_9E84_5045F8F80EEB_.wvu.PrintArea" localSheetId="31" hidden="1">'5-6-7_pedP'!$A$1:$H$64</definedName>
    <definedName name="Z_4BF6A69F_C29D_460A_9E84_5045F8F80EEB_.wvu.PrintArea" localSheetId="51" hidden="1">'5-6-7_prepPH'!$A$1:$H$64</definedName>
    <definedName name="Z_4BF6A69F_C29D_460A_9E84_5045F8F80EEB_.wvu.PrintArea" localSheetId="43" hidden="1">'5-6-7_psyMot'!$A$1:$H$64</definedName>
    <definedName name="Z_4BF6A69F_C29D_460A_9E84_5045F8F80EEB_.wvu.PrintArea" localSheetId="15" hidden="1">'5-6-7_sagF'!$A$1:$H$64</definedName>
    <definedName name="Z_4BF6A69F_C29D_460A_9E84_5045F8F80EEB_.wvu.PrintArea" localSheetId="23" hidden="1">'5-6-7_tecLM'!$A$1:$H$64</definedName>
    <definedName name="Z_4BF6A69F_C29D_460A_9E84_5045F8F80EEB_.wvu.PrintArea" localSheetId="67" hidden="1">'7-8_cadreS'!$A$1:$I$32</definedName>
    <definedName name="Z_4BF6A69F_C29D_460A_9E84_5045F8F80EEB_.wvu.PrintArea" localSheetId="64" hidden="1">'7-8_infbloc'!$A$1:$I$32</definedName>
    <definedName name="Z_4BF6A69F_C29D_460A_9E84_5045F8F80EEB_.wvu.PrintArea" localSheetId="58" hidden="1">'7-8_puer'!$A$1:$I$34</definedName>
    <definedName name="Z_4BF6A69F_C29D_460A_9E84_5045F8F80EEB_.wvu.PrintArea" localSheetId="55" hidden="1">'7-8_Spe'!$A$1:$I$32</definedName>
    <definedName name="Z_4BF6A69F_C29D_460A_9E84_5045F8F80EEB_.wvu.PrintArea" localSheetId="28" hidden="1">'8-9_aidS'!$A$1:$G$39</definedName>
    <definedName name="Z_4BF6A69F_C29D_460A_9E84_5045F8F80EEB_.wvu.PrintArea" localSheetId="8" hidden="1">'8-9_amb'!$A$1:$G$39</definedName>
    <definedName name="Z_4BF6A69F_C29D_460A_9E84_5045F8F80EEB_.wvu.PrintArea" localSheetId="48" hidden="1">'8-9_auxPuer'!$A$1:$G$39</definedName>
    <definedName name="Z_4BF6A69F_C29D_460A_9E84_5045F8F80EEB_.wvu.PrintArea" localSheetId="4" hidden="1">'8-9_base'!$A$1:$G$39</definedName>
    <definedName name="Z_4BF6A69F_C29D_460A_9E84_5045F8F80EEB_.wvu.PrintArea" localSheetId="40" hidden="1">'8-9_ergo'!$A$1:$G$39</definedName>
    <definedName name="Z_4BF6A69F_C29D_460A_9E84_5045F8F80EEB_.wvu.PrintArea" localSheetId="12" hidden="1">'8-9_inf'!$A$1:$G$39</definedName>
    <definedName name="Z_4BF6A69F_C29D_460A_9E84_5045F8F80EEB_.wvu.PrintArea" localSheetId="36" hidden="1">'8-9_manERM'!$A$1:$G$39</definedName>
    <definedName name="Z_4BF6A69F_C29D_460A_9E84_5045F8F80EEB_.wvu.PrintArea" localSheetId="20" hidden="1">'8-9_massK'!$A$1:$G$39</definedName>
    <definedName name="Z_4BF6A69F_C29D_460A_9E84_5045F8F80EEB_.wvu.PrintArea" localSheetId="32" hidden="1">'8-9_pedP'!$A$1:$G$39</definedName>
    <definedName name="Z_4BF6A69F_C29D_460A_9E84_5045F8F80EEB_.wvu.PrintArea" localSheetId="52" hidden="1">'8-9_prepPH'!$A$1:$G$39</definedName>
    <definedName name="Z_4BF6A69F_C29D_460A_9E84_5045F8F80EEB_.wvu.PrintArea" localSheetId="44" hidden="1">'8-9_psyMot'!$A$1:$G$39</definedName>
    <definedName name="Z_4BF6A69F_C29D_460A_9E84_5045F8F80EEB_.wvu.PrintArea" localSheetId="16" hidden="1">'8-9_sagF'!$A$1:$G$41</definedName>
    <definedName name="Z_4BF6A69F_C29D_460A_9E84_5045F8F80EEB_.wvu.PrintArea" localSheetId="24" hidden="1">'8-9_tecLM'!$A$1:$G$41</definedName>
    <definedName name="Z_4BF6A69F_C29D_460A_9E84_5045F8F80EEB_.wvu.PrintArea" localSheetId="25" hidden="1">A_aidS!$A$1:$I$47</definedName>
    <definedName name="Z_4BF6A69F_C29D_460A_9E84_5045F8F80EEB_.wvu.PrintArea" localSheetId="5" hidden="1">A_amb!$A$1:$I$42</definedName>
    <definedName name="Z_4BF6A69F_C29D_460A_9E84_5045F8F80EEB_.wvu.PrintArea" localSheetId="45" hidden="1">A_auxPuer!$A$1:$I$43</definedName>
    <definedName name="Z_4BF6A69F_C29D_460A_9E84_5045F8F80EEB_.wvu.PrintArea" localSheetId="1" hidden="1">A_base!$A$1:$I$59</definedName>
    <definedName name="Z_4BF6A69F_C29D_460A_9E84_5045F8F80EEB_.wvu.PrintArea" localSheetId="65" hidden="1">A_cadreS!$A$1:$I$40</definedName>
    <definedName name="Z_4BF6A69F_C29D_460A_9E84_5045F8F80EEB_.wvu.PrintArea" localSheetId="37" hidden="1">A_ergo!$A$1:$I$51</definedName>
    <definedName name="Z_4BF6A69F_C29D_460A_9E84_5045F8F80EEB_.wvu.PrintArea" localSheetId="9" hidden="1">A_inf!$A$1:$I$48</definedName>
    <definedName name="Z_4BF6A69F_C29D_460A_9E84_5045F8F80EEB_.wvu.PrintArea" localSheetId="62" hidden="1">A_infBloc!$A$1:$I$45</definedName>
    <definedName name="Z_4BF6A69F_C29D_460A_9E84_5045F8F80EEB_.wvu.PrintArea" localSheetId="33" hidden="1">A_manERM!$A$1:$I$48</definedName>
    <definedName name="Z_4BF6A69F_C29D_460A_9E84_5045F8F80EEB_.wvu.PrintArea" localSheetId="17" hidden="1">A_massK!$A$1:$I$51</definedName>
    <definedName name="Z_4BF6A69F_C29D_460A_9E84_5045F8F80EEB_.wvu.PrintArea" localSheetId="29" hidden="1">A_pedP!$A$1:$I$48</definedName>
    <definedName name="Z_4BF6A69F_C29D_460A_9E84_5045F8F80EEB_.wvu.PrintArea" localSheetId="49" hidden="1">A_prepPH!$A$1:$I$42</definedName>
    <definedName name="Z_4BF6A69F_C29D_460A_9E84_5045F8F80EEB_.wvu.PrintArea" localSheetId="41" hidden="1">A_psyMot!$A$1:$I$48</definedName>
    <definedName name="Z_4BF6A69F_C29D_460A_9E84_5045F8F80EEB_.wvu.PrintArea" localSheetId="56" hidden="1">A_puer!$A$1:$I$42</definedName>
    <definedName name="Z_4BF6A69F_C29D_460A_9E84_5045F8F80EEB_.wvu.PrintArea" localSheetId="13" hidden="1">A_sagF!$A$1:$I$52</definedName>
    <definedName name="Z_4BF6A69F_C29D_460A_9E84_5045F8F80EEB_.wvu.PrintArea" localSheetId="53" hidden="1">A_Spe!$A$1:$I$48</definedName>
    <definedName name="Z_4BF6A69F_C29D_460A_9E84_5045F8F80EEB_.wvu.PrintArea" localSheetId="21" hidden="1">A_tecLM!$A$1:$I$48</definedName>
    <definedName name="Z_4BF6A69F_C29D_460A_9E84_5045F8F80EEB_.wvu.PrintArea" localSheetId="81" hidden="1">Diplome_an_1!$A$1:$Y$33</definedName>
    <definedName name="Z_4BF6A69F_C29D_460A_9E84_5045F8F80EEB_.wvu.PrintArea" localSheetId="82" hidden="1">Diplome_an_2!$A$1:$AA$40</definedName>
    <definedName name="Z_4BF6A69F_C29D_460A_9E84_5045F8F80EEB_.wvu.PrintArea" localSheetId="76" hidden="1">Diplomés!$A$1:$S$31</definedName>
    <definedName name="Z_4BF6A69F_C29D_460A_9E84_5045F8F80EEB_.wvu.PrintArea" localSheetId="79" hidden="1">Inscrits_an_1!$A$1:$P$37</definedName>
    <definedName name="Z_4BF6A69F_C29D_460A_9E84_5045F8F80EEB_.wvu.PrintArea" localSheetId="80" hidden="1">Inscrits_an_2!$A$1:$Q$36</definedName>
    <definedName name="Z_4BF6A69F_C29D_460A_9E84_5045F8F80EEB_.wvu.PrintArea" localSheetId="74" hidden="1">Inscrits1ere!$A$1:$R$31</definedName>
    <definedName name="Z_4BF6A69F_C29D_460A_9E84_5045F8F80EEB_.wvu.PrintArea" localSheetId="73" hidden="1">nbCentres!$A$1:$R$30</definedName>
    <definedName name="Z_4BF6A69F_C29D_460A_9E84_5045F8F80EEB_.wvu.PrintArea" localSheetId="78" hidden="1">nbCentres_an!$A$1:$AC$37</definedName>
    <definedName name="Z_4BF6A69F_C29D_460A_9E84_5045F8F80EEB_.wvu.PrintArea" localSheetId="77" hidden="1">propFemme!$A$1:$S$31</definedName>
    <definedName name="Z_4BF6A69F_C29D_460A_9E84_5045F8F80EEB_.wvu.PrintArea" localSheetId="83" hidden="1">propFemme_an!$A$1:$U$32</definedName>
    <definedName name="_xlnm.Print_Area" localSheetId="26">'2-3-4_aidS'!$A$1:$J$50</definedName>
    <definedName name="_xlnm.Print_Area" localSheetId="6">'2-3-4_amb'!$A$1:$J$51</definedName>
    <definedName name="_xlnm.Print_Area" localSheetId="46">'2-3-4_auxPuer'!$A$1:$J$50</definedName>
    <definedName name="_xlnm.Print_Area" localSheetId="2">'2-3-4_base'!$A$1:$J$50</definedName>
    <definedName name="_xlnm.Print_Area" localSheetId="66">'2-3-4_cadreS'!$A$1:$J$49</definedName>
    <definedName name="_xlnm.Print_Area" localSheetId="38">'2-3-4_ergo'!$A$1:$J$50</definedName>
    <definedName name="_xlnm.Print_Area" localSheetId="10">'2-3-4_inf'!$A$1:$J$50</definedName>
    <definedName name="_xlnm.Print_Area" localSheetId="63">'2-3-4_infBloc'!$A$1:$J$49</definedName>
    <definedName name="_xlnm.Print_Area" localSheetId="34">'2-3-4_manERM'!$A$1:$J$50</definedName>
    <definedName name="_xlnm.Print_Area" localSheetId="18">'2-3-4_massK'!$A$1:$J$50</definedName>
    <definedName name="_xlnm.Print_Area" localSheetId="30">'2-3-4_pedP'!$A$1:$J$52</definedName>
    <definedName name="_xlnm.Print_Area" localSheetId="50">'2-3-4_prepPH'!$A$1:$J$50</definedName>
    <definedName name="_xlnm.Print_Area" localSheetId="42">'2-3-4_psyMot'!$A$1:$J$50</definedName>
    <definedName name="_xlnm.Print_Area" localSheetId="57">'2-3-4_puer'!$A$1:$J$49</definedName>
    <definedName name="_xlnm.Print_Area" localSheetId="14">'2-3-4_sagF'!$A$1:$J$50</definedName>
    <definedName name="_xlnm.Print_Area" localSheetId="54">'2-3-4_Spe'!$A$1:$J$49</definedName>
    <definedName name="_xlnm.Print_Area" localSheetId="22">'2-3-4_tecLM'!$A$1:$J$50</definedName>
    <definedName name="_xlnm.Print_Area" localSheetId="27">'5-6-7_aidS'!$A$1:$H$64</definedName>
    <definedName name="_xlnm.Print_Area" localSheetId="7">'5-6-7_amb'!$A$1:$H$64</definedName>
    <definedName name="_xlnm.Print_Area" localSheetId="47">'5-6-7_auxPuer'!$A$1:$H$64</definedName>
    <definedName name="_xlnm.Print_Area" localSheetId="3">'5-6-7_base'!$A$1:$H$64</definedName>
    <definedName name="_xlnm.Print_Area" localSheetId="39">'5-6-7_ergo'!$A$1:$H$64</definedName>
    <definedName name="_xlnm.Print_Area" localSheetId="11">'5-6-7_inf'!$A$1:$H$64</definedName>
    <definedName name="_xlnm.Print_Area" localSheetId="35">'5-6-7_manERM'!$A$1:$H$64</definedName>
    <definedName name="_xlnm.Print_Area" localSheetId="19">'5-6-7_massK'!$A$1:$H$64</definedName>
    <definedName name="_xlnm.Print_Area" localSheetId="31">'5-6-7_pedP'!$A$1:$H$64</definedName>
    <definedName name="_xlnm.Print_Area" localSheetId="51">'5-6-7_prepPH'!$A$1:$H$64</definedName>
    <definedName name="_xlnm.Print_Area" localSheetId="43">'5-6-7_psyMot'!$A$1:$H$64</definedName>
    <definedName name="_xlnm.Print_Area" localSheetId="15">'5-6-7_sagF'!$A$1:$H$64</definedName>
    <definedName name="_xlnm.Print_Area" localSheetId="23">'5-6-7_tecLM'!$A$1:$H$64</definedName>
    <definedName name="_xlnm.Print_Area" localSheetId="67">'7-8_cadreS'!$A$1:$I$32</definedName>
    <definedName name="_xlnm.Print_Area" localSheetId="64">'7-8_infbloc'!$A$1:$I$32</definedName>
    <definedName name="_xlnm.Print_Area" localSheetId="58">'7-8_puer'!$A$1:$I$34</definedName>
    <definedName name="_xlnm.Print_Area" localSheetId="55">'7-8_Spe'!$A$1:$I$32</definedName>
    <definedName name="_xlnm.Print_Area" localSheetId="28">'8-9_aidS'!$A$1:$G$39</definedName>
    <definedName name="_xlnm.Print_Area" localSheetId="8">'8-9_amb'!$A$1:$G$39</definedName>
    <definedName name="_xlnm.Print_Area" localSheetId="48">'8-9_auxPuer'!$A$1:$G$39</definedName>
    <definedName name="_xlnm.Print_Area" localSheetId="4">'8-9_base'!$A$1:$G$39</definedName>
    <definedName name="_xlnm.Print_Area" localSheetId="40">'8-9_ergo'!$A$1:$G$39</definedName>
    <definedName name="_xlnm.Print_Area" localSheetId="12">'8-9_inf'!$A$1:$G$39</definedName>
    <definedName name="_xlnm.Print_Area" localSheetId="36">'8-9_manERM'!$A$1:$G$39</definedName>
    <definedName name="_xlnm.Print_Area" localSheetId="20">'8-9_massK'!$A$1:$G$39</definedName>
    <definedName name="_xlnm.Print_Area" localSheetId="32">'8-9_pedP'!$A$1:$G$39</definedName>
    <definedName name="_xlnm.Print_Area" localSheetId="52">'8-9_prepPH'!$A$1:$G$39</definedName>
    <definedName name="_xlnm.Print_Area" localSheetId="44">'8-9_psyMot'!$A$1:$G$40</definedName>
    <definedName name="_xlnm.Print_Area" localSheetId="16">'8-9_sagF'!$A$1:$G$41</definedName>
    <definedName name="_xlnm.Print_Area" localSheetId="24">'8-9_tecLM'!$A$1:$G$41</definedName>
    <definedName name="_xlnm.Print_Area" localSheetId="25">A_aidS!$A$1:$I$47</definedName>
    <definedName name="_xlnm.Print_Area" localSheetId="5">A_amb!$A$1:$I$42</definedName>
    <definedName name="_xlnm.Print_Area" localSheetId="45">A_auxPuer!$A$1:$I$43</definedName>
    <definedName name="_xlnm.Print_Area" localSheetId="1">A_base!$A$1:$I$59</definedName>
    <definedName name="_xlnm.Print_Area" localSheetId="65">A_cadreS!$A$1:$I$40</definedName>
    <definedName name="_xlnm.Print_Area" localSheetId="37">A_ergo!$A$1:$I$51</definedName>
    <definedName name="_xlnm.Print_Area" localSheetId="9">A_inf!$A$1:$I$48</definedName>
    <definedName name="_xlnm.Print_Area" localSheetId="62">A_infBloc!$A$1:$I$45</definedName>
    <definedName name="_xlnm.Print_Area" localSheetId="33">A_manERM!$A$1:$I$48</definedName>
    <definedName name="_xlnm.Print_Area" localSheetId="17">A_massK!$A$1:$I$51</definedName>
    <definedName name="_xlnm.Print_Area" localSheetId="29">A_pedP!$A$1:$I$48</definedName>
    <definedName name="_xlnm.Print_Area" localSheetId="49">A_prepPH!$A$1:$I$42</definedName>
    <definedName name="_xlnm.Print_Area" localSheetId="41">A_psyMot!$A$1:$I$48</definedName>
    <definedName name="_xlnm.Print_Area" localSheetId="56">A_puer!$A$1:$I$42</definedName>
    <definedName name="_xlnm.Print_Area" localSheetId="13">A_sagF!$A$1:$I$52</definedName>
    <definedName name="_xlnm.Print_Area" localSheetId="53">A_Spe!$A$1:$I$48</definedName>
    <definedName name="_xlnm.Print_Area" localSheetId="21">A_tecLM!$A$1:$I$48</definedName>
    <definedName name="_xlnm.Print_Area" localSheetId="81">Diplome_an_1!$A$1:$Y$33</definedName>
    <definedName name="_xlnm.Print_Area" localSheetId="82">Diplome_an_2!$A$1:$AA$40</definedName>
    <definedName name="_xlnm.Print_Area" localSheetId="76">Diplomés!$A$1:$S$31</definedName>
    <definedName name="_xlnm.Print_Area" localSheetId="79">Inscrits_an_1!$A$1:$P$37</definedName>
    <definedName name="_xlnm.Print_Area" localSheetId="80">Inscrits_an_2!$A$1:$Q$36</definedName>
    <definedName name="_xlnm.Print_Area" localSheetId="74">Inscrits1ere!$A$1:$R$31</definedName>
    <definedName name="_xlnm.Print_Area" localSheetId="73">nbCentres!$A$1:$R$30</definedName>
    <definedName name="_xlnm.Print_Area" localSheetId="78">nbCentres_an!$A$1:$AC$37</definedName>
    <definedName name="_xlnm.Print_Area" localSheetId="77">propFemme!$A$1:$S$31</definedName>
    <definedName name="_xlnm.Print_Area" localSheetId="83">propFemme_an!$A$1:$U$32</definedName>
  </definedNames>
  <calcPr calcId="162913"/>
  <customWorkbookViews>
    <customWorkbookView name="CROGUENNEC, Yannick (DREES/OSAM/BPS) - Affichage personnalisé" guid="{4BF6A69F-C29D-460A-9E84-5045F8F80EEB}" mergeInterval="0" personalView="1" maximized="1" windowWidth="1676" windowHeight="825" tabRatio="829" activeSheetId="41"/>
  </customWorkbookViews>
</workbook>
</file>

<file path=xl/calcChain.xml><?xml version="1.0" encoding="utf-8"?>
<calcChain xmlns="http://schemas.openxmlformats.org/spreadsheetml/2006/main">
  <c r="F12" i="88" l="1"/>
  <c r="F13" i="88"/>
  <c r="F14" i="88"/>
  <c r="F15" i="88"/>
  <c r="D16" i="88"/>
  <c r="E16" i="88"/>
  <c r="F16" i="88"/>
  <c r="C15" i="12" l="1"/>
  <c r="D15" i="12"/>
  <c r="E15" i="12"/>
  <c r="F15" i="12"/>
  <c r="E21" i="12"/>
  <c r="E22" i="12"/>
  <c r="E23" i="12"/>
  <c r="E24" i="12"/>
  <c r="E25" i="12"/>
  <c r="E26" i="12"/>
  <c r="E27" i="12"/>
  <c r="E28" i="12"/>
  <c r="E29" i="12"/>
  <c r="E30" i="12"/>
  <c r="E31" i="12"/>
  <c r="E32" i="12"/>
  <c r="E33" i="12"/>
  <c r="E34" i="12"/>
  <c r="E35" i="12"/>
  <c r="C37" i="12"/>
  <c r="C15" i="8"/>
  <c r="D15" i="8"/>
  <c r="E15" i="8"/>
  <c r="F15" i="8"/>
  <c r="C37" i="8"/>
  <c r="E37" i="8"/>
  <c r="C15" i="4"/>
  <c r="D15" i="4"/>
  <c r="E15" i="4"/>
  <c r="F15" i="4"/>
  <c r="E37" i="12" l="1"/>
  <c r="O6" i="105"/>
  <c r="N6" i="105"/>
  <c r="M6" i="105"/>
  <c r="L6" i="105"/>
  <c r="K6" i="105"/>
  <c r="J6" i="105"/>
  <c r="I6" i="105"/>
  <c r="H6" i="105"/>
  <c r="G6" i="105"/>
  <c r="F6" i="105"/>
  <c r="E6" i="105"/>
  <c r="D6" i="105"/>
  <c r="C6" i="105"/>
  <c r="B6" i="105"/>
  <c r="P11" i="104"/>
  <c r="O11" i="104"/>
  <c r="N11" i="104"/>
  <c r="M11" i="104"/>
  <c r="L11" i="104"/>
  <c r="K11" i="104"/>
  <c r="J11" i="104"/>
  <c r="I11" i="104"/>
  <c r="H11" i="104"/>
  <c r="G11" i="104"/>
  <c r="F11" i="104"/>
  <c r="E11" i="104"/>
  <c r="D11" i="104"/>
  <c r="C11" i="104"/>
  <c r="B11" i="104"/>
  <c r="P6" i="104"/>
  <c r="O6" i="104"/>
  <c r="O15" i="104" s="1"/>
  <c r="N6" i="104"/>
  <c r="N15" i="104" s="1"/>
  <c r="M6" i="104"/>
  <c r="L6" i="104"/>
  <c r="K6" i="104"/>
  <c r="K15" i="104" s="1"/>
  <c r="J6" i="104"/>
  <c r="J15" i="104" s="1"/>
  <c r="I6" i="104"/>
  <c r="H6" i="104"/>
  <c r="G6" i="104"/>
  <c r="G15" i="104" s="1"/>
  <c r="F6" i="104"/>
  <c r="F15" i="104" s="1"/>
  <c r="E6" i="104"/>
  <c r="D6" i="104"/>
  <c r="C6" i="104"/>
  <c r="C15" i="104" s="1"/>
  <c r="B6" i="104"/>
  <c r="B15" i="104" s="1"/>
  <c r="J51" i="103"/>
  <c r="I51" i="103"/>
  <c r="H51" i="103"/>
  <c r="G51" i="103"/>
  <c r="F51" i="103"/>
  <c r="E51" i="103"/>
  <c r="D51" i="103"/>
  <c r="K51" i="103" s="1"/>
  <c r="J50" i="103"/>
  <c r="I50" i="103"/>
  <c r="H50" i="103"/>
  <c r="G50" i="103"/>
  <c r="F50" i="103"/>
  <c r="E50" i="103"/>
  <c r="D50" i="103"/>
  <c r="J48" i="103"/>
  <c r="I48" i="103"/>
  <c r="H48" i="103"/>
  <c r="G48" i="103"/>
  <c r="F48" i="103"/>
  <c r="E48" i="103"/>
  <c r="D48" i="103"/>
  <c r="J47" i="103"/>
  <c r="I47" i="103"/>
  <c r="H47" i="103"/>
  <c r="G47" i="103"/>
  <c r="F47" i="103"/>
  <c r="E47" i="103"/>
  <c r="D47" i="103"/>
  <c r="J46" i="103"/>
  <c r="I46" i="103"/>
  <c r="H46" i="103"/>
  <c r="G46" i="103"/>
  <c r="F46" i="103"/>
  <c r="E46" i="103"/>
  <c r="D46" i="103"/>
  <c r="K46" i="103" s="1"/>
  <c r="J45" i="103"/>
  <c r="I45" i="103"/>
  <c r="H45" i="103"/>
  <c r="G45" i="103"/>
  <c r="F45" i="103"/>
  <c r="E45" i="103"/>
  <c r="D45" i="103"/>
  <c r="J44" i="103"/>
  <c r="I44" i="103"/>
  <c r="H44" i="103"/>
  <c r="G44" i="103"/>
  <c r="F44" i="103"/>
  <c r="E44" i="103"/>
  <c r="D44" i="103"/>
  <c r="J43" i="103"/>
  <c r="I43" i="103"/>
  <c r="H43" i="103"/>
  <c r="G43" i="103"/>
  <c r="F43" i="103"/>
  <c r="E43" i="103"/>
  <c r="D43" i="103"/>
  <c r="J42" i="103"/>
  <c r="I42" i="103"/>
  <c r="H42" i="103"/>
  <c r="G42" i="103"/>
  <c r="F42" i="103"/>
  <c r="E42" i="103"/>
  <c r="D42" i="103"/>
  <c r="K42" i="103" s="1"/>
  <c r="J41" i="103"/>
  <c r="I41" i="103"/>
  <c r="H41" i="103"/>
  <c r="G41" i="103"/>
  <c r="F41" i="103"/>
  <c r="E41" i="103"/>
  <c r="D41" i="103"/>
  <c r="J40" i="103"/>
  <c r="I40" i="103"/>
  <c r="H40" i="103"/>
  <c r="G40" i="103"/>
  <c r="F40" i="103"/>
  <c r="E40" i="103"/>
  <c r="D40" i="103"/>
  <c r="J39" i="103"/>
  <c r="I39" i="103"/>
  <c r="H39" i="103"/>
  <c r="G39" i="103"/>
  <c r="F39" i="103"/>
  <c r="E39" i="103"/>
  <c r="D39" i="103"/>
  <c r="J38" i="103"/>
  <c r="I38" i="103"/>
  <c r="H38" i="103"/>
  <c r="G38" i="103"/>
  <c r="F38" i="103"/>
  <c r="E38" i="103"/>
  <c r="D38" i="103"/>
  <c r="J37" i="103"/>
  <c r="I37" i="103"/>
  <c r="H37" i="103"/>
  <c r="G37" i="103"/>
  <c r="F37" i="103"/>
  <c r="E37" i="103"/>
  <c r="D37" i="103"/>
  <c r="J36" i="103"/>
  <c r="J49" i="103" s="1"/>
  <c r="J52" i="103" s="1"/>
  <c r="I36" i="103"/>
  <c r="H36" i="103"/>
  <c r="G36" i="103"/>
  <c r="F36" i="103"/>
  <c r="F49" i="103" s="1"/>
  <c r="F52" i="103" s="1"/>
  <c r="E36" i="103"/>
  <c r="D36" i="103"/>
  <c r="K29" i="103"/>
  <c r="K28" i="103"/>
  <c r="J27" i="103"/>
  <c r="J30" i="103" s="1"/>
  <c r="I27" i="103"/>
  <c r="I30" i="103" s="1"/>
  <c r="H27" i="103"/>
  <c r="H30" i="103" s="1"/>
  <c r="G27" i="103"/>
  <c r="G30" i="103" s="1"/>
  <c r="F27" i="103"/>
  <c r="F30" i="103" s="1"/>
  <c r="E27" i="103"/>
  <c r="E30" i="103" s="1"/>
  <c r="D27" i="103"/>
  <c r="D30" i="103" s="1"/>
  <c r="K26" i="103"/>
  <c r="K25" i="103"/>
  <c r="K24" i="103"/>
  <c r="K23" i="103"/>
  <c r="K22" i="103"/>
  <c r="K21" i="103"/>
  <c r="K20" i="103"/>
  <c r="K19" i="103"/>
  <c r="K18" i="103"/>
  <c r="K17" i="103"/>
  <c r="K16" i="103"/>
  <c r="K15" i="103"/>
  <c r="K14" i="103"/>
  <c r="K13" i="103"/>
  <c r="K12" i="103"/>
  <c r="K11" i="103"/>
  <c r="K10" i="103"/>
  <c r="K9" i="103"/>
  <c r="K8" i="103"/>
  <c r="K7" i="103"/>
  <c r="K6" i="103"/>
  <c r="K5" i="103"/>
  <c r="J51" i="102"/>
  <c r="I51" i="102"/>
  <c r="H51" i="102"/>
  <c r="G51" i="102"/>
  <c r="F51" i="102"/>
  <c r="E51" i="102"/>
  <c r="D51" i="102"/>
  <c r="K51" i="102" s="1"/>
  <c r="J50" i="102"/>
  <c r="I50" i="102"/>
  <c r="H50" i="102"/>
  <c r="G50" i="102"/>
  <c r="F50" i="102"/>
  <c r="E50" i="102"/>
  <c r="D50" i="102"/>
  <c r="J48" i="102"/>
  <c r="I48" i="102"/>
  <c r="H48" i="102"/>
  <c r="G48" i="102"/>
  <c r="F48" i="102"/>
  <c r="E48" i="102"/>
  <c r="D48" i="102"/>
  <c r="J47" i="102"/>
  <c r="I47" i="102"/>
  <c r="H47" i="102"/>
  <c r="G47" i="102"/>
  <c r="F47" i="102"/>
  <c r="E47" i="102"/>
  <c r="D47" i="102"/>
  <c r="J46" i="102"/>
  <c r="I46" i="102"/>
  <c r="H46" i="102"/>
  <c r="G46" i="102"/>
  <c r="F46" i="102"/>
  <c r="E46" i="102"/>
  <c r="D46" i="102"/>
  <c r="K46" i="102" s="1"/>
  <c r="J45" i="102"/>
  <c r="I45" i="102"/>
  <c r="H45" i="102"/>
  <c r="G45" i="102"/>
  <c r="F45" i="102"/>
  <c r="E45" i="102"/>
  <c r="D45" i="102"/>
  <c r="J44" i="102"/>
  <c r="I44" i="102"/>
  <c r="H44" i="102"/>
  <c r="G44" i="102"/>
  <c r="F44" i="102"/>
  <c r="E44" i="102"/>
  <c r="D44" i="102"/>
  <c r="J43" i="102"/>
  <c r="I43" i="102"/>
  <c r="H43" i="102"/>
  <c r="G43" i="102"/>
  <c r="F43" i="102"/>
  <c r="E43" i="102"/>
  <c r="D43" i="102"/>
  <c r="J42" i="102"/>
  <c r="I42" i="102"/>
  <c r="H42" i="102"/>
  <c r="G42" i="102"/>
  <c r="F42" i="102"/>
  <c r="E42" i="102"/>
  <c r="D42" i="102"/>
  <c r="K42" i="102" s="1"/>
  <c r="J41" i="102"/>
  <c r="I41" i="102"/>
  <c r="H41" i="102"/>
  <c r="G41" i="102"/>
  <c r="F41" i="102"/>
  <c r="E41" i="102"/>
  <c r="D41" i="102"/>
  <c r="J40" i="102"/>
  <c r="I40" i="102"/>
  <c r="H40" i="102"/>
  <c r="G40" i="102"/>
  <c r="F40" i="102"/>
  <c r="E40" i="102"/>
  <c r="D40" i="102"/>
  <c r="J39" i="102"/>
  <c r="I39" i="102"/>
  <c r="H39" i="102"/>
  <c r="G39" i="102"/>
  <c r="F39" i="102"/>
  <c r="E39" i="102"/>
  <c r="D39" i="102"/>
  <c r="J38" i="102"/>
  <c r="I38" i="102"/>
  <c r="H38" i="102"/>
  <c r="G38" i="102"/>
  <c r="F38" i="102"/>
  <c r="E38" i="102"/>
  <c r="D38" i="102"/>
  <c r="J37" i="102"/>
  <c r="I37" i="102"/>
  <c r="H37" i="102"/>
  <c r="G37" i="102"/>
  <c r="F37" i="102"/>
  <c r="E37" i="102"/>
  <c r="D37" i="102"/>
  <c r="J36" i="102"/>
  <c r="J49" i="102" s="1"/>
  <c r="J52" i="102" s="1"/>
  <c r="I36" i="102"/>
  <c r="H36" i="102"/>
  <c r="G36" i="102"/>
  <c r="F36" i="102"/>
  <c r="F49" i="102" s="1"/>
  <c r="F52" i="102" s="1"/>
  <c r="E36" i="102"/>
  <c r="D36" i="102"/>
  <c r="K29" i="102"/>
  <c r="K28" i="102"/>
  <c r="J27" i="102"/>
  <c r="J30" i="102" s="1"/>
  <c r="I27" i="102"/>
  <c r="I30" i="102" s="1"/>
  <c r="H27" i="102"/>
  <c r="H30" i="102" s="1"/>
  <c r="G27" i="102"/>
  <c r="G30" i="102" s="1"/>
  <c r="F27" i="102"/>
  <c r="F30" i="102" s="1"/>
  <c r="E27" i="102"/>
  <c r="E30" i="102" s="1"/>
  <c r="D27" i="102"/>
  <c r="D30" i="102" s="1"/>
  <c r="K26" i="102"/>
  <c r="K25" i="102"/>
  <c r="K24" i="102"/>
  <c r="K23" i="102"/>
  <c r="K22" i="102"/>
  <c r="K21" i="102"/>
  <c r="K20" i="102"/>
  <c r="K19" i="102"/>
  <c r="K18" i="102"/>
  <c r="K17" i="102"/>
  <c r="K16" i="102"/>
  <c r="K15" i="102"/>
  <c r="K14" i="102"/>
  <c r="K13" i="102"/>
  <c r="K12" i="102"/>
  <c r="K11" i="102"/>
  <c r="K10" i="102"/>
  <c r="K9" i="102"/>
  <c r="K8" i="102"/>
  <c r="K7" i="102"/>
  <c r="K6" i="102"/>
  <c r="K5" i="102"/>
  <c r="F35" i="101"/>
  <c r="F16" i="101"/>
  <c r="C50" i="100"/>
  <c r="H22" i="100"/>
  <c r="D17" i="100"/>
  <c r="E16" i="100"/>
  <c r="D16" i="100"/>
  <c r="F15" i="100"/>
  <c r="F14" i="100"/>
  <c r="F12" i="100"/>
  <c r="F16" i="100" s="1"/>
  <c r="E7" i="100"/>
  <c r="F35" i="99"/>
  <c r="F16" i="99"/>
  <c r="C50" i="98"/>
  <c r="H33" i="98"/>
  <c r="H22" i="98"/>
  <c r="E16" i="98"/>
  <c r="D16" i="98"/>
  <c r="F15" i="98"/>
  <c r="F14" i="98"/>
  <c r="F13" i="98"/>
  <c r="F12" i="98"/>
  <c r="F16" i="98" s="1"/>
  <c r="E7" i="98"/>
  <c r="G20" i="96"/>
  <c r="F20" i="96"/>
  <c r="E43" i="95"/>
  <c r="C43" i="95"/>
  <c r="G10" i="95"/>
  <c r="E10" i="95"/>
  <c r="D10" i="95"/>
  <c r="F10" i="95" s="1"/>
  <c r="F9" i="95"/>
  <c r="F8" i="95"/>
  <c r="F7" i="95"/>
  <c r="G20" i="93"/>
  <c r="F20" i="93"/>
  <c r="E44" i="92"/>
  <c r="C44" i="92"/>
  <c r="H27" i="92"/>
  <c r="G11" i="92"/>
  <c r="E11" i="92"/>
  <c r="D11" i="92"/>
  <c r="F11" i="92" s="1"/>
  <c r="F10" i="92"/>
  <c r="F9" i="92"/>
  <c r="F8" i="92"/>
  <c r="F7" i="92"/>
  <c r="F35" i="91"/>
  <c r="F16" i="91"/>
  <c r="C50" i="90"/>
  <c r="H33" i="90"/>
  <c r="H22" i="90"/>
  <c r="F17" i="90"/>
  <c r="E16" i="90"/>
  <c r="D16" i="90"/>
  <c r="F15" i="90"/>
  <c r="F14" i="90"/>
  <c r="F13" i="90"/>
  <c r="F12" i="90"/>
  <c r="E7" i="90"/>
  <c r="F35" i="89"/>
  <c r="F16" i="89"/>
  <c r="C50" i="88"/>
  <c r="H33" i="88"/>
  <c r="H22" i="88"/>
  <c r="E7" i="88"/>
  <c r="G21" i="86"/>
  <c r="F21" i="86"/>
  <c r="E43" i="85"/>
  <c r="C43" i="85"/>
  <c r="H26" i="85"/>
  <c r="G10" i="85"/>
  <c r="E10" i="85"/>
  <c r="D10" i="85"/>
  <c r="F9" i="85"/>
  <c r="F8" i="85"/>
  <c r="F7" i="85"/>
  <c r="F10" i="85" s="1"/>
  <c r="K38" i="103" l="1"/>
  <c r="K37" i="102"/>
  <c r="K38" i="102"/>
  <c r="K50" i="102"/>
  <c r="G49" i="103"/>
  <c r="G52" i="103" s="1"/>
  <c r="K41" i="103"/>
  <c r="K45" i="103"/>
  <c r="K50" i="103"/>
  <c r="H15" i="104"/>
  <c r="L15" i="104"/>
  <c r="F16" i="90"/>
  <c r="D49" i="102"/>
  <c r="D52" i="102" s="1"/>
  <c r="K52" i="102" s="1"/>
  <c r="H49" i="102"/>
  <c r="H52" i="102" s="1"/>
  <c r="K40" i="102"/>
  <c r="K44" i="102"/>
  <c r="K48" i="102"/>
  <c r="D49" i="103"/>
  <c r="H49" i="103"/>
  <c r="H52" i="103" s="1"/>
  <c r="K40" i="103"/>
  <c r="K44" i="103"/>
  <c r="K48" i="103"/>
  <c r="E15" i="104"/>
  <c r="I15" i="104"/>
  <c r="M15" i="104"/>
  <c r="K30" i="102"/>
  <c r="G49" i="102"/>
  <c r="G52" i="102" s="1"/>
  <c r="K41" i="102"/>
  <c r="K45" i="102"/>
  <c r="K30" i="103"/>
  <c r="K37" i="103"/>
  <c r="D15" i="104"/>
  <c r="P15" i="104"/>
  <c r="E49" i="102"/>
  <c r="E52" i="102" s="1"/>
  <c r="I49" i="102"/>
  <c r="I52" i="102" s="1"/>
  <c r="K39" i="102"/>
  <c r="K43" i="102"/>
  <c r="K47" i="102"/>
  <c r="E49" i="103"/>
  <c r="E52" i="103" s="1"/>
  <c r="I49" i="103"/>
  <c r="I52" i="103" s="1"/>
  <c r="K39" i="103"/>
  <c r="K43" i="103"/>
  <c r="K47" i="103"/>
  <c r="K49" i="102"/>
  <c r="D52" i="103"/>
  <c r="K27" i="102"/>
  <c r="K36" i="102"/>
  <c r="K27" i="103"/>
  <c r="K36" i="103"/>
  <c r="AB34" i="81"/>
  <c r="AB32" i="81"/>
  <c r="K14" i="66"/>
  <c r="K12" i="66"/>
  <c r="K14" i="63"/>
  <c r="K12" i="63"/>
  <c r="K14" i="60"/>
  <c r="K12" i="60"/>
  <c r="K14" i="57"/>
  <c r="K12" i="57"/>
  <c r="K14" i="54"/>
  <c r="K12" i="54"/>
  <c r="K14" i="50"/>
  <c r="K12" i="50"/>
  <c r="K14" i="46"/>
  <c r="K12" i="46"/>
  <c r="E35" i="44"/>
  <c r="E34" i="44"/>
  <c r="E33" i="44"/>
  <c r="E32" i="44"/>
  <c r="E28" i="44"/>
  <c r="E27" i="44"/>
  <c r="E24" i="44"/>
  <c r="E23" i="44"/>
  <c r="E22" i="44"/>
  <c r="E21" i="44"/>
  <c r="K14" i="42"/>
  <c r="K12" i="42"/>
  <c r="H15" i="41"/>
  <c r="F15" i="41"/>
  <c r="E15" i="41"/>
  <c r="G14" i="41"/>
  <c r="G13" i="41"/>
  <c r="G15" i="41" s="1"/>
  <c r="H12" i="41"/>
  <c r="F12" i="41"/>
  <c r="E12" i="41"/>
  <c r="G11" i="41"/>
  <c r="G10" i="41"/>
  <c r="H9" i="41"/>
  <c r="F9" i="41"/>
  <c r="E9" i="41"/>
  <c r="G8" i="41"/>
  <c r="G7" i="41"/>
  <c r="K14" i="38"/>
  <c r="K12" i="38"/>
  <c r="K14" i="34"/>
  <c r="K12" i="34"/>
  <c r="C37" i="32"/>
  <c r="C31" i="30"/>
  <c r="E31" i="30"/>
  <c r="K14" i="30"/>
  <c r="K12" i="30"/>
  <c r="C31" i="26"/>
  <c r="K14" i="26"/>
  <c r="K12" i="26"/>
  <c r="G43" i="23"/>
  <c r="F43" i="23"/>
  <c r="K14" i="22"/>
  <c r="K12" i="22"/>
  <c r="K14" i="18"/>
  <c r="K12" i="18"/>
  <c r="K14" i="14"/>
  <c r="K12" i="14"/>
  <c r="G39" i="10"/>
  <c r="G40" i="10"/>
  <c r="G41" i="10"/>
  <c r="G42" i="10"/>
  <c r="G43" i="10"/>
  <c r="G44" i="10"/>
  <c r="G45" i="10"/>
  <c r="G46" i="10"/>
  <c r="G47" i="10"/>
  <c r="G48" i="10"/>
  <c r="G49" i="10"/>
  <c r="E39" i="10"/>
  <c r="E40" i="10"/>
  <c r="E41" i="10"/>
  <c r="E42" i="10"/>
  <c r="E43" i="10"/>
  <c r="E44" i="10"/>
  <c r="E45" i="10"/>
  <c r="E46" i="10"/>
  <c r="E47" i="10"/>
  <c r="E48" i="10"/>
  <c r="E49" i="10"/>
  <c r="C49" i="10"/>
  <c r="C45" i="10"/>
  <c r="C46" i="10"/>
  <c r="C47" i="10"/>
  <c r="C48" i="10"/>
  <c r="C40" i="10"/>
  <c r="C41" i="10"/>
  <c r="C42" i="10"/>
  <c r="C43" i="10"/>
  <c r="C44" i="10"/>
  <c r="C39" i="10"/>
  <c r="G38" i="10"/>
  <c r="E38" i="10"/>
  <c r="C38" i="10"/>
  <c r="G37" i="10"/>
  <c r="E37" i="10"/>
  <c r="C37" i="10"/>
  <c r="C23" i="10"/>
  <c r="E23" i="10"/>
  <c r="C24" i="10"/>
  <c r="E24" i="10"/>
  <c r="C25" i="10"/>
  <c r="E25" i="10"/>
  <c r="C26" i="10"/>
  <c r="E26" i="10"/>
  <c r="C27" i="10"/>
  <c r="E27" i="10"/>
  <c r="C28" i="10"/>
  <c r="E28" i="10"/>
  <c r="C29" i="10"/>
  <c r="E29" i="10"/>
  <c r="E22" i="10"/>
  <c r="C22" i="10"/>
  <c r="E21" i="10"/>
  <c r="C21" i="10"/>
  <c r="K14" i="10"/>
  <c r="K12" i="10"/>
  <c r="K14" i="6"/>
  <c r="K12" i="6"/>
  <c r="G24" i="5"/>
  <c r="K14" i="2"/>
  <c r="K12" i="2"/>
  <c r="F43" i="3"/>
  <c r="G43" i="3"/>
  <c r="E32" i="84"/>
  <c r="D32" i="84"/>
  <c r="C32" i="84"/>
  <c r="M22" i="84"/>
  <c r="L22" i="84"/>
  <c r="K22" i="84"/>
  <c r="M21" i="84"/>
  <c r="L21" i="84"/>
  <c r="K21" i="84"/>
  <c r="M20" i="84"/>
  <c r="L20" i="84"/>
  <c r="K20" i="84"/>
  <c r="M19" i="84"/>
  <c r="L19" i="84"/>
  <c r="K19" i="84"/>
  <c r="M18" i="84"/>
  <c r="L18" i="84"/>
  <c r="K18" i="84"/>
  <c r="M17" i="84"/>
  <c r="L17" i="84"/>
  <c r="K17" i="84"/>
  <c r="M16" i="84"/>
  <c r="L16" i="84"/>
  <c r="K16" i="84"/>
  <c r="M15" i="84"/>
  <c r="L15" i="84"/>
  <c r="K15" i="84"/>
  <c r="M14" i="84"/>
  <c r="L14" i="84"/>
  <c r="K14" i="84"/>
  <c r="M13" i="84"/>
  <c r="L13" i="84"/>
  <c r="K13" i="84"/>
  <c r="M12" i="84"/>
  <c r="L12" i="84"/>
  <c r="K12" i="84"/>
  <c r="M11" i="84"/>
  <c r="L11" i="84"/>
  <c r="K11" i="84"/>
  <c r="M10" i="84"/>
  <c r="L10" i="84"/>
  <c r="K10" i="84"/>
  <c r="M9" i="84"/>
  <c r="L9" i="84"/>
  <c r="K9" i="84"/>
  <c r="M8" i="84"/>
  <c r="L8" i="84"/>
  <c r="K8" i="84"/>
  <c r="M7" i="84"/>
  <c r="L7" i="84"/>
  <c r="K7" i="84"/>
  <c r="M6" i="84"/>
  <c r="L6" i="84"/>
  <c r="K6" i="84"/>
  <c r="M5" i="84"/>
  <c r="L5" i="84"/>
  <c r="K5" i="84"/>
  <c r="K23" i="84" s="1"/>
  <c r="E8" i="65"/>
  <c r="G8" i="65"/>
  <c r="D8" i="65"/>
  <c r="F7" i="65"/>
  <c r="F8" i="65" s="1"/>
  <c r="R7" i="81"/>
  <c r="R9" i="81"/>
  <c r="R13" i="81"/>
  <c r="R16" i="81"/>
  <c r="R17" i="81"/>
  <c r="R18" i="81"/>
  <c r="R19" i="81"/>
  <c r="R21" i="81"/>
  <c r="R14" i="81"/>
  <c r="R23" i="81"/>
  <c r="R25" i="81"/>
  <c r="R26" i="81"/>
  <c r="R27" i="81"/>
  <c r="R28" i="81"/>
  <c r="R29" i="81"/>
  <c r="U32" i="81"/>
  <c r="V32" i="81"/>
  <c r="W32" i="81"/>
  <c r="X32" i="81"/>
  <c r="Y32" i="81"/>
  <c r="Z32" i="81"/>
  <c r="AA32" i="81"/>
  <c r="R34" i="81"/>
  <c r="U34" i="81"/>
  <c r="V34" i="81"/>
  <c r="W34" i="81"/>
  <c r="X34" i="81"/>
  <c r="Y34" i="81"/>
  <c r="Z34" i="81"/>
  <c r="AA34" i="81"/>
  <c r="G7" i="79"/>
  <c r="G9" i="79"/>
  <c r="G13" i="79"/>
  <c r="G16" i="79"/>
  <c r="G17" i="79"/>
  <c r="G18" i="79"/>
  <c r="G19" i="79"/>
  <c r="H19" i="79"/>
  <c r="G21" i="79"/>
  <c r="G14" i="79"/>
  <c r="G23" i="79"/>
  <c r="G25" i="79"/>
  <c r="G26" i="79"/>
  <c r="G27" i="79"/>
  <c r="G28" i="79"/>
  <c r="G29" i="79"/>
  <c r="G32" i="79"/>
  <c r="H32" i="79"/>
  <c r="I32" i="79"/>
  <c r="I33" i="79" s="1"/>
  <c r="J32" i="79"/>
  <c r="K32" i="79"/>
  <c r="K33" i="79" s="1"/>
  <c r="L32" i="79"/>
  <c r="L33" i="79" s="1"/>
  <c r="M32" i="79"/>
  <c r="M33" i="79" s="1"/>
  <c r="N32" i="79"/>
  <c r="O32" i="79"/>
  <c r="O33" i="79" s="1"/>
  <c r="G33" i="79"/>
  <c r="H33" i="79"/>
  <c r="J33" i="79"/>
  <c r="N33" i="79"/>
  <c r="T6" i="77"/>
  <c r="T31" i="77" s="1"/>
  <c r="T8" i="77"/>
  <c r="T12" i="77"/>
  <c r="T15" i="77"/>
  <c r="T16" i="77"/>
  <c r="T17" i="77"/>
  <c r="T18" i="77"/>
  <c r="T19" i="77"/>
  <c r="T20" i="77"/>
  <c r="T13" i="77"/>
  <c r="T22" i="77"/>
  <c r="T24" i="77"/>
  <c r="T25" i="77"/>
  <c r="T26" i="77"/>
  <c r="T27" i="77"/>
  <c r="T28" i="77"/>
  <c r="T29" i="77"/>
  <c r="T30" i="77"/>
  <c r="W31" i="77"/>
  <c r="X31" i="77"/>
  <c r="X32" i="77" s="1"/>
  <c r="Y31" i="77"/>
  <c r="Y32" i="77" s="1"/>
  <c r="Z31" i="77"/>
  <c r="Z32" i="77" s="1"/>
  <c r="AA31" i="77"/>
  <c r="AB31" i="77"/>
  <c r="AB32" i="77" s="1"/>
  <c r="T32" i="77"/>
  <c r="W32" i="77"/>
  <c r="AA32" i="77"/>
  <c r="R5" i="75"/>
  <c r="R6" i="75"/>
  <c r="R7" i="75"/>
  <c r="R8" i="75"/>
  <c r="R9" i="75"/>
  <c r="R10" i="75"/>
  <c r="R11" i="75"/>
  <c r="R12" i="75"/>
  <c r="R13" i="75"/>
  <c r="R14" i="75"/>
  <c r="R15" i="75"/>
  <c r="R16" i="75"/>
  <c r="R17" i="75"/>
  <c r="R18" i="75"/>
  <c r="R19" i="75"/>
  <c r="R20" i="75"/>
  <c r="R21" i="75"/>
  <c r="R22" i="75"/>
  <c r="R23" i="75"/>
  <c r="R24" i="75"/>
  <c r="R25" i="75"/>
  <c r="R26" i="75"/>
  <c r="B27" i="75"/>
  <c r="C27" i="75"/>
  <c r="C30" i="75" s="1"/>
  <c r="D27" i="75"/>
  <c r="D30" i="75" s="1"/>
  <c r="E27" i="75"/>
  <c r="F27" i="75"/>
  <c r="G27" i="75"/>
  <c r="H27" i="75"/>
  <c r="H30" i="75" s="1"/>
  <c r="I27" i="75"/>
  <c r="J27" i="75"/>
  <c r="K27" i="75"/>
  <c r="K30" i="75" s="1"/>
  <c r="L27" i="75"/>
  <c r="L30" i="75" s="1"/>
  <c r="M27" i="75"/>
  <c r="M30" i="75" s="1"/>
  <c r="N27" i="75"/>
  <c r="N30" i="75" s="1"/>
  <c r="O27" i="75"/>
  <c r="P27" i="75"/>
  <c r="P30" i="75" s="1"/>
  <c r="Q27" i="75"/>
  <c r="R28" i="75"/>
  <c r="R29" i="75"/>
  <c r="B30" i="75"/>
  <c r="E30" i="75"/>
  <c r="F30" i="75"/>
  <c r="J30" i="75"/>
  <c r="O30" i="75"/>
  <c r="Q30" i="75"/>
  <c r="B36" i="75"/>
  <c r="C36" i="75"/>
  <c r="D36" i="75"/>
  <c r="E36" i="75"/>
  <c r="F36" i="75"/>
  <c r="G36" i="75"/>
  <c r="H36" i="75"/>
  <c r="I36" i="75"/>
  <c r="J36" i="75"/>
  <c r="K36" i="75"/>
  <c r="L36" i="75"/>
  <c r="M36" i="75"/>
  <c r="N36" i="75"/>
  <c r="O36" i="75"/>
  <c r="P36" i="75"/>
  <c r="Q36" i="75"/>
  <c r="B37" i="75"/>
  <c r="C37" i="75"/>
  <c r="D37" i="75"/>
  <c r="E37" i="75"/>
  <c r="F37" i="75"/>
  <c r="G37" i="75"/>
  <c r="H37" i="75"/>
  <c r="I37" i="75"/>
  <c r="J37" i="75"/>
  <c r="K37" i="75"/>
  <c r="L37" i="75"/>
  <c r="M37" i="75"/>
  <c r="N37" i="75"/>
  <c r="O37" i="75"/>
  <c r="P37" i="75"/>
  <c r="Q37" i="75"/>
  <c r="B38" i="75"/>
  <c r="C38" i="75"/>
  <c r="D38" i="75"/>
  <c r="E38" i="75"/>
  <c r="F38" i="75"/>
  <c r="G38" i="75"/>
  <c r="H38" i="75"/>
  <c r="I38" i="75"/>
  <c r="J38" i="75"/>
  <c r="K38" i="75"/>
  <c r="L38" i="75"/>
  <c r="M38" i="75"/>
  <c r="N38" i="75"/>
  <c r="O38" i="75"/>
  <c r="P38" i="75"/>
  <c r="Q38" i="75"/>
  <c r="B39" i="75"/>
  <c r="C39" i="75"/>
  <c r="D39" i="75"/>
  <c r="E39" i="75"/>
  <c r="F39" i="75"/>
  <c r="G39" i="75"/>
  <c r="H39" i="75"/>
  <c r="I39" i="75"/>
  <c r="J39" i="75"/>
  <c r="K39" i="75"/>
  <c r="L39" i="75"/>
  <c r="M39" i="75"/>
  <c r="N39" i="75"/>
  <c r="O39" i="75"/>
  <c r="P39" i="75"/>
  <c r="Q39" i="75"/>
  <c r="B40" i="75"/>
  <c r="C40" i="75"/>
  <c r="D40" i="75"/>
  <c r="E40" i="75"/>
  <c r="F40" i="75"/>
  <c r="G40" i="75"/>
  <c r="H40" i="75"/>
  <c r="I40" i="75"/>
  <c r="J40" i="75"/>
  <c r="K40" i="75"/>
  <c r="L40" i="75"/>
  <c r="M40" i="75"/>
  <c r="N40" i="75"/>
  <c r="O40" i="75"/>
  <c r="P40" i="75"/>
  <c r="Q40" i="75"/>
  <c r="B41" i="75"/>
  <c r="C41" i="75"/>
  <c r="D41" i="75"/>
  <c r="E41" i="75"/>
  <c r="F41" i="75"/>
  <c r="G41" i="75"/>
  <c r="H41" i="75"/>
  <c r="I41" i="75"/>
  <c r="J41" i="75"/>
  <c r="K41" i="75"/>
  <c r="L41" i="75"/>
  <c r="M41" i="75"/>
  <c r="N41" i="75"/>
  <c r="O41" i="75"/>
  <c r="P41" i="75"/>
  <c r="Q41" i="75"/>
  <c r="B42" i="75"/>
  <c r="C42" i="75"/>
  <c r="D42" i="75"/>
  <c r="E42" i="75"/>
  <c r="F42" i="75"/>
  <c r="G42" i="75"/>
  <c r="H42" i="75"/>
  <c r="I42" i="75"/>
  <c r="J42" i="75"/>
  <c r="K42" i="75"/>
  <c r="L42" i="75"/>
  <c r="M42" i="75"/>
  <c r="N42" i="75"/>
  <c r="O42" i="75"/>
  <c r="P42" i="75"/>
  <c r="Q42" i="75"/>
  <c r="B43" i="75"/>
  <c r="C43" i="75"/>
  <c r="D43" i="75"/>
  <c r="E43" i="75"/>
  <c r="F43" i="75"/>
  <c r="G43" i="75"/>
  <c r="H43" i="75"/>
  <c r="I43" i="75"/>
  <c r="J43" i="75"/>
  <c r="K43" i="75"/>
  <c r="L43" i="75"/>
  <c r="M43" i="75"/>
  <c r="N43" i="75"/>
  <c r="O43" i="75"/>
  <c r="P43" i="75"/>
  <c r="Q43" i="75"/>
  <c r="B44" i="75"/>
  <c r="C44" i="75"/>
  <c r="D44" i="75"/>
  <c r="E44" i="75"/>
  <c r="F44" i="75"/>
  <c r="G44" i="75"/>
  <c r="H44" i="75"/>
  <c r="I44" i="75"/>
  <c r="J44" i="75"/>
  <c r="K44" i="75"/>
  <c r="L44" i="75"/>
  <c r="M44" i="75"/>
  <c r="N44" i="75"/>
  <c r="O44" i="75"/>
  <c r="P44" i="75"/>
  <c r="Q44" i="75"/>
  <c r="B45" i="75"/>
  <c r="C45" i="75"/>
  <c r="D45" i="75"/>
  <c r="E45" i="75"/>
  <c r="F45" i="75"/>
  <c r="G45" i="75"/>
  <c r="H45" i="75"/>
  <c r="I45" i="75"/>
  <c r="J45" i="75"/>
  <c r="K45" i="75"/>
  <c r="L45" i="75"/>
  <c r="M45" i="75"/>
  <c r="N45" i="75"/>
  <c r="O45" i="75"/>
  <c r="P45" i="75"/>
  <c r="Q45" i="75"/>
  <c r="B46" i="75"/>
  <c r="C46" i="75"/>
  <c r="D46" i="75"/>
  <c r="E46" i="75"/>
  <c r="F46" i="75"/>
  <c r="G46" i="75"/>
  <c r="H46" i="75"/>
  <c r="I46" i="75"/>
  <c r="J46" i="75"/>
  <c r="K46" i="75"/>
  <c r="L46" i="75"/>
  <c r="M46" i="75"/>
  <c r="N46" i="75"/>
  <c r="O46" i="75"/>
  <c r="P46" i="75"/>
  <c r="Q46" i="75"/>
  <c r="B47" i="75"/>
  <c r="C47" i="75"/>
  <c r="D47" i="75"/>
  <c r="E47" i="75"/>
  <c r="F47" i="75"/>
  <c r="G47" i="75"/>
  <c r="H47" i="75"/>
  <c r="I47" i="75"/>
  <c r="J47" i="75"/>
  <c r="K47" i="75"/>
  <c r="L47" i="75"/>
  <c r="M47" i="75"/>
  <c r="N47" i="75"/>
  <c r="O47" i="75"/>
  <c r="P47" i="75"/>
  <c r="Q47" i="75"/>
  <c r="B48" i="75"/>
  <c r="C48" i="75"/>
  <c r="D48" i="75"/>
  <c r="E48" i="75"/>
  <c r="F48" i="75"/>
  <c r="G48" i="75"/>
  <c r="H48" i="75"/>
  <c r="I48" i="75"/>
  <c r="J48" i="75"/>
  <c r="K48" i="75"/>
  <c r="L48" i="75"/>
  <c r="M48" i="75"/>
  <c r="N48" i="75"/>
  <c r="O48" i="75"/>
  <c r="P48" i="75"/>
  <c r="Q48" i="75"/>
  <c r="N49" i="75"/>
  <c r="N52" i="75" s="1"/>
  <c r="B50" i="75"/>
  <c r="C50" i="75"/>
  <c r="D50" i="75"/>
  <c r="E50" i="75"/>
  <c r="F50" i="75"/>
  <c r="G50" i="75"/>
  <c r="H50" i="75"/>
  <c r="I50" i="75"/>
  <c r="J50" i="75"/>
  <c r="K50" i="75"/>
  <c r="L50" i="75"/>
  <c r="M50" i="75"/>
  <c r="N50" i="75"/>
  <c r="O50" i="75"/>
  <c r="P50" i="75"/>
  <c r="Q50" i="75"/>
  <c r="B51" i="75"/>
  <c r="C51" i="75"/>
  <c r="D51" i="75"/>
  <c r="E51" i="75"/>
  <c r="F51" i="75"/>
  <c r="G51" i="75"/>
  <c r="H51" i="75"/>
  <c r="I51" i="75"/>
  <c r="J51" i="75"/>
  <c r="K51" i="75"/>
  <c r="L51" i="75"/>
  <c r="M51" i="75"/>
  <c r="N51" i="75"/>
  <c r="O51" i="75"/>
  <c r="P51" i="75"/>
  <c r="Q51" i="75"/>
  <c r="R5" i="74"/>
  <c r="R6" i="74"/>
  <c r="R7" i="74"/>
  <c r="R8" i="74"/>
  <c r="R9" i="74"/>
  <c r="R10" i="74"/>
  <c r="R11" i="74"/>
  <c r="R12" i="74"/>
  <c r="R13" i="74"/>
  <c r="R14" i="74"/>
  <c r="R15" i="74"/>
  <c r="R16" i="74"/>
  <c r="R17" i="74"/>
  <c r="R18" i="74"/>
  <c r="R19" i="74"/>
  <c r="R20" i="74"/>
  <c r="R21" i="74"/>
  <c r="R22" i="74"/>
  <c r="R23" i="74"/>
  <c r="R24" i="74"/>
  <c r="R25" i="74"/>
  <c r="R26" i="74"/>
  <c r="B27" i="74"/>
  <c r="B30" i="74" s="1"/>
  <c r="C27" i="74"/>
  <c r="C30" i="74" s="1"/>
  <c r="D27" i="74"/>
  <c r="E27" i="74"/>
  <c r="E30" i="74" s="1"/>
  <c r="F27" i="74"/>
  <c r="G27" i="74"/>
  <c r="H27" i="74"/>
  <c r="I27" i="74"/>
  <c r="I30" i="74" s="1"/>
  <c r="J27" i="74"/>
  <c r="J30" i="74" s="1"/>
  <c r="K27" i="74"/>
  <c r="K30" i="74" s="1"/>
  <c r="L27" i="74"/>
  <c r="M27" i="74"/>
  <c r="M30" i="74" s="1"/>
  <c r="N27" i="74"/>
  <c r="N30" i="74" s="1"/>
  <c r="O27" i="74"/>
  <c r="O30" i="74" s="1"/>
  <c r="P27" i="74"/>
  <c r="P30" i="74" s="1"/>
  <c r="Q27" i="74"/>
  <c r="Q30" i="74" s="1"/>
  <c r="R28" i="74"/>
  <c r="R29" i="74"/>
  <c r="D30" i="74"/>
  <c r="F30" i="74"/>
  <c r="H30" i="74"/>
  <c r="L30" i="74"/>
  <c r="B36" i="74"/>
  <c r="C36" i="74"/>
  <c r="D36" i="74"/>
  <c r="E36" i="74"/>
  <c r="F36" i="74"/>
  <c r="G36" i="74"/>
  <c r="H36" i="74"/>
  <c r="I36" i="74"/>
  <c r="J36" i="74"/>
  <c r="K36" i="74"/>
  <c r="L36" i="74"/>
  <c r="M36" i="74"/>
  <c r="N36" i="74"/>
  <c r="O36" i="74"/>
  <c r="P36" i="74"/>
  <c r="Q36" i="74"/>
  <c r="B37" i="74"/>
  <c r="C37" i="74"/>
  <c r="D37" i="74"/>
  <c r="E37" i="74"/>
  <c r="F37" i="74"/>
  <c r="G37" i="74"/>
  <c r="H37" i="74"/>
  <c r="I37" i="74"/>
  <c r="J37" i="74"/>
  <c r="K37" i="74"/>
  <c r="L37" i="74"/>
  <c r="M37" i="74"/>
  <c r="N37" i="74"/>
  <c r="O37" i="74"/>
  <c r="P37" i="74"/>
  <c r="Q37" i="74"/>
  <c r="B38" i="74"/>
  <c r="C38" i="74"/>
  <c r="D38" i="74"/>
  <c r="E38" i="74"/>
  <c r="F38" i="74"/>
  <c r="G38" i="74"/>
  <c r="H38" i="74"/>
  <c r="I38" i="74"/>
  <c r="J38" i="74"/>
  <c r="K38" i="74"/>
  <c r="L38" i="74"/>
  <c r="M38" i="74"/>
  <c r="N38" i="74"/>
  <c r="O38" i="74"/>
  <c r="P38" i="74"/>
  <c r="Q38" i="74"/>
  <c r="B39" i="74"/>
  <c r="C39" i="74"/>
  <c r="D39" i="74"/>
  <c r="E39" i="74"/>
  <c r="F39" i="74"/>
  <c r="G39" i="74"/>
  <c r="H39" i="74"/>
  <c r="I39" i="74"/>
  <c r="J39" i="74"/>
  <c r="R39" i="74" s="1"/>
  <c r="K39" i="74"/>
  <c r="L39" i="74"/>
  <c r="M39" i="74"/>
  <c r="N39" i="74"/>
  <c r="O39" i="74"/>
  <c r="P39" i="74"/>
  <c r="Q39" i="74"/>
  <c r="B40" i="74"/>
  <c r="R40" i="74" s="1"/>
  <c r="C40" i="74"/>
  <c r="D40" i="74"/>
  <c r="E40" i="74"/>
  <c r="F40" i="74"/>
  <c r="G40" i="74"/>
  <c r="H40" i="74"/>
  <c r="I40" i="74"/>
  <c r="J40" i="74"/>
  <c r="K40" i="74"/>
  <c r="L40" i="74"/>
  <c r="M40" i="74"/>
  <c r="N40" i="74"/>
  <c r="O40" i="74"/>
  <c r="P40" i="74"/>
  <c r="Q40" i="74"/>
  <c r="B41" i="74"/>
  <c r="C41" i="74"/>
  <c r="D41" i="74"/>
  <c r="E41" i="74"/>
  <c r="F41" i="74"/>
  <c r="G41" i="74"/>
  <c r="H41" i="74"/>
  <c r="I41" i="74"/>
  <c r="J41" i="74"/>
  <c r="K41" i="74"/>
  <c r="K49" i="74" s="1"/>
  <c r="L41" i="74"/>
  <c r="M41" i="74"/>
  <c r="N41" i="74"/>
  <c r="O41" i="74"/>
  <c r="P41" i="74"/>
  <c r="Q41" i="74"/>
  <c r="B42" i="74"/>
  <c r="R42" i="74" s="1"/>
  <c r="C42" i="74"/>
  <c r="D42" i="74"/>
  <c r="E42" i="74"/>
  <c r="F42" i="74"/>
  <c r="G42" i="74"/>
  <c r="H42" i="74"/>
  <c r="I42" i="74"/>
  <c r="J42" i="74"/>
  <c r="K42" i="74"/>
  <c r="L42" i="74"/>
  <c r="M42" i="74"/>
  <c r="N42" i="74"/>
  <c r="O42" i="74"/>
  <c r="P42" i="74"/>
  <c r="Q42" i="74"/>
  <c r="B43" i="74"/>
  <c r="C43" i="74"/>
  <c r="D43" i="74"/>
  <c r="E43" i="74"/>
  <c r="F43" i="74"/>
  <c r="G43" i="74"/>
  <c r="H43" i="74"/>
  <c r="I43" i="74"/>
  <c r="J43" i="74"/>
  <c r="K43" i="74"/>
  <c r="L43" i="74"/>
  <c r="M43" i="74"/>
  <c r="N43" i="74"/>
  <c r="O43" i="74"/>
  <c r="P43" i="74"/>
  <c r="Q43" i="74"/>
  <c r="B44" i="74"/>
  <c r="C44" i="74"/>
  <c r="D44" i="74"/>
  <c r="E44" i="74"/>
  <c r="F44" i="74"/>
  <c r="G44" i="74"/>
  <c r="H44" i="74"/>
  <c r="I44" i="74"/>
  <c r="J44" i="74"/>
  <c r="K44" i="74"/>
  <c r="L44" i="74"/>
  <c r="M44" i="74"/>
  <c r="N44" i="74"/>
  <c r="O44" i="74"/>
  <c r="P44" i="74"/>
  <c r="Q44" i="74"/>
  <c r="B45" i="74"/>
  <c r="C45" i="74"/>
  <c r="D45" i="74"/>
  <c r="E45" i="74"/>
  <c r="F45" i="74"/>
  <c r="G45" i="74"/>
  <c r="H45" i="74"/>
  <c r="I45" i="74"/>
  <c r="J45" i="74"/>
  <c r="K45" i="74"/>
  <c r="L45" i="74"/>
  <c r="M45" i="74"/>
  <c r="N45" i="74"/>
  <c r="O45" i="74"/>
  <c r="P45" i="74"/>
  <c r="Q45" i="74"/>
  <c r="B46" i="74"/>
  <c r="R46" i="74" s="1"/>
  <c r="C46" i="74"/>
  <c r="D46" i="74"/>
  <c r="E46" i="74"/>
  <c r="F46" i="74"/>
  <c r="G46" i="74"/>
  <c r="H46" i="74"/>
  <c r="I46" i="74"/>
  <c r="J46" i="74"/>
  <c r="K46" i="74"/>
  <c r="L46" i="74"/>
  <c r="M46" i="74"/>
  <c r="N46" i="74"/>
  <c r="O46" i="74"/>
  <c r="P46" i="74"/>
  <c r="Q46" i="74"/>
  <c r="B47" i="74"/>
  <c r="R47" i="74" s="1"/>
  <c r="C47" i="74"/>
  <c r="D47" i="74"/>
  <c r="E47" i="74"/>
  <c r="F47" i="74"/>
  <c r="G47" i="74"/>
  <c r="H47" i="74"/>
  <c r="I47" i="74"/>
  <c r="J47" i="74"/>
  <c r="K47" i="74"/>
  <c r="L47" i="74"/>
  <c r="M47" i="74"/>
  <c r="N47" i="74"/>
  <c r="O47" i="74"/>
  <c r="P47" i="74"/>
  <c r="Q47" i="74"/>
  <c r="B48" i="74"/>
  <c r="R48" i="74" s="1"/>
  <c r="C48" i="74"/>
  <c r="D48" i="74"/>
  <c r="E48" i="74"/>
  <c r="F48" i="74"/>
  <c r="G48" i="74"/>
  <c r="H48" i="74"/>
  <c r="I48" i="74"/>
  <c r="J48" i="74"/>
  <c r="K48" i="74"/>
  <c r="L48" i="74"/>
  <c r="M48" i="74"/>
  <c r="N48" i="74"/>
  <c r="O48" i="74"/>
  <c r="P48" i="74"/>
  <c r="Q48" i="74"/>
  <c r="C49" i="74"/>
  <c r="G49" i="74"/>
  <c r="B50" i="74"/>
  <c r="C50" i="74"/>
  <c r="R50" i="74" s="1"/>
  <c r="D50" i="74"/>
  <c r="E50" i="74"/>
  <c r="F50" i="74"/>
  <c r="G50" i="74"/>
  <c r="G52" i="74" s="1"/>
  <c r="H50" i="74"/>
  <c r="I50" i="74"/>
  <c r="J50" i="74"/>
  <c r="K50" i="74"/>
  <c r="L50" i="74"/>
  <c r="M50" i="74"/>
  <c r="N50" i="74"/>
  <c r="O50" i="74"/>
  <c r="P50" i="74"/>
  <c r="Q50" i="74"/>
  <c r="B51" i="74"/>
  <c r="C51" i="74"/>
  <c r="R51" i="74" s="1"/>
  <c r="D51" i="74"/>
  <c r="E51" i="74"/>
  <c r="F51" i="74"/>
  <c r="G51" i="74"/>
  <c r="H51" i="74"/>
  <c r="I51" i="74"/>
  <c r="J51" i="74"/>
  <c r="K51" i="74"/>
  <c r="L51" i="74"/>
  <c r="M51" i="74"/>
  <c r="N51" i="74"/>
  <c r="O51" i="74"/>
  <c r="P51" i="74"/>
  <c r="Q51" i="74"/>
  <c r="R5" i="73"/>
  <c r="R6" i="73"/>
  <c r="R7" i="73"/>
  <c r="R8" i="73"/>
  <c r="R9" i="73"/>
  <c r="R10" i="73"/>
  <c r="R11" i="73"/>
  <c r="R12" i="73"/>
  <c r="R13" i="73"/>
  <c r="R14" i="73"/>
  <c r="R15" i="73"/>
  <c r="R16" i="73"/>
  <c r="R17" i="73"/>
  <c r="R18" i="73"/>
  <c r="R19" i="73"/>
  <c r="R20" i="73"/>
  <c r="R21" i="73"/>
  <c r="R22" i="73"/>
  <c r="R23" i="73"/>
  <c r="R24" i="73"/>
  <c r="R25" i="73"/>
  <c r="R26" i="73"/>
  <c r="B27" i="73"/>
  <c r="B30" i="73" s="1"/>
  <c r="C27" i="73"/>
  <c r="D27" i="73"/>
  <c r="E27" i="73"/>
  <c r="E30" i="73" s="1"/>
  <c r="F27" i="73"/>
  <c r="F30" i="73" s="1"/>
  <c r="G27" i="73"/>
  <c r="G30" i="73" s="1"/>
  <c r="H27" i="73"/>
  <c r="H30" i="73" s="1"/>
  <c r="I27" i="73"/>
  <c r="I30" i="73" s="1"/>
  <c r="J27" i="73"/>
  <c r="K27" i="73"/>
  <c r="K30" i="73" s="1"/>
  <c r="L27" i="73"/>
  <c r="L30" i="73" s="1"/>
  <c r="M27" i="73"/>
  <c r="M30" i="73" s="1"/>
  <c r="N27" i="73"/>
  <c r="N30" i="73" s="1"/>
  <c r="O27" i="73"/>
  <c r="O30" i="73" s="1"/>
  <c r="P27" i="73"/>
  <c r="Q27" i="73"/>
  <c r="Q30" i="73" s="1"/>
  <c r="R28" i="73"/>
  <c r="R29" i="73"/>
  <c r="C30" i="73"/>
  <c r="J30" i="73"/>
  <c r="P30" i="73"/>
  <c r="B36" i="73"/>
  <c r="C36" i="73"/>
  <c r="D36" i="73"/>
  <c r="E36" i="73"/>
  <c r="F36" i="73"/>
  <c r="G36" i="73"/>
  <c r="H36" i="73"/>
  <c r="I36" i="73"/>
  <c r="J36" i="73"/>
  <c r="K36" i="73"/>
  <c r="L36" i="73"/>
  <c r="M36" i="73"/>
  <c r="N36" i="73"/>
  <c r="O36" i="73"/>
  <c r="P36" i="73"/>
  <c r="Q36" i="73"/>
  <c r="B37" i="73"/>
  <c r="C37" i="73"/>
  <c r="D37" i="73"/>
  <c r="E37" i="73"/>
  <c r="F37" i="73"/>
  <c r="G37" i="73"/>
  <c r="H37" i="73"/>
  <c r="I37" i="73"/>
  <c r="J37" i="73"/>
  <c r="K37" i="73"/>
  <c r="L37" i="73"/>
  <c r="M37" i="73"/>
  <c r="N37" i="73"/>
  <c r="O37" i="73"/>
  <c r="P37" i="73"/>
  <c r="Q37" i="73"/>
  <c r="B38" i="73"/>
  <c r="C38" i="73"/>
  <c r="D38" i="73"/>
  <c r="E38" i="73"/>
  <c r="F38" i="73"/>
  <c r="G38" i="73"/>
  <c r="H38" i="73"/>
  <c r="I38" i="73"/>
  <c r="J38" i="73"/>
  <c r="K38" i="73"/>
  <c r="L38" i="73"/>
  <c r="M38" i="73"/>
  <c r="N38" i="73"/>
  <c r="O38" i="73"/>
  <c r="P38" i="73"/>
  <c r="Q38" i="73"/>
  <c r="B39" i="73"/>
  <c r="C39" i="73"/>
  <c r="D39" i="73"/>
  <c r="E39" i="73"/>
  <c r="F39" i="73"/>
  <c r="G39" i="73"/>
  <c r="H39" i="73"/>
  <c r="I39" i="73"/>
  <c r="J39" i="73"/>
  <c r="K39" i="73"/>
  <c r="L39" i="73"/>
  <c r="M39" i="73"/>
  <c r="N39" i="73"/>
  <c r="O39" i="73"/>
  <c r="P39" i="73"/>
  <c r="Q39" i="73"/>
  <c r="B40" i="73"/>
  <c r="C40" i="73"/>
  <c r="D40" i="73"/>
  <c r="E40" i="73"/>
  <c r="F40" i="73"/>
  <c r="G40" i="73"/>
  <c r="H40" i="73"/>
  <c r="I40" i="73"/>
  <c r="J40" i="73"/>
  <c r="K40" i="73"/>
  <c r="L40" i="73"/>
  <c r="M40" i="73"/>
  <c r="N40" i="73"/>
  <c r="O40" i="73"/>
  <c r="P40" i="73"/>
  <c r="Q40" i="73"/>
  <c r="B41" i="73"/>
  <c r="C41" i="73"/>
  <c r="D41" i="73"/>
  <c r="E41" i="73"/>
  <c r="F41" i="73"/>
  <c r="G41" i="73"/>
  <c r="H41" i="73"/>
  <c r="I41" i="73"/>
  <c r="J41" i="73"/>
  <c r="K41" i="73"/>
  <c r="L41" i="73"/>
  <c r="M41" i="73"/>
  <c r="N41" i="73"/>
  <c r="O41" i="73"/>
  <c r="P41" i="73"/>
  <c r="Q41" i="73"/>
  <c r="B42" i="73"/>
  <c r="C42" i="73"/>
  <c r="D42" i="73"/>
  <c r="E42" i="73"/>
  <c r="F42" i="73"/>
  <c r="G42" i="73"/>
  <c r="H42" i="73"/>
  <c r="I42" i="73"/>
  <c r="J42" i="73"/>
  <c r="K42" i="73"/>
  <c r="L42" i="73"/>
  <c r="M42" i="73"/>
  <c r="N42" i="73"/>
  <c r="O42" i="73"/>
  <c r="P42" i="73"/>
  <c r="Q42" i="73"/>
  <c r="B43" i="73"/>
  <c r="C43" i="73"/>
  <c r="D43" i="73"/>
  <c r="E43" i="73"/>
  <c r="F43" i="73"/>
  <c r="G43" i="73"/>
  <c r="H43" i="73"/>
  <c r="I43" i="73"/>
  <c r="J43" i="73"/>
  <c r="K43" i="73"/>
  <c r="L43" i="73"/>
  <c r="M43" i="73"/>
  <c r="N43" i="73"/>
  <c r="O43" i="73"/>
  <c r="P43" i="73"/>
  <c r="Q43" i="73"/>
  <c r="B44" i="73"/>
  <c r="C44" i="73"/>
  <c r="D44" i="73"/>
  <c r="E44" i="73"/>
  <c r="F44" i="73"/>
  <c r="G44" i="73"/>
  <c r="H44" i="73"/>
  <c r="I44" i="73"/>
  <c r="J44" i="73"/>
  <c r="K44" i="73"/>
  <c r="L44" i="73"/>
  <c r="M44" i="73"/>
  <c r="N44" i="73"/>
  <c r="O44" i="73"/>
  <c r="P44" i="73"/>
  <c r="Q44" i="73"/>
  <c r="B45" i="73"/>
  <c r="C45" i="73"/>
  <c r="D45" i="73"/>
  <c r="E45" i="73"/>
  <c r="F45" i="73"/>
  <c r="G45" i="73"/>
  <c r="H45" i="73"/>
  <c r="I45" i="73"/>
  <c r="J45" i="73"/>
  <c r="K45" i="73"/>
  <c r="L45" i="73"/>
  <c r="M45" i="73"/>
  <c r="N45" i="73"/>
  <c r="O45" i="73"/>
  <c r="P45" i="73"/>
  <c r="Q45" i="73"/>
  <c r="B46" i="73"/>
  <c r="C46" i="73"/>
  <c r="D46" i="73"/>
  <c r="E46" i="73"/>
  <c r="F46" i="73"/>
  <c r="G46" i="73"/>
  <c r="H46" i="73"/>
  <c r="I46" i="73"/>
  <c r="J46" i="73"/>
  <c r="K46" i="73"/>
  <c r="L46" i="73"/>
  <c r="M46" i="73"/>
  <c r="N46" i="73"/>
  <c r="O46" i="73"/>
  <c r="P46" i="73"/>
  <c r="Q46" i="73"/>
  <c r="B47" i="73"/>
  <c r="C47" i="73"/>
  <c r="D47" i="73"/>
  <c r="E47" i="73"/>
  <c r="R47" i="73" s="1"/>
  <c r="F47" i="73"/>
  <c r="G47" i="73"/>
  <c r="H47" i="73"/>
  <c r="I47" i="73"/>
  <c r="J47" i="73"/>
  <c r="K47" i="73"/>
  <c r="L47" i="73"/>
  <c r="M47" i="73"/>
  <c r="N47" i="73"/>
  <c r="O47" i="73"/>
  <c r="P47" i="73"/>
  <c r="Q47" i="73"/>
  <c r="B48" i="73"/>
  <c r="C48" i="73"/>
  <c r="D48" i="73"/>
  <c r="E48" i="73"/>
  <c r="F48" i="73"/>
  <c r="G48" i="73"/>
  <c r="H48" i="73"/>
  <c r="I48" i="73"/>
  <c r="J48" i="73"/>
  <c r="K48" i="73"/>
  <c r="L48" i="73"/>
  <c r="M48" i="73"/>
  <c r="N48" i="73"/>
  <c r="O48" i="73"/>
  <c r="P48" i="73"/>
  <c r="Q48" i="73"/>
  <c r="B49" i="73"/>
  <c r="C49" i="73"/>
  <c r="O49" i="73"/>
  <c r="O52" i="73" s="1"/>
  <c r="B50" i="73"/>
  <c r="C50" i="73"/>
  <c r="D50" i="73"/>
  <c r="E50" i="73"/>
  <c r="F50" i="73"/>
  <c r="G50" i="73"/>
  <c r="H50" i="73"/>
  <c r="I50" i="73"/>
  <c r="J50" i="73"/>
  <c r="K50" i="73"/>
  <c r="L50" i="73"/>
  <c r="M50" i="73"/>
  <c r="N50" i="73"/>
  <c r="O50" i="73"/>
  <c r="P50" i="73"/>
  <c r="Q50" i="73"/>
  <c r="B51" i="73"/>
  <c r="C51" i="73"/>
  <c r="D51" i="73"/>
  <c r="E51" i="73"/>
  <c r="F51" i="73"/>
  <c r="G51" i="73"/>
  <c r="H51" i="73"/>
  <c r="I51" i="73"/>
  <c r="J51" i="73"/>
  <c r="K51" i="73"/>
  <c r="L51" i="73"/>
  <c r="M51" i="73"/>
  <c r="N51" i="73"/>
  <c r="O51" i="73"/>
  <c r="P51" i="73"/>
  <c r="Q51" i="73"/>
  <c r="R5" i="72"/>
  <c r="R6" i="72"/>
  <c r="R7" i="72"/>
  <c r="R8" i="72"/>
  <c r="R9" i="72"/>
  <c r="R10" i="72"/>
  <c r="R11" i="72"/>
  <c r="R12" i="72"/>
  <c r="R13" i="72"/>
  <c r="R14" i="72"/>
  <c r="R15" i="72"/>
  <c r="R16" i="72"/>
  <c r="R17" i="72"/>
  <c r="R18" i="72"/>
  <c r="R19" i="72"/>
  <c r="R20" i="72"/>
  <c r="R21" i="72"/>
  <c r="R22" i="72"/>
  <c r="R23" i="72"/>
  <c r="R24" i="72"/>
  <c r="R25" i="72"/>
  <c r="R26" i="72"/>
  <c r="B27" i="72"/>
  <c r="C27" i="72"/>
  <c r="C30" i="72" s="1"/>
  <c r="D27" i="72"/>
  <c r="D30" i="72" s="1"/>
  <c r="E27" i="72"/>
  <c r="E30" i="72" s="1"/>
  <c r="F27" i="72"/>
  <c r="F30" i="72" s="1"/>
  <c r="G27" i="72"/>
  <c r="G30" i="72" s="1"/>
  <c r="H27" i="72"/>
  <c r="H30" i="72" s="1"/>
  <c r="I27" i="72"/>
  <c r="I30" i="72" s="1"/>
  <c r="J27" i="72"/>
  <c r="J30" i="72" s="1"/>
  <c r="K27" i="72"/>
  <c r="K30" i="72" s="1"/>
  <c r="L27" i="72"/>
  <c r="L30" i="72" s="1"/>
  <c r="M27" i="72"/>
  <c r="M30" i="72" s="1"/>
  <c r="N27" i="72"/>
  <c r="O27" i="72"/>
  <c r="O30" i="72" s="1"/>
  <c r="P27" i="72"/>
  <c r="P30" i="72" s="1"/>
  <c r="Q27" i="72"/>
  <c r="Q30" i="72" s="1"/>
  <c r="R28" i="72"/>
  <c r="R29" i="72"/>
  <c r="B30" i="72"/>
  <c r="N30" i="72"/>
  <c r="B36" i="72"/>
  <c r="C36" i="72"/>
  <c r="D36" i="72"/>
  <c r="E36" i="72"/>
  <c r="F36" i="72"/>
  <c r="G36" i="72"/>
  <c r="H36" i="72"/>
  <c r="I36" i="72"/>
  <c r="J36" i="72"/>
  <c r="K36" i="72"/>
  <c r="L36" i="72"/>
  <c r="M36" i="72"/>
  <c r="N36" i="72"/>
  <c r="O36" i="72"/>
  <c r="P36" i="72"/>
  <c r="Q36" i="72"/>
  <c r="B37" i="72"/>
  <c r="C37" i="72"/>
  <c r="D37" i="72"/>
  <c r="E37" i="72"/>
  <c r="F37" i="72"/>
  <c r="G37" i="72"/>
  <c r="H37" i="72"/>
  <c r="I37" i="72"/>
  <c r="J37" i="72"/>
  <c r="K37" i="72"/>
  <c r="L37" i="72"/>
  <c r="M37" i="72"/>
  <c r="N37" i="72"/>
  <c r="O37" i="72"/>
  <c r="P37" i="72"/>
  <c r="Q37" i="72"/>
  <c r="B38" i="72"/>
  <c r="C38" i="72"/>
  <c r="D38" i="72"/>
  <c r="E38" i="72"/>
  <c r="F38" i="72"/>
  <c r="G38" i="72"/>
  <c r="H38" i="72"/>
  <c r="I38" i="72"/>
  <c r="J38" i="72"/>
  <c r="K38" i="72"/>
  <c r="L38" i="72"/>
  <c r="M38" i="72"/>
  <c r="N38" i="72"/>
  <c r="O38" i="72"/>
  <c r="P38" i="72"/>
  <c r="Q38" i="72"/>
  <c r="B39" i="72"/>
  <c r="C39" i="72"/>
  <c r="D39" i="72"/>
  <c r="E39" i="72"/>
  <c r="F39" i="72"/>
  <c r="G39" i="72"/>
  <c r="H39" i="72"/>
  <c r="I39" i="72"/>
  <c r="J39" i="72"/>
  <c r="K39" i="72"/>
  <c r="L39" i="72"/>
  <c r="M39" i="72"/>
  <c r="N39" i="72"/>
  <c r="O39" i="72"/>
  <c r="P39" i="72"/>
  <c r="Q39" i="72"/>
  <c r="B40" i="72"/>
  <c r="C40" i="72"/>
  <c r="D40" i="72"/>
  <c r="E40" i="72"/>
  <c r="F40" i="72"/>
  <c r="G40" i="72"/>
  <c r="H40" i="72"/>
  <c r="I40" i="72"/>
  <c r="J40" i="72"/>
  <c r="K40" i="72"/>
  <c r="L40" i="72"/>
  <c r="M40" i="72"/>
  <c r="N40" i="72"/>
  <c r="O40" i="72"/>
  <c r="P40" i="72"/>
  <c r="Q40" i="72"/>
  <c r="B41" i="72"/>
  <c r="C41" i="72"/>
  <c r="D41" i="72"/>
  <c r="E41" i="72"/>
  <c r="F41" i="72"/>
  <c r="G41" i="72"/>
  <c r="H41" i="72"/>
  <c r="I41" i="72"/>
  <c r="J41" i="72"/>
  <c r="K41" i="72"/>
  <c r="L41" i="72"/>
  <c r="M41" i="72"/>
  <c r="N41" i="72"/>
  <c r="O41" i="72"/>
  <c r="P41" i="72"/>
  <c r="Q41" i="72"/>
  <c r="B42" i="72"/>
  <c r="C42" i="72"/>
  <c r="D42" i="72"/>
  <c r="E42" i="72"/>
  <c r="F42" i="72"/>
  <c r="G42" i="72"/>
  <c r="H42" i="72"/>
  <c r="I42" i="72"/>
  <c r="J42" i="72"/>
  <c r="K42" i="72"/>
  <c r="L42" i="72"/>
  <c r="M42" i="72"/>
  <c r="N42" i="72"/>
  <c r="O42" i="72"/>
  <c r="P42" i="72"/>
  <c r="Q42" i="72"/>
  <c r="B43" i="72"/>
  <c r="C43" i="72"/>
  <c r="D43" i="72"/>
  <c r="E43" i="72"/>
  <c r="F43" i="72"/>
  <c r="G43" i="72"/>
  <c r="H43" i="72"/>
  <c r="I43" i="72"/>
  <c r="J43" i="72"/>
  <c r="K43" i="72"/>
  <c r="L43" i="72"/>
  <c r="M43" i="72"/>
  <c r="N43" i="72"/>
  <c r="O43" i="72"/>
  <c r="P43" i="72"/>
  <c r="Q43" i="72"/>
  <c r="B44" i="72"/>
  <c r="C44" i="72"/>
  <c r="D44" i="72"/>
  <c r="E44" i="72"/>
  <c r="F44" i="72"/>
  <c r="G44" i="72"/>
  <c r="H44" i="72"/>
  <c r="I44" i="72"/>
  <c r="J44" i="72"/>
  <c r="K44" i="72"/>
  <c r="L44" i="72"/>
  <c r="M44" i="72"/>
  <c r="N44" i="72"/>
  <c r="O44" i="72"/>
  <c r="P44" i="72"/>
  <c r="Q44" i="72"/>
  <c r="B45" i="72"/>
  <c r="C45" i="72"/>
  <c r="D45" i="72"/>
  <c r="E45" i="72"/>
  <c r="F45" i="72"/>
  <c r="G45" i="72"/>
  <c r="H45" i="72"/>
  <c r="I45" i="72"/>
  <c r="J45" i="72"/>
  <c r="K45" i="72"/>
  <c r="L45" i="72"/>
  <c r="M45" i="72"/>
  <c r="N45" i="72"/>
  <c r="O45" i="72"/>
  <c r="P45" i="72"/>
  <c r="Q45" i="72"/>
  <c r="B46" i="72"/>
  <c r="C46" i="72"/>
  <c r="D46" i="72"/>
  <c r="E46" i="72"/>
  <c r="F46" i="72"/>
  <c r="G46" i="72"/>
  <c r="H46" i="72"/>
  <c r="I46" i="72"/>
  <c r="J46" i="72"/>
  <c r="K46" i="72"/>
  <c r="L46" i="72"/>
  <c r="M46" i="72"/>
  <c r="N46" i="72"/>
  <c r="O46" i="72"/>
  <c r="P46" i="72"/>
  <c r="Q46" i="72"/>
  <c r="B47" i="72"/>
  <c r="C47" i="72"/>
  <c r="D47" i="72"/>
  <c r="E47" i="72"/>
  <c r="F47" i="72"/>
  <c r="G47" i="72"/>
  <c r="H47" i="72"/>
  <c r="I47" i="72"/>
  <c r="J47" i="72"/>
  <c r="K47" i="72"/>
  <c r="L47" i="72"/>
  <c r="M47" i="72"/>
  <c r="N47" i="72"/>
  <c r="O47" i="72"/>
  <c r="P47" i="72"/>
  <c r="Q47" i="72"/>
  <c r="B48" i="72"/>
  <c r="C48" i="72"/>
  <c r="D48" i="72"/>
  <c r="E48" i="72"/>
  <c r="F48" i="72"/>
  <c r="G48" i="72"/>
  <c r="H48" i="72"/>
  <c r="I48" i="72"/>
  <c r="J48" i="72"/>
  <c r="K48" i="72"/>
  <c r="L48" i="72"/>
  <c r="M48" i="72"/>
  <c r="N48" i="72"/>
  <c r="O48" i="72"/>
  <c r="P48" i="72"/>
  <c r="Q48" i="72"/>
  <c r="D49" i="72"/>
  <c r="G49" i="72"/>
  <c r="L49" i="72"/>
  <c r="P49" i="72"/>
  <c r="Q49" i="72"/>
  <c r="B50" i="72"/>
  <c r="C50" i="72"/>
  <c r="D50" i="72"/>
  <c r="E50" i="72"/>
  <c r="F50" i="72"/>
  <c r="G50" i="72"/>
  <c r="H50" i="72"/>
  <c r="I50" i="72"/>
  <c r="J50" i="72"/>
  <c r="K50" i="72"/>
  <c r="L50" i="72"/>
  <c r="M50" i="72"/>
  <c r="N50" i="72"/>
  <c r="O50" i="72"/>
  <c r="P50" i="72"/>
  <c r="Q50" i="72"/>
  <c r="B51" i="72"/>
  <c r="C51" i="72"/>
  <c r="D51" i="72"/>
  <c r="E51" i="72"/>
  <c r="F51" i="72"/>
  <c r="G51" i="72"/>
  <c r="H51" i="72"/>
  <c r="I51" i="72"/>
  <c r="J51" i="72"/>
  <c r="K51" i="72"/>
  <c r="L51" i="72"/>
  <c r="M51" i="72"/>
  <c r="N51" i="72"/>
  <c r="O51" i="72"/>
  <c r="P51" i="72"/>
  <c r="Q51" i="72"/>
  <c r="K5" i="71"/>
  <c r="L5" i="71"/>
  <c r="M5" i="71"/>
  <c r="K6" i="71"/>
  <c r="K23" i="71" s="1"/>
  <c r="L6" i="71"/>
  <c r="M6" i="71"/>
  <c r="K7" i="71"/>
  <c r="L7" i="71"/>
  <c r="M7" i="71"/>
  <c r="K8" i="71"/>
  <c r="L8" i="71"/>
  <c r="M8" i="71"/>
  <c r="K9" i="71"/>
  <c r="L9" i="71"/>
  <c r="M9" i="71"/>
  <c r="K10" i="71"/>
  <c r="L10" i="71"/>
  <c r="M10" i="71"/>
  <c r="K11" i="71"/>
  <c r="L11" i="71"/>
  <c r="M11" i="71"/>
  <c r="K12" i="71"/>
  <c r="L12" i="71"/>
  <c r="M12" i="71"/>
  <c r="K13" i="71"/>
  <c r="L13" i="71"/>
  <c r="M13" i="71"/>
  <c r="K14" i="71"/>
  <c r="L14" i="71"/>
  <c r="M14" i="71"/>
  <c r="K15" i="71"/>
  <c r="L15" i="71"/>
  <c r="M15" i="71"/>
  <c r="K16" i="71"/>
  <c r="L16" i="71"/>
  <c r="M16" i="71"/>
  <c r="K17" i="71"/>
  <c r="L17" i="71"/>
  <c r="M17" i="71"/>
  <c r="K18" i="71"/>
  <c r="L18" i="71"/>
  <c r="M18" i="71"/>
  <c r="K19" i="71"/>
  <c r="L19" i="71"/>
  <c r="M19" i="71"/>
  <c r="K20" i="71"/>
  <c r="L20" i="71"/>
  <c r="M20" i="71"/>
  <c r="K21" i="71"/>
  <c r="L21" i="71"/>
  <c r="M21" i="71"/>
  <c r="K22" i="71"/>
  <c r="L22" i="71"/>
  <c r="M22" i="71"/>
  <c r="M23" i="71"/>
  <c r="C32" i="71"/>
  <c r="D32" i="71"/>
  <c r="E32" i="71"/>
  <c r="K5" i="70"/>
  <c r="K23" i="70" s="1"/>
  <c r="L5" i="70"/>
  <c r="M5" i="70"/>
  <c r="K6" i="70"/>
  <c r="L6" i="70"/>
  <c r="L23" i="70" s="1"/>
  <c r="M6" i="70"/>
  <c r="K7" i="70"/>
  <c r="L7" i="70"/>
  <c r="M7" i="70"/>
  <c r="K8" i="70"/>
  <c r="L8" i="70"/>
  <c r="M8" i="70"/>
  <c r="K9" i="70"/>
  <c r="L9" i="70"/>
  <c r="M9" i="70"/>
  <c r="K10" i="70"/>
  <c r="L10" i="70"/>
  <c r="M10" i="70"/>
  <c r="K11" i="70"/>
  <c r="L11" i="70"/>
  <c r="M11" i="70"/>
  <c r="K12" i="70"/>
  <c r="L12" i="70"/>
  <c r="M12" i="70"/>
  <c r="K13" i="70"/>
  <c r="L13" i="70"/>
  <c r="M13" i="70"/>
  <c r="K14" i="70"/>
  <c r="L14" i="70"/>
  <c r="M14" i="70"/>
  <c r="K15" i="70"/>
  <c r="L15" i="70"/>
  <c r="M15" i="70"/>
  <c r="K16" i="70"/>
  <c r="L16" i="70"/>
  <c r="M16" i="70"/>
  <c r="K17" i="70"/>
  <c r="L17" i="70"/>
  <c r="M17" i="70"/>
  <c r="K18" i="70"/>
  <c r="L18" i="70"/>
  <c r="M18" i="70"/>
  <c r="K19" i="70"/>
  <c r="L19" i="70"/>
  <c r="M19" i="70"/>
  <c r="K20" i="70"/>
  <c r="L20" i="70"/>
  <c r="M20" i="70"/>
  <c r="K21" i="70"/>
  <c r="L21" i="70"/>
  <c r="M21" i="70"/>
  <c r="K22" i="70"/>
  <c r="L22" i="70"/>
  <c r="M22" i="70"/>
  <c r="M23" i="70"/>
  <c r="C32" i="70"/>
  <c r="D32" i="70"/>
  <c r="E32" i="70"/>
  <c r="K5" i="69"/>
  <c r="K23" i="69" s="1"/>
  <c r="L5" i="69"/>
  <c r="M5" i="69"/>
  <c r="K6" i="69"/>
  <c r="L6" i="69"/>
  <c r="L23" i="69" s="1"/>
  <c r="M6" i="69"/>
  <c r="K7" i="69"/>
  <c r="L7" i="69"/>
  <c r="M7" i="69"/>
  <c r="K8" i="69"/>
  <c r="L8" i="69"/>
  <c r="M8" i="69"/>
  <c r="K9" i="69"/>
  <c r="L9" i="69"/>
  <c r="M9" i="69"/>
  <c r="K10" i="69"/>
  <c r="L10" i="69"/>
  <c r="M10" i="69"/>
  <c r="K11" i="69"/>
  <c r="L11" i="69"/>
  <c r="M11" i="69"/>
  <c r="K12" i="69"/>
  <c r="L12" i="69"/>
  <c r="M12" i="69"/>
  <c r="K13" i="69"/>
  <c r="L13" i="69"/>
  <c r="M13" i="69"/>
  <c r="K14" i="69"/>
  <c r="L14" i="69"/>
  <c r="M14" i="69"/>
  <c r="K15" i="69"/>
  <c r="L15" i="69"/>
  <c r="M15" i="69"/>
  <c r="K16" i="69"/>
  <c r="L16" i="69"/>
  <c r="M16" i="69"/>
  <c r="K17" i="69"/>
  <c r="L17" i="69"/>
  <c r="M17" i="69"/>
  <c r="K18" i="69"/>
  <c r="L18" i="69"/>
  <c r="M18" i="69"/>
  <c r="K19" i="69"/>
  <c r="L19" i="69"/>
  <c r="M19" i="69"/>
  <c r="K20" i="69"/>
  <c r="L20" i="69"/>
  <c r="M20" i="69"/>
  <c r="K21" i="69"/>
  <c r="L21" i="69"/>
  <c r="M21" i="69"/>
  <c r="K22" i="69"/>
  <c r="L22" i="69"/>
  <c r="M22" i="69"/>
  <c r="M23" i="69"/>
  <c r="C32" i="69"/>
  <c r="D32" i="69"/>
  <c r="E32" i="69"/>
  <c r="K5" i="68"/>
  <c r="K23" i="68" s="1"/>
  <c r="L5" i="68"/>
  <c r="M5" i="68"/>
  <c r="K6" i="68"/>
  <c r="L6" i="68"/>
  <c r="L23" i="68" s="1"/>
  <c r="M6" i="68"/>
  <c r="K7" i="68"/>
  <c r="L7" i="68"/>
  <c r="M7" i="68"/>
  <c r="K8" i="68"/>
  <c r="L8" i="68"/>
  <c r="M8" i="68"/>
  <c r="K9" i="68"/>
  <c r="L9" i="68"/>
  <c r="M9" i="68"/>
  <c r="K10" i="68"/>
  <c r="L10" i="68"/>
  <c r="M10" i="68"/>
  <c r="K11" i="68"/>
  <c r="L11" i="68"/>
  <c r="M11" i="68"/>
  <c r="K12" i="68"/>
  <c r="L12" i="68"/>
  <c r="M12" i="68"/>
  <c r="K13" i="68"/>
  <c r="L13" i="68"/>
  <c r="M13" i="68"/>
  <c r="K14" i="68"/>
  <c r="L14" i="68"/>
  <c r="M14" i="68"/>
  <c r="K15" i="68"/>
  <c r="L15" i="68"/>
  <c r="M15" i="68"/>
  <c r="K16" i="68"/>
  <c r="L16" i="68"/>
  <c r="M16" i="68"/>
  <c r="K17" i="68"/>
  <c r="L17" i="68"/>
  <c r="M17" i="68"/>
  <c r="K18" i="68"/>
  <c r="L18" i="68"/>
  <c r="M18" i="68"/>
  <c r="K19" i="68"/>
  <c r="L19" i="68"/>
  <c r="M19" i="68"/>
  <c r="K20" i="68"/>
  <c r="L20" i="68"/>
  <c r="M20" i="68"/>
  <c r="K21" i="68"/>
  <c r="L21" i="68"/>
  <c r="M21" i="68"/>
  <c r="K22" i="68"/>
  <c r="L22" i="68"/>
  <c r="M22" i="68"/>
  <c r="M23" i="68"/>
  <c r="C32" i="68"/>
  <c r="D32" i="68"/>
  <c r="E32" i="68"/>
  <c r="E15" i="67"/>
  <c r="G15" i="67"/>
  <c r="E30" i="67"/>
  <c r="F30" i="67"/>
  <c r="G30" i="67"/>
  <c r="H30" i="67"/>
  <c r="G11" i="65"/>
  <c r="G16" i="65"/>
  <c r="G17" i="65"/>
  <c r="G18" i="65" s="1"/>
  <c r="E18" i="65"/>
  <c r="F18" i="65"/>
  <c r="G19" i="65"/>
  <c r="G20" i="65"/>
  <c r="E21" i="65"/>
  <c r="F21" i="65"/>
  <c r="G22" i="65"/>
  <c r="G23" i="65"/>
  <c r="G24" i="65" s="1"/>
  <c r="E24" i="65"/>
  <c r="F24" i="65"/>
  <c r="G25" i="65"/>
  <c r="G27" i="65" s="1"/>
  <c r="G26" i="65"/>
  <c r="E27" i="65"/>
  <c r="F27" i="65"/>
  <c r="G32" i="65"/>
  <c r="G33" i="65"/>
  <c r="F39" i="65"/>
  <c r="E15" i="64"/>
  <c r="G15" i="64"/>
  <c r="E30" i="64"/>
  <c r="F30" i="64"/>
  <c r="G30" i="64"/>
  <c r="H30" i="64"/>
  <c r="C30" i="63"/>
  <c r="E30" i="63"/>
  <c r="G7" i="62"/>
  <c r="G9" i="62" s="1"/>
  <c r="G13" i="62" s="1"/>
  <c r="G8" i="62"/>
  <c r="E9" i="62"/>
  <c r="F9" i="62"/>
  <c r="H9" i="62"/>
  <c r="G10" i="62"/>
  <c r="G11" i="62"/>
  <c r="G12" i="62"/>
  <c r="E12" i="62"/>
  <c r="E13" i="62" s="1"/>
  <c r="F12" i="62"/>
  <c r="H12" i="62"/>
  <c r="H13" i="62"/>
  <c r="G16" i="62"/>
  <c r="G21" i="62"/>
  <c r="G22" i="62"/>
  <c r="G23" i="62" s="1"/>
  <c r="E23" i="62"/>
  <c r="F23" i="62"/>
  <c r="G24" i="62"/>
  <c r="G25" i="62"/>
  <c r="G26" i="62"/>
  <c r="E26" i="62"/>
  <c r="F26" i="62"/>
  <c r="G27" i="62"/>
  <c r="G28" i="62"/>
  <c r="G29" i="62" s="1"/>
  <c r="E29" i="62"/>
  <c r="F29" i="62"/>
  <c r="G30" i="62"/>
  <c r="G31" i="62"/>
  <c r="G32" i="62" s="1"/>
  <c r="E32" i="62"/>
  <c r="F32" i="62"/>
  <c r="G37" i="62"/>
  <c r="G38" i="62"/>
  <c r="F44" i="62"/>
  <c r="E15" i="61"/>
  <c r="G15" i="61"/>
  <c r="E30" i="61"/>
  <c r="F30" i="61"/>
  <c r="G30" i="61"/>
  <c r="H30" i="61"/>
  <c r="G7" i="59"/>
  <c r="G8" i="59"/>
  <c r="E9" i="59"/>
  <c r="F9" i="59"/>
  <c r="H9" i="59"/>
  <c r="G10" i="59"/>
  <c r="G11" i="59"/>
  <c r="E12" i="59"/>
  <c r="E13" i="59" s="1"/>
  <c r="F12" i="59"/>
  <c r="F13" i="59" s="1"/>
  <c r="H12" i="59"/>
  <c r="G16" i="59"/>
  <c r="G21" i="59"/>
  <c r="G22" i="59"/>
  <c r="E23" i="59"/>
  <c r="F23" i="59"/>
  <c r="G24" i="59"/>
  <c r="G25" i="59"/>
  <c r="E26" i="59"/>
  <c r="F26" i="59"/>
  <c r="G27" i="59"/>
  <c r="G29" i="59" s="1"/>
  <c r="G28" i="59"/>
  <c r="E29" i="59"/>
  <c r="F29" i="59"/>
  <c r="G30" i="59"/>
  <c r="G31" i="59"/>
  <c r="E32" i="59"/>
  <c r="F32" i="59"/>
  <c r="G37" i="59"/>
  <c r="G38" i="59"/>
  <c r="F44" i="59"/>
  <c r="G7" i="56"/>
  <c r="G8" i="56"/>
  <c r="E9" i="56"/>
  <c r="E10" i="56" s="1"/>
  <c r="F9" i="56"/>
  <c r="F10" i="56" s="1"/>
  <c r="H9" i="56"/>
  <c r="H10" i="56" s="1"/>
  <c r="G13" i="56"/>
  <c r="G18" i="56"/>
  <c r="G19" i="56"/>
  <c r="E20" i="56"/>
  <c r="F20" i="56"/>
  <c r="G21" i="56"/>
  <c r="G22" i="56"/>
  <c r="E23" i="56"/>
  <c r="F23" i="56"/>
  <c r="G24" i="56"/>
  <c r="G25" i="56"/>
  <c r="E26" i="56"/>
  <c r="F26" i="56"/>
  <c r="G27" i="56"/>
  <c r="G29" i="56" s="1"/>
  <c r="G28" i="56"/>
  <c r="E29" i="56"/>
  <c r="F29" i="56"/>
  <c r="G34" i="56"/>
  <c r="G35" i="56"/>
  <c r="F41" i="56"/>
  <c r="E15" i="55"/>
  <c r="G15" i="55"/>
  <c r="E30" i="55"/>
  <c r="F30" i="55"/>
  <c r="G30" i="55"/>
  <c r="H30" i="55"/>
  <c r="C30" i="54"/>
  <c r="E30" i="54"/>
  <c r="G7" i="53"/>
  <c r="G9" i="53" s="1"/>
  <c r="E9" i="53"/>
  <c r="F9" i="53"/>
  <c r="H9" i="53"/>
  <c r="H13" i="53" s="1"/>
  <c r="G10" i="53"/>
  <c r="G12" i="53" s="1"/>
  <c r="G11" i="53"/>
  <c r="E12" i="53"/>
  <c r="F12" i="53"/>
  <c r="H12" i="53"/>
  <c r="E13" i="53"/>
  <c r="F13" i="53"/>
  <c r="G16" i="53"/>
  <c r="G21" i="53"/>
  <c r="G22" i="53"/>
  <c r="G23" i="53" s="1"/>
  <c r="E23" i="53"/>
  <c r="F23" i="53"/>
  <c r="G24" i="53"/>
  <c r="G25" i="53"/>
  <c r="G26" i="53" s="1"/>
  <c r="E26" i="53"/>
  <c r="F26" i="53"/>
  <c r="G27" i="53"/>
  <c r="G28" i="53"/>
  <c r="G29" i="53" s="1"/>
  <c r="E29" i="53"/>
  <c r="F29" i="53"/>
  <c r="G30" i="53"/>
  <c r="G31" i="53"/>
  <c r="G32" i="53" s="1"/>
  <c r="E32" i="53"/>
  <c r="F32" i="53"/>
  <c r="G37" i="53"/>
  <c r="G38" i="53"/>
  <c r="F44" i="53"/>
  <c r="C15" i="52"/>
  <c r="D15" i="52"/>
  <c r="E15" i="52"/>
  <c r="F15" i="52"/>
  <c r="F23" i="51"/>
  <c r="G23" i="51"/>
  <c r="F43" i="51"/>
  <c r="G43" i="51"/>
  <c r="F62" i="51"/>
  <c r="G62" i="51"/>
  <c r="C31" i="50"/>
  <c r="E31" i="50"/>
  <c r="G7" i="49"/>
  <c r="G8" i="49"/>
  <c r="G9" i="49" s="1"/>
  <c r="G10" i="49" s="1"/>
  <c r="E9" i="49"/>
  <c r="F9" i="49"/>
  <c r="H9" i="49"/>
  <c r="H10" i="49"/>
  <c r="E10" i="49"/>
  <c r="F10" i="49"/>
  <c r="G13" i="49"/>
  <c r="G18" i="49"/>
  <c r="G19" i="49"/>
  <c r="E20" i="49"/>
  <c r="F20" i="49"/>
  <c r="G21" i="49"/>
  <c r="G22" i="49"/>
  <c r="E23" i="49"/>
  <c r="F23" i="49"/>
  <c r="G24" i="49"/>
  <c r="G25" i="49"/>
  <c r="E26" i="49"/>
  <c r="F26" i="49"/>
  <c r="G27" i="49"/>
  <c r="G28" i="49"/>
  <c r="E29" i="49"/>
  <c r="F29" i="49"/>
  <c r="G34" i="49"/>
  <c r="G35" i="49"/>
  <c r="F41" i="49"/>
  <c r="C15" i="48"/>
  <c r="D15" i="48"/>
  <c r="E15" i="48"/>
  <c r="F15" i="48"/>
  <c r="E37" i="48"/>
  <c r="F23" i="47"/>
  <c r="G23" i="47"/>
  <c r="F43" i="47"/>
  <c r="G43" i="47"/>
  <c r="F62" i="47"/>
  <c r="G62" i="47"/>
  <c r="C31" i="46"/>
  <c r="E31" i="46"/>
  <c r="G9" i="45"/>
  <c r="G10" i="45" s="1"/>
  <c r="E9" i="45"/>
  <c r="E10" i="45" s="1"/>
  <c r="F9" i="45"/>
  <c r="F10" i="45" s="1"/>
  <c r="H9" i="45"/>
  <c r="H10" i="45"/>
  <c r="G13" i="45"/>
  <c r="G14" i="45"/>
  <c r="E21" i="45"/>
  <c r="F21" i="45"/>
  <c r="G21" i="45"/>
  <c r="G24" i="45"/>
  <c r="E24" i="45"/>
  <c r="F24" i="45"/>
  <c r="G25" i="45"/>
  <c r="G26" i="45"/>
  <c r="E27" i="45"/>
  <c r="F27" i="45"/>
  <c r="G28" i="45"/>
  <c r="G30" i="45" s="1"/>
  <c r="G29" i="45"/>
  <c r="E30" i="45"/>
  <c r="F30" i="45"/>
  <c r="F42" i="45"/>
  <c r="C15" i="44"/>
  <c r="D15" i="44"/>
  <c r="E15" i="44"/>
  <c r="F15" i="44"/>
  <c r="E37" i="44"/>
  <c r="F23" i="43"/>
  <c r="G23" i="43"/>
  <c r="F43" i="43"/>
  <c r="G43" i="43"/>
  <c r="F62" i="43"/>
  <c r="G62" i="43"/>
  <c r="C31" i="42"/>
  <c r="E31" i="42"/>
  <c r="G19" i="41"/>
  <c r="G24" i="41"/>
  <c r="G25" i="41"/>
  <c r="E26" i="41"/>
  <c r="F26" i="41"/>
  <c r="G27" i="41"/>
  <c r="G29" i="41" s="1"/>
  <c r="G28" i="41"/>
  <c r="E29" i="41"/>
  <c r="F29" i="41"/>
  <c r="G30" i="41"/>
  <c r="G31" i="41"/>
  <c r="E32" i="41"/>
  <c r="F32" i="41"/>
  <c r="G33" i="41"/>
  <c r="G34" i="41"/>
  <c r="E35" i="41"/>
  <c r="F35" i="41"/>
  <c r="G40" i="41"/>
  <c r="G41" i="41"/>
  <c r="F47" i="41"/>
  <c r="C15" i="40"/>
  <c r="D15" i="40"/>
  <c r="E15" i="40"/>
  <c r="F15" i="40"/>
  <c r="F23" i="39"/>
  <c r="G23" i="39"/>
  <c r="F43" i="39"/>
  <c r="G43" i="39"/>
  <c r="F62" i="39"/>
  <c r="G62" i="39"/>
  <c r="E31" i="38"/>
  <c r="G7" i="37"/>
  <c r="G8" i="37"/>
  <c r="G9" i="37" s="1"/>
  <c r="E9" i="37"/>
  <c r="E16" i="37" s="1"/>
  <c r="F9" i="37"/>
  <c r="H9" i="37"/>
  <c r="G10" i="37"/>
  <c r="G11" i="37"/>
  <c r="E12" i="37"/>
  <c r="F12" i="37"/>
  <c r="H12" i="37"/>
  <c r="G13" i="37"/>
  <c r="G14" i="37"/>
  <c r="E15" i="37"/>
  <c r="F15" i="37"/>
  <c r="F16" i="37" s="1"/>
  <c r="H15" i="37"/>
  <c r="H16" i="37" s="1"/>
  <c r="G19" i="37"/>
  <c r="G24" i="37"/>
  <c r="G25" i="37"/>
  <c r="E26" i="37"/>
  <c r="F26" i="37"/>
  <c r="G27" i="37"/>
  <c r="G28" i="37"/>
  <c r="E29" i="37"/>
  <c r="F29" i="37"/>
  <c r="G30" i="37"/>
  <c r="G31" i="37"/>
  <c r="G32" i="37"/>
  <c r="E32" i="37"/>
  <c r="F32" i="37"/>
  <c r="G33" i="37"/>
  <c r="G34" i="37"/>
  <c r="G35" i="37" s="1"/>
  <c r="E35" i="37"/>
  <c r="F35" i="37"/>
  <c r="G40" i="37"/>
  <c r="F50" i="37"/>
  <c r="C15" i="36"/>
  <c r="D15" i="36"/>
  <c r="E15" i="36"/>
  <c r="F15" i="36"/>
  <c r="F23" i="35"/>
  <c r="G23" i="35"/>
  <c r="F62" i="35"/>
  <c r="G62" i="35"/>
  <c r="E31" i="34"/>
  <c r="G7" i="33"/>
  <c r="G8" i="33"/>
  <c r="E9" i="33"/>
  <c r="F9" i="33"/>
  <c r="H9" i="33"/>
  <c r="G10" i="33"/>
  <c r="G11" i="33"/>
  <c r="G12" i="33" s="1"/>
  <c r="E12" i="33"/>
  <c r="F12" i="33"/>
  <c r="H12" i="33"/>
  <c r="G13" i="33"/>
  <c r="G14" i="33"/>
  <c r="E15" i="33"/>
  <c r="F15" i="33"/>
  <c r="H15" i="33"/>
  <c r="H16" i="33" s="1"/>
  <c r="G19" i="33"/>
  <c r="G24" i="33"/>
  <c r="G25" i="33"/>
  <c r="E26" i="33"/>
  <c r="F26" i="33"/>
  <c r="G27" i="33"/>
  <c r="G28" i="33"/>
  <c r="E29" i="33"/>
  <c r="F29" i="33"/>
  <c r="G29" i="33"/>
  <c r="G30" i="33"/>
  <c r="G31" i="33"/>
  <c r="G32" i="33" s="1"/>
  <c r="E32" i="33"/>
  <c r="F32" i="33"/>
  <c r="G33" i="33"/>
  <c r="G34" i="33"/>
  <c r="G35" i="33" s="1"/>
  <c r="E35" i="33"/>
  <c r="F35" i="33"/>
  <c r="G40" i="33"/>
  <c r="G41" i="33"/>
  <c r="F47" i="33"/>
  <c r="C15" i="32"/>
  <c r="D15" i="32"/>
  <c r="E15" i="32"/>
  <c r="F15" i="32"/>
  <c r="E37" i="32"/>
  <c r="F23" i="31"/>
  <c r="G23" i="31"/>
  <c r="G7" i="29"/>
  <c r="G8" i="29"/>
  <c r="G9" i="29"/>
  <c r="E9" i="29"/>
  <c r="F9" i="29"/>
  <c r="H9" i="29"/>
  <c r="G10" i="29"/>
  <c r="G11" i="29"/>
  <c r="E12" i="29"/>
  <c r="F12" i="29"/>
  <c r="H12" i="29"/>
  <c r="G13" i="29"/>
  <c r="G14" i="29"/>
  <c r="E15" i="29"/>
  <c r="F15" i="29"/>
  <c r="H15" i="29"/>
  <c r="H16" i="29" s="1"/>
  <c r="G19" i="29"/>
  <c r="G24" i="29"/>
  <c r="G26" i="29" s="1"/>
  <c r="G25" i="29"/>
  <c r="E26" i="29"/>
  <c r="F26" i="29"/>
  <c r="G27" i="29"/>
  <c r="G28" i="29"/>
  <c r="E29" i="29"/>
  <c r="F29" i="29"/>
  <c r="G30" i="29"/>
  <c r="G31" i="29"/>
  <c r="E32" i="29"/>
  <c r="F32" i="29"/>
  <c r="G32" i="29"/>
  <c r="G33" i="29"/>
  <c r="G34" i="29"/>
  <c r="E35" i="29"/>
  <c r="F35" i="29"/>
  <c r="G40" i="29"/>
  <c r="G41" i="29"/>
  <c r="F47" i="29"/>
  <c r="C15" i="28"/>
  <c r="D15" i="28"/>
  <c r="E15" i="28"/>
  <c r="F15" i="28"/>
  <c r="F23" i="27"/>
  <c r="G23" i="27"/>
  <c r="F43" i="27"/>
  <c r="G43" i="27"/>
  <c r="F62" i="27"/>
  <c r="G62" i="27"/>
  <c r="E31" i="26"/>
  <c r="H10" i="25"/>
  <c r="G13" i="25"/>
  <c r="G21" i="25"/>
  <c r="E21" i="25"/>
  <c r="F21" i="25"/>
  <c r="G24" i="25"/>
  <c r="E24" i="25"/>
  <c r="F24" i="25"/>
  <c r="G25" i="25"/>
  <c r="G26" i="25"/>
  <c r="G27" i="25" s="1"/>
  <c r="E27" i="25"/>
  <c r="F27" i="25"/>
  <c r="G28" i="25"/>
  <c r="G29" i="25"/>
  <c r="E30" i="25"/>
  <c r="F30" i="25"/>
  <c r="F46" i="25"/>
  <c r="C15" i="24"/>
  <c r="D15" i="24"/>
  <c r="E15" i="24"/>
  <c r="F15" i="24"/>
  <c r="E37" i="24"/>
  <c r="F23" i="23"/>
  <c r="G23" i="23"/>
  <c r="F62" i="23"/>
  <c r="G62" i="23"/>
  <c r="C31" i="22"/>
  <c r="E31" i="22"/>
  <c r="G7" i="21"/>
  <c r="G9" i="21" s="1"/>
  <c r="G8" i="21"/>
  <c r="E9" i="21"/>
  <c r="F9" i="21"/>
  <c r="H9" i="21"/>
  <c r="G10" i="21"/>
  <c r="G11" i="21"/>
  <c r="E12" i="21"/>
  <c r="E16" i="21" s="1"/>
  <c r="F12" i="21"/>
  <c r="G12" i="21"/>
  <c r="H12" i="21"/>
  <c r="G13" i="21"/>
  <c r="G15" i="21" s="1"/>
  <c r="G16" i="21" s="1"/>
  <c r="G14" i="21"/>
  <c r="E15" i="21"/>
  <c r="F15" i="21"/>
  <c r="H15" i="21"/>
  <c r="H16" i="21" s="1"/>
  <c r="G19" i="21"/>
  <c r="G24" i="21"/>
  <c r="G25" i="21"/>
  <c r="E26" i="21"/>
  <c r="F26" i="21"/>
  <c r="G27" i="21"/>
  <c r="G28" i="21"/>
  <c r="E29" i="21"/>
  <c r="F29" i="21"/>
  <c r="G30" i="21"/>
  <c r="G31" i="21"/>
  <c r="E32" i="21"/>
  <c r="F32" i="21"/>
  <c r="G32" i="21"/>
  <c r="G33" i="21"/>
  <c r="G34" i="21"/>
  <c r="G35" i="21" s="1"/>
  <c r="E35" i="21"/>
  <c r="F35" i="21"/>
  <c r="G40" i="21"/>
  <c r="G41" i="21"/>
  <c r="F47" i="21"/>
  <c r="C15" i="20"/>
  <c r="D15" i="20"/>
  <c r="E15" i="20"/>
  <c r="F15" i="20"/>
  <c r="F23" i="19"/>
  <c r="G23" i="19"/>
  <c r="F43" i="19"/>
  <c r="G43" i="19"/>
  <c r="F62" i="19"/>
  <c r="G62" i="19"/>
  <c r="C31" i="18"/>
  <c r="E31" i="18"/>
  <c r="G7" i="17"/>
  <c r="G9" i="17" s="1"/>
  <c r="E9" i="17"/>
  <c r="F9" i="17"/>
  <c r="H9" i="17"/>
  <c r="G10" i="17"/>
  <c r="G12" i="17" s="1"/>
  <c r="E12" i="17"/>
  <c r="F12" i="17"/>
  <c r="H12" i="17"/>
  <c r="G13" i="17"/>
  <c r="G15" i="17" s="1"/>
  <c r="E15" i="17"/>
  <c r="E16" i="17"/>
  <c r="F15" i="17"/>
  <c r="H15" i="17"/>
  <c r="G19" i="17"/>
  <c r="G25" i="17"/>
  <c r="G26" i="17" s="1"/>
  <c r="E26" i="17"/>
  <c r="F26" i="17"/>
  <c r="G27" i="17"/>
  <c r="G28" i="17"/>
  <c r="G29" i="17" s="1"/>
  <c r="E29" i="17"/>
  <c r="F29" i="17"/>
  <c r="G30" i="17"/>
  <c r="G31" i="17"/>
  <c r="E32" i="17"/>
  <c r="F32" i="17"/>
  <c r="G33" i="17"/>
  <c r="G34" i="17"/>
  <c r="E35" i="17"/>
  <c r="F35" i="17"/>
  <c r="G40" i="17"/>
  <c r="F50" i="17"/>
  <c r="C15" i="16"/>
  <c r="D15" i="16"/>
  <c r="E15" i="16"/>
  <c r="F15" i="16"/>
  <c r="E37" i="16"/>
  <c r="F23" i="15"/>
  <c r="G23" i="15"/>
  <c r="F43" i="15"/>
  <c r="G43" i="15"/>
  <c r="F62" i="15"/>
  <c r="G62" i="15"/>
  <c r="C31" i="14"/>
  <c r="E31" i="14"/>
  <c r="G7" i="13"/>
  <c r="G9" i="13" s="1"/>
  <c r="E9" i="13"/>
  <c r="F9" i="13"/>
  <c r="H9" i="13"/>
  <c r="G10" i="13"/>
  <c r="G12" i="13" s="1"/>
  <c r="E12" i="13"/>
  <c r="F12" i="13"/>
  <c r="H12" i="13"/>
  <c r="G13" i="13"/>
  <c r="G15" i="13" s="1"/>
  <c r="E15" i="13"/>
  <c r="F15" i="13"/>
  <c r="H15" i="13"/>
  <c r="G16" i="13"/>
  <c r="G18" i="13" s="1"/>
  <c r="E18" i="13"/>
  <c r="F18" i="13"/>
  <c r="H18" i="13"/>
  <c r="H19" i="13" s="1"/>
  <c r="G23" i="13"/>
  <c r="G28" i="13"/>
  <c r="G29" i="13"/>
  <c r="E30" i="13"/>
  <c r="F30" i="13"/>
  <c r="G31" i="13"/>
  <c r="G32" i="13"/>
  <c r="E33" i="13"/>
  <c r="F33" i="13"/>
  <c r="G34" i="13"/>
  <c r="G35" i="13"/>
  <c r="G36" i="13" s="1"/>
  <c r="E36" i="13"/>
  <c r="F36" i="13"/>
  <c r="G37" i="13"/>
  <c r="G38" i="13"/>
  <c r="G39" i="13" s="1"/>
  <c r="E39" i="13"/>
  <c r="F39" i="13"/>
  <c r="G44" i="13"/>
  <c r="G45" i="13"/>
  <c r="F51" i="13"/>
  <c r="F23" i="11"/>
  <c r="G23" i="11"/>
  <c r="F43" i="11"/>
  <c r="G43" i="11"/>
  <c r="F62" i="11"/>
  <c r="G62" i="11"/>
  <c r="C31" i="10"/>
  <c r="E31" i="10"/>
  <c r="E26" i="9"/>
  <c r="F26" i="9"/>
  <c r="G26" i="9"/>
  <c r="E29" i="9"/>
  <c r="F29" i="9"/>
  <c r="G29" i="9"/>
  <c r="E32" i="9"/>
  <c r="F32" i="9"/>
  <c r="G32" i="9"/>
  <c r="G33" i="9"/>
  <c r="G34" i="9"/>
  <c r="G35" i="9" s="1"/>
  <c r="E35" i="9"/>
  <c r="F35" i="9"/>
  <c r="F47" i="9"/>
  <c r="F23" i="7"/>
  <c r="G23" i="7"/>
  <c r="F43" i="7"/>
  <c r="G43" i="7"/>
  <c r="F62" i="7"/>
  <c r="G62" i="7"/>
  <c r="C31" i="6"/>
  <c r="E31" i="6"/>
  <c r="E9" i="5"/>
  <c r="F9" i="5"/>
  <c r="G9" i="5"/>
  <c r="H9" i="5"/>
  <c r="H10" i="5" s="1"/>
  <c r="E10" i="5"/>
  <c r="F10" i="5"/>
  <c r="G10" i="5"/>
  <c r="E20" i="5"/>
  <c r="F20" i="5"/>
  <c r="G20" i="5"/>
  <c r="E23" i="5"/>
  <c r="F23" i="5"/>
  <c r="G23" i="5"/>
  <c r="G25" i="5"/>
  <c r="G26" i="5" s="1"/>
  <c r="E26" i="5"/>
  <c r="F26" i="5"/>
  <c r="G27" i="5"/>
  <c r="G29" i="5" s="1"/>
  <c r="G28" i="5"/>
  <c r="E29" i="5"/>
  <c r="F29" i="5"/>
  <c r="F41" i="5"/>
  <c r="F23" i="3"/>
  <c r="G23" i="3"/>
  <c r="F62" i="3"/>
  <c r="G62" i="3"/>
  <c r="C31" i="2"/>
  <c r="E31" i="2"/>
  <c r="E30" i="1"/>
  <c r="F30" i="1"/>
  <c r="G30" i="1"/>
  <c r="E33" i="1"/>
  <c r="F33" i="1"/>
  <c r="G33" i="1"/>
  <c r="E36" i="1"/>
  <c r="F36" i="1"/>
  <c r="G36" i="1"/>
  <c r="E39" i="1"/>
  <c r="F39" i="1"/>
  <c r="G39" i="1"/>
  <c r="F54" i="1"/>
  <c r="G30" i="75"/>
  <c r="L23" i="84"/>
  <c r="F13" i="62"/>
  <c r="H16" i="41"/>
  <c r="G12" i="41"/>
  <c r="F16" i="41"/>
  <c r="E16" i="41"/>
  <c r="G43" i="35"/>
  <c r="F43" i="35"/>
  <c r="C31" i="34"/>
  <c r="G62" i="31"/>
  <c r="F62" i="31"/>
  <c r="G43" i="31"/>
  <c r="F43" i="31"/>
  <c r="F16" i="29"/>
  <c r="R36" i="75"/>
  <c r="R51" i="75"/>
  <c r="I49" i="75"/>
  <c r="I52" i="75" s="1"/>
  <c r="C49" i="75"/>
  <c r="M49" i="75"/>
  <c r="M52" i="75" s="1"/>
  <c r="I30" i="75"/>
  <c r="R44" i="74"/>
  <c r="R36" i="74"/>
  <c r="R43" i="74"/>
  <c r="R38" i="74"/>
  <c r="M49" i="74"/>
  <c r="M52" i="74" s="1"/>
  <c r="R50" i="72"/>
  <c r="L49" i="73"/>
  <c r="H49" i="73"/>
  <c r="H52" i="73" s="1"/>
  <c r="F49" i="73"/>
  <c r="R36" i="73"/>
  <c r="L52" i="73"/>
  <c r="F52" i="73" l="1"/>
  <c r="I49" i="74"/>
  <c r="E49" i="74"/>
  <c r="D49" i="75"/>
  <c r="N49" i="74"/>
  <c r="G35" i="29"/>
  <c r="E16" i="29"/>
  <c r="G26" i="33"/>
  <c r="G32" i="59"/>
  <c r="G12" i="59"/>
  <c r="R51" i="72"/>
  <c r="G49" i="73"/>
  <c r="M23" i="84"/>
  <c r="K49" i="103"/>
  <c r="R27" i="73"/>
  <c r="G35" i="17"/>
  <c r="G32" i="17"/>
  <c r="H16" i="17"/>
  <c r="G29" i="21"/>
  <c r="G26" i="21"/>
  <c r="G29" i="29"/>
  <c r="G15" i="29"/>
  <c r="E16" i="33"/>
  <c r="F16" i="33"/>
  <c r="G15" i="37"/>
  <c r="G32" i="41"/>
  <c r="G26" i="41"/>
  <c r="G27" i="45"/>
  <c r="G26" i="56"/>
  <c r="G23" i="56"/>
  <c r="G20" i="56"/>
  <c r="G23" i="59"/>
  <c r="H13" i="59"/>
  <c r="G9" i="59"/>
  <c r="R46" i="73"/>
  <c r="R45" i="73"/>
  <c r="R42" i="73"/>
  <c r="R41" i="73"/>
  <c r="R37" i="73"/>
  <c r="D30" i="73"/>
  <c r="R45" i="74"/>
  <c r="K52" i="103"/>
  <c r="G12" i="29"/>
  <c r="G16" i="29" s="1"/>
  <c r="G21" i="65"/>
  <c r="G13" i="59"/>
  <c r="G26" i="59"/>
  <c r="G9" i="56"/>
  <c r="G10" i="56" s="1"/>
  <c r="G13" i="53"/>
  <c r="G29" i="49"/>
  <c r="G26" i="49"/>
  <c r="G23" i="49"/>
  <c r="G20" i="49"/>
  <c r="G35" i="41"/>
  <c r="G9" i="41"/>
  <c r="G16" i="41" s="1"/>
  <c r="G15" i="33"/>
  <c r="G9" i="33"/>
  <c r="G30" i="25"/>
  <c r="F16" i="21"/>
  <c r="I49" i="73"/>
  <c r="I52" i="73" s="1"/>
  <c r="B52" i="73"/>
  <c r="Q49" i="73"/>
  <c r="Q52" i="73" s="1"/>
  <c r="E49" i="73"/>
  <c r="E52" i="73" s="1"/>
  <c r="K49" i="73"/>
  <c r="K52" i="73" s="1"/>
  <c r="R32" i="81"/>
  <c r="F19" i="13"/>
  <c r="Q52" i="72"/>
  <c r="N49" i="72"/>
  <c r="N52" i="72" s="1"/>
  <c r="R44" i="73"/>
  <c r="R37" i="74"/>
  <c r="R46" i="75"/>
  <c r="R45" i="75"/>
  <c r="H49" i="75"/>
  <c r="K49" i="75"/>
  <c r="K52" i="75" s="1"/>
  <c r="G33" i="13"/>
  <c r="G30" i="13"/>
  <c r="G29" i="37"/>
  <c r="G26" i="37"/>
  <c r="G12" i="37"/>
  <c r="P52" i="72"/>
  <c r="R41" i="72"/>
  <c r="D49" i="73"/>
  <c r="J49" i="73"/>
  <c r="L23" i="71"/>
  <c r="C52" i="75"/>
  <c r="R50" i="75"/>
  <c r="R39" i="75"/>
  <c r="P49" i="75"/>
  <c r="P52" i="75" s="1"/>
  <c r="E49" i="75"/>
  <c r="R47" i="75"/>
  <c r="G49" i="75"/>
  <c r="R42" i="75"/>
  <c r="R38" i="75"/>
  <c r="J49" i="75"/>
  <c r="B49" i="75"/>
  <c r="K52" i="74"/>
  <c r="C52" i="74"/>
  <c r="N52" i="74"/>
  <c r="I52" i="74"/>
  <c r="E52" i="74"/>
  <c r="P49" i="74"/>
  <c r="P52" i="74" s="1"/>
  <c r="J49" i="74"/>
  <c r="J52" i="74" s="1"/>
  <c r="D49" i="74"/>
  <c r="D52" i="74" s="1"/>
  <c r="B49" i="74"/>
  <c r="B52" i="74" s="1"/>
  <c r="R41" i="74"/>
  <c r="H49" i="74"/>
  <c r="H52" i="74" s="1"/>
  <c r="F49" i="74"/>
  <c r="R27" i="74"/>
  <c r="L49" i="74"/>
  <c r="L52" i="74" s="1"/>
  <c r="O49" i="74"/>
  <c r="O52" i="74" s="1"/>
  <c r="Q49" i="74"/>
  <c r="Q52" i="74" s="1"/>
  <c r="F52" i="74"/>
  <c r="G30" i="74"/>
  <c r="R30" i="74" s="1"/>
  <c r="R44" i="75"/>
  <c r="R41" i="75"/>
  <c r="R37" i="75"/>
  <c r="L49" i="75"/>
  <c r="L52" i="75" s="1"/>
  <c r="F49" i="75"/>
  <c r="F52" i="75" s="1"/>
  <c r="Q49" i="75"/>
  <c r="Q52" i="75" s="1"/>
  <c r="O49" i="75"/>
  <c r="O52" i="75" s="1"/>
  <c r="H52" i="75"/>
  <c r="G52" i="75"/>
  <c r="J52" i="75"/>
  <c r="E52" i="75"/>
  <c r="D52" i="75"/>
  <c r="R48" i="75"/>
  <c r="R30" i="75"/>
  <c r="R27" i="75"/>
  <c r="R43" i="75"/>
  <c r="R40" i="75"/>
  <c r="B52" i="75"/>
  <c r="R50" i="73"/>
  <c r="R39" i="73"/>
  <c r="M49" i="73"/>
  <c r="M52" i="73" s="1"/>
  <c r="R51" i="73"/>
  <c r="R48" i="73"/>
  <c r="P49" i="73"/>
  <c r="P52" i="73" s="1"/>
  <c r="N49" i="73"/>
  <c r="N52" i="73" s="1"/>
  <c r="G52" i="73"/>
  <c r="C52" i="73"/>
  <c r="J52" i="73"/>
  <c r="R43" i="73"/>
  <c r="R40" i="73"/>
  <c r="R38" i="73"/>
  <c r="D52" i="73"/>
  <c r="R30" i="73"/>
  <c r="G52" i="72"/>
  <c r="L52" i="72"/>
  <c r="D52" i="72"/>
  <c r="R48" i="72"/>
  <c r="R46" i="72"/>
  <c r="K49" i="72"/>
  <c r="K52" i="72" s="1"/>
  <c r="R43" i="72"/>
  <c r="I49" i="72"/>
  <c r="I52" i="72" s="1"/>
  <c r="E49" i="72"/>
  <c r="E52" i="72" s="1"/>
  <c r="J49" i="72"/>
  <c r="J52" i="72" s="1"/>
  <c r="F49" i="72"/>
  <c r="F52" i="72" s="1"/>
  <c r="B49" i="72"/>
  <c r="H49" i="72"/>
  <c r="H52" i="72" s="1"/>
  <c r="O49" i="72"/>
  <c r="O52" i="72" s="1"/>
  <c r="R45" i="72"/>
  <c r="R40" i="72"/>
  <c r="R39" i="72"/>
  <c r="R38" i="72"/>
  <c r="M49" i="72"/>
  <c r="M52" i="72" s="1"/>
  <c r="R47" i="72"/>
  <c r="R44" i="72"/>
  <c r="R42" i="72"/>
  <c r="R36" i="72"/>
  <c r="B52" i="72"/>
  <c r="R30" i="72"/>
  <c r="C49" i="72"/>
  <c r="C52" i="72" s="1"/>
  <c r="R37" i="72"/>
  <c r="R27" i="72"/>
  <c r="G16" i="37"/>
  <c r="G16" i="17"/>
  <c r="F16" i="17"/>
  <c r="E19" i="13"/>
  <c r="G19" i="13"/>
  <c r="G16" i="33" l="1"/>
  <c r="R52" i="74"/>
  <c r="R49" i="73"/>
  <c r="R52" i="73"/>
  <c r="R49" i="75"/>
  <c r="R49" i="74"/>
  <c r="R52" i="75"/>
  <c r="R49" i="72"/>
  <c r="R52" i="72"/>
</calcChain>
</file>

<file path=xl/sharedStrings.xml><?xml version="1.0" encoding="utf-8"?>
<sst xmlns="http://schemas.openxmlformats.org/spreadsheetml/2006/main" count="5735" uniqueCount="470">
  <si>
    <t xml:space="preserve">* chiffres de 2001 collectés lors de l'enquête 2002 ou estimés à partir des  données 2000 pour 92 écoles (48 d'aides-soignants, 14 ifsi, 10 écoles d'auxiliaires, 5 de cadres, 3 de puéricultrices, </t>
  </si>
  <si>
    <t xml:space="preserve">Champ : diplômés suite au parcours de formation ou VAE partielle partielle et parcours de formation </t>
  </si>
  <si>
    <t xml:space="preserve">À noter : les personnes obtenant une validation partielle ne vont pas forcément suivre la formation par la suite et donc ne se retrouve pas comptabilisées dans les effectifs des formations (effectif des inscrits avec allégement de scolarité par VAE).                                                           </t>
  </si>
  <si>
    <t>Autre Baccalauréat professionnel</t>
  </si>
  <si>
    <t xml:space="preserve">**la méthode de calcul du nombre d'inscrits change à partir de 2008. On demande aux formation de fournir le nombre d'inscrits dans leur cursus, </t>
  </si>
  <si>
    <t>avant 2008 le nombre d'inscrits était obtenu en sommant les élèves répondant au questionnaire.</t>
  </si>
  <si>
    <t>Nombre total de diplômés par année (1/2)</t>
  </si>
  <si>
    <t>Année de délivrance</t>
  </si>
  <si>
    <t>Nombre total de diplômés* par année (2/2)</t>
  </si>
  <si>
    <t>11 710**</t>
  </si>
  <si>
    <t>** Ce chiffre est  très certainement sous-estimé, les diplômes délivrés par équivalence par les DDASS n'ayant pas été redressés.</t>
  </si>
  <si>
    <t>Proportion de femmes parmi les diplômés (en %)</t>
  </si>
  <si>
    <t>Techniciens en analyses bioméd.</t>
  </si>
  <si>
    <t>Infirmiers diplômés d'État</t>
  </si>
  <si>
    <t>Infirmiers de secteur psychiatrique</t>
  </si>
  <si>
    <t>Cadres infirmiers diplômés d'État</t>
  </si>
  <si>
    <t>Total ECOLES DE LA SANTE</t>
  </si>
  <si>
    <t>Source : DREES - Champ : France entière</t>
  </si>
  <si>
    <t>VAE formation Aides Soignants</t>
  </si>
  <si>
    <t>* Les formations de base regroupent 12 formations : ambulanciers, infirmiers, sages femmes, masseurs kinesithérapeutes, techniciens de laboratoire médicale, aides soignants, pédicures podologues, manipulateurs d'électro-radiologie médicale, ergothérapeutes, psychomotriciens, auxiliaires de puéricultrice et préparateurs en pharmacie hospitalière</t>
  </si>
  <si>
    <t>Nombre de diplômés DEAS (équivalence)</t>
  </si>
  <si>
    <t>REUNION-MAYOTTE</t>
  </si>
  <si>
    <t xml:space="preserve">*chiffres de 2001 collectés lors de l'enquête 2002 ou estimés à partir des données 2000 pour 92 écoles (48 d'aides-soignants, 14 ifsi, 10 écoles d'auxiliaires, 5  de cadres, 3 de puéricultrices, </t>
  </si>
  <si>
    <t>** à partir de 2011, tous les cadres de santé sont regroupés dans l'item cadre de santé, la seule formation cadre de santé sage femmes est devenue un master et est gérée par l'enseignement supérieur</t>
  </si>
  <si>
    <t>LANGUEDOC-ROUSSILLON</t>
  </si>
  <si>
    <t>LIMOUSIN</t>
  </si>
  <si>
    <t>LORRAINE</t>
  </si>
  <si>
    <t>MIDI-PYRENEES</t>
  </si>
  <si>
    <t>NORD-PAS-DE-CALAIS</t>
  </si>
  <si>
    <t>PAYS DE LA LOIRE</t>
  </si>
  <si>
    <t>PICARDIE</t>
  </si>
  <si>
    <t>POITOU-CHARENTES</t>
  </si>
  <si>
    <t>FRANCE METROPOLITAINE</t>
  </si>
  <si>
    <t>ANTILLES-GUYANE</t>
  </si>
  <si>
    <t>FRANCE ENTIERE</t>
  </si>
  <si>
    <t xml:space="preserve">* diplômés suite au parcours de formation ou VAE partielle partielle et parcours de formation </t>
  </si>
  <si>
    <t>Nombre de centres de formation par année</t>
  </si>
  <si>
    <t>2001*</t>
  </si>
  <si>
    <t>NIVEAU  V</t>
  </si>
  <si>
    <t>...</t>
  </si>
  <si>
    <t xml:space="preserve">Auxiliaires de puériculture </t>
  </si>
  <si>
    <t>NIVEAU IV</t>
  </si>
  <si>
    <t>Préparateurs en pharm. Hosp.</t>
  </si>
  <si>
    <t>nr</t>
  </si>
  <si>
    <t>NIVEAU III</t>
  </si>
  <si>
    <t>Techniciens en analyses biomédic.</t>
  </si>
  <si>
    <t>Manipulateurs d'E.R.M.</t>
  </si>
  <si>
    <t>Pédicures-podologues</t>
  </si>
  <si>
    <t>Infirmiers diplômés d'Etat</t>
  </si>
  <si>
    <t>Infirmiers de secteur psy.</t>
  </si>
  <si>
    <t>Masseurs-kinésithérapeutes</t>
  </si>
  <si>
    <t>NIVEAU II</t>
  </si>
  <si>
    <t>Formations complémentaires</t>
  </si>
  <si>
    <t>Infirmiers-anesthésistes</t>
  </si>
  <si>
    <t>Infirmiers de bloc opératoire</t>
  </si>
  <si>
    <t>Puéricultrices</t>
  </si>
  <si>
    <t>Cadres sages-femmes</t>
  </si>
  <si>
    <t>Cadres de santé **</t>
  </si>
  <si>
    <t>Cadres infirmiers diplômés d'Etat</t>
  </si>
  <si>
    <t>Autres cadres paramédicaux</t>
  </si>
  <si>
    <t>Total ECOLES DE LA SANTE SANS AIDES-SOIGNANTS</t>
  </si>
  <si>
    <t>Total ECOLES DE LA SANTE DONT AIDES-SOIGNANTS</t>
  </si>
  <si>
    <t>Source : DREES - Champ : France entière ( = France métropolitaine + D.O.M.)</t>
  </si>
  <si>
    <t xml:space="preserve">2 d'infirmiers anesthésistes, 2 de manipulateurs, 2 de pédicures-podologues, et 1 d'infirmiers de bloc opératoire, 1 de psychomotriciens,  1 d'ergothérapeutes, 1 de masseurs-kiné, </t>
  </si>
  <si>
    <t>1 de sages-femmes et 1 de techniciens en analyse biomédicale)</t>
  </si>
  <si>
    <t>Nombre total d'inscrits par année (1/2)</t>
  </si>
  <si>
    <t>Année de rentrée</t>
  </si>
  <si>
    <t xml:space="preserve">*chiffres de 2001 collectés lors de l'enquête 2002 ou estimés à partir des  données 2000 pour 92 écoles (48 d'aides-soignants, 14 ifsi, 10 écoles d'auxiliaires, 5  de cadres, 3 de puéricultrices, </t>
  </si>
  <si>
    <t>Nombre total d'inscrits par année (2/2)</t>
  </si>
  <si>
    <t>2009**</t>
  </si>
  <si>
    <t>2010**</t>
  </si>
  <si>
    <t>…</t>
  </si>
  <si>
    <t>Ergothérapeutes</t>
  </si>
  <si>
    <t>Validation totale</t>
  </si>
  <si>
    <t>Validation partielle</t>
  </si>
  <si>
    <t>Aucune validation</t>
  </si>
  <si>
    <t>Alsace</t>
  </si>
  <si>
    <t>Aquitaine</t>
  </si>
  <si>
    <t>Auvergne</t>
  </si>
  <si>
    <t>Basse-Normandie</t>
  </si>
  <si>
    <t>Bourgogne</t>
  </si>
  <si>
    <t>Bretagne</t>
  </si>
  <si>
    <t>Centre</t>
  </si>
  <si>
    <t>Champagne-Ardenne</t>
  </si>
  <si>
    <t>Corse</t>
  </si>
  <si>
    <t>Franche-Comté</t>
  </si>
  <si>
    <t>Guadeloupe</t>
  </si>
  <si>
    <t>Guyane</t>
  </si>
  <si>
    <t>Haute-Normandie</t>
  </si>
  <si>
    <t>Ile-de-France</t>
  </si>
  <si>
    <t>Languedoc-Roussillon</t>
  </si>
  <si>
    <t>Limousin</t>
  </si>
  <si>
    <t>Lorraine</t>
  </si>
  <si>
    <t>Martinique</t>
  </si>
  <si>
    <t>Mayotte</t>
  </si>
  <si>
    <t>Midi-Pyrénées</t>
  </si>
  <si>
    <t>Nord-Pas-de-Calais</t>
  </si>
  <si>
    <t>Pays-de-la-Loire</t>
  </si>
  <si>
    <t>Picardie</t>
  </si>
  <si>
    <t>Poitou-Charentes</t>
  </si>
  <si>
    <t>PACA</t>
  </si>
  <si>
    <t>Réunion</t>
  </si>
  <si>
    <t>Rhône-Alpes</t>
  </si>
  <si>
    <t>Total France entière</t>
  </si>
  <si>
    <t>Résultats suite à l'examen du dossier et de l'entretien avec le candidat. Il peut valider les connaissances et compétences afférentes à un ou plusieurs des unités du référenciel des compétences de la profession.</t>
  </si>
  <si>
    <t>Selon l'arrêté du 19 février 2010 relatifs aux modalités d'organisation de la VAE pour l'obtention des diplômes d'Etat d'aides soignants et d'auxiliaires de puériculture</t>
  </si>
  <si>
    <t>VAE formation Auxiliaires de puériculture</t>
  </si>
  <si>
    <t>VAE formation Préparateurs en pharmacie hospitalière</t>
  </si>
  <si>
    <t>Selon l'arrêté du 26 octobre 2006 relatifs aux modalités d'organisation de la VAE pour l'obtention du diplôme d'Etat de préparateur en pharmacie hospitalière</t>
  </si>
  <si>
    <t>VAE formation Ergothérapeutes</t>
  </si>
  <si>
    <t xml:space="preserve">Selon l'arrêté du 26 décembre 2012 modifiant l'arrêté du 18 août 2010 relatif aux modalités d'organisation de la VAE pour l'obtention du diplôme d'Etat d'ergothérapeute 
</t>
  </si>
  <si>
    <t>Aides-soignants</t>
  </si>
  <si>
    <t>Ambulanciers</t>
  </si>
  <si>
    <t>Aux. de puéric.</t>
  </si>
  <si>
    <t>Cadres de santé</t>
  </si>
  <si>
    <t>Inf. Anesth</t>
  </si>
  <si>
    <t>Inf. Bloc opé.</t>
  </si>
  <si>
    <t>Inf. Puéric.</t>
  </si>
  <si>
    <t>Infirmiers DE</t>
  </si>
  <si>
    <t>Manip. E.R.M.</t>
  </si>
  <si>
    <t>Masseurs Kinési.</t>
  </si>
  <si>
    <t>Prépa. Pharm. Hospi.</t>
  </si>
  <si>
    <t>Psychomotriciens</t>
  </si>
  <si>
    <t>Pédicures pod.</t>
  </si>
  <si>
    <t>Sages-femmes</t>
  </si>
  <si>
    <t>Techn. en analyse bioméd.</t>
  </si>
  <si>
    <t>ALSACE</t>
  </si>
  <si>
    <t>AQUITAINE</t>
  </si>
  <si>
    <t>AUVERGNE</t>
  </si>
  <si>
    <t>BASSE-NORMANDIE</t>
  </si>
  <si>
    <t>BOURGOGNE</t>
  </si>
  <si>
    <t>BRETAGNE</t>
  </si>
  <si>
    <t>CENTRE</t>
  </si>
  <si>
    <t>CHAMPAGNE-ARDENNE</t>
  </si>
  <si>
    <t>CORSE</t>
  </si>
  <si>
    <t>FRANCHE-COMTE</t>
  </si>
  <si>
    <t>HAUTE-NORMANDIE</t>
  </si>
  <si>
    <t>ILE-DE-FRANCE</t>
  </si>
  <si>
    <t>Agent de la fonction publique ou congé de formation professionnelle</t>
  </si>
  <si>
    <t>Salarié du privé ou congé individuel de formation</t>
  </si>
  <si>
    <t>Etudiant : bourse du Conseil Régional</t>
  </si>
  <si>
    <t>Etudiant : bourse d'un Conseil Général ou d'un autre organisme</t>
  </si>
  <si>
    <t>Allocation d'études (infirmiers ou kiné ou manip ERM)</t>
  </si>
  <si>
    <t>Salarié du privé : contrat de professionnalisation</t>
  </si>
  <si>
    <t xml:space="preserve">Autre prise en charge </t>
  </si>
  <si>
    <t>Demande de prise en charge en cours</t>
  </si>
  <si>
    <t>Demandeur d'emploi (qui bénéficie à ce titre d'une indemnité)</t>
  </si>
  <si>
    <t>Série ST2S (SMS, F8)</t>
  </si>
  <si>
    <t>Agriculteur</t>
  </si>
  <si>
    <t>Artisan, commerçant et chef d’entreprise</t>
  </si>
  <si>
    <t>Cadre et profession intellectuelle du supérieur</t>
  </si>
  <si>
    <t>Profession intermédiaire</t>
  </si>
  <si>
    <t>Employé</t>
  </si>
  <si>
    <t>Ouvrier</t>
  </si>
  <si>
    <t>Préparateur en pharmacie hospitalière</t>
  </si>
  <si>
    <t>Dont allègement ou réduction de scolarité (suite à VAE partielle ou hors VAE)</t>
  </si>
  <si>
    <t xml:space="preserve"> </t>
  </si>
  <si>
    <t>Salarié du privé ou agent de la Fonction Publique : contrat aidé</t>
  </si>
  <si>
    <t>Salarié du privé ou agent de la Fonction Publique Hospitalière : promotion professionnelle</t>
  </si>
  <si>
    <t>BEPC (niveau ou diplôme)</t>
  </si>
  <si>
    <r>
      <t>Autres BEP, CAP, ou fin 2</t>
    </r>
    <r>
      <rPr>
        <vertAlign val="superscript"/>
        <sz val="10"/>
        <rFont val="Arial Narrow"/>
        <family val="2"/>
      </rPr>
      <t>nde</t>
    </r>
    <r>
      <rPr>
        <sz val="10"/>
        <rFont val="Arial Narrow"/>
        <family val="2"/>
      </rPr>
      <t>, 1</t>
    </r>
    <r>
      <rPr>
        <vertAlign val="superscript"/>
        <sz val="10"/>
        <rFont val="Arial Narrow"/>
        <family val="2"/>
      </rPr>
      <t>ère</t>
    </r>
  </si>
  <si>
    <t xml:space="preserve">Niveau fin Terminale </t>
  </si>
  <si>
    <t>DUT ou niveau de bac+2 à caractère professionnel</t>
  </si>
  <si>
    <t>Série STMG (STG, STT, G, H)</t>
  </si>
  <si>
    <t>Série TMD (F11, F11')</t>
  </si>
  <si>
    <t>Baccalauréat étranger</t>
  </si>
  <si>
    <t>Séries STI2D et STD2A (F1A&amp;E, F2, F3, F4, F9, F10A&amp;B, F12)</t>
  </si>
  <si>
    <t>Technicien de laboratoire médical</t>
  </si>
  <si>
    <t>Salarié du privé ou agent de la Fonction Publique : formation continue</t>
  </si>
  <si>
    <t>Aucune aide financière</t>
  </si>
  <si>
    <t>Dont allègement de scolarité</t>
  </si>
  <si>
    <t>VAE partielle</t>
  </si>
  <si>
    <t>Hors VAE partielle</t>
  </si>
  <si>
    <t>.</t>
  </si>
  <si>
    <t>Nombre de candidats ayant passé les épreuves de sélection ou déposé un dossier*</t>
  </si>
  <si>
    <t>*certains établissements ont des épreuves communes, doublons possibles</t>
  </si>
  <si>
    <t>Congé Individuel de Formation ou Congé de Formation Professionnelle</t>
  </si>
  <si>
    <t>Formation préparatoire à l'entrée dans la formation actuelle</t>
  </si>
  <si>
    <t>Suivi de la même formation dans un autre établissement</t>
  </si>
  <si>
    <t>Autre formation sanitaire que celle suivie actuellement</t>
  </si>
  <si>
    <t>Autres cas d'inactivité (pour élever un enfant,….)</t>
  </si>
  <si>
    <t>TABLEAU 4 - MODE DE PRISES EN CHARGE FINANCIERE (JUSQU'A 2 PRISES EN CHARGES RENSEIGNEES PAR  ETUDIANT)</t>
  </si>
  <si>
    <t>TABLEAU 7 - SITUATION PRINCIPALE AVANT LA PREMIERE ENTREE DANS L'ETABLISSEMENT (en %)</t>
  </si>
  <si>
    <t>Emploi dans le secteur hospitalier</t>
  </si>
  <si>
    <t>Etudiant / Eleve</t>
  </si>
  <si>
    <t>TABLEAU 5 - NIVEAU D'ETUDES OU DIPLÔME LE PLUS ELEVE LORS DE L'ACCES A LA FORMATION (en %)</t>
  </si>
  <si>
    <t>Cycle d’études primaires ou niveau 6e, 5e, 4e</t>
  </si>
  <si>
    <t>BEP carrières sanitaires et sociales (niveau ou diplôme)</t>
  </si>
  <si>
    <t xml:space="preserve">BEPA services aux personnes </t>
  </si>
  <si>
    <t xml:space="preserve">Baccalauréat </t>
  </si>
  <si>
    <t>Équivalence Baccalauréat</t>
  </si>
  <si>
    <t>BTS</t>
  </si>
  <si>
    <t>L2 (DEUG DEUST)</t>
  </si>
  <si>
    <t>L3 (Licence)</t>
  </si>
  <si>
    <t>M1 (Maîtrise)</t>
  </si>
  <si>
    <t>M2 (DESS, DEA)</t>
  </si>
  <si>
    <t>Doctorat</t>
  </si>
  <si>
    <t>TABLEAU 6 - SERIE DE BACCALAUREAT DES BACHELIERS EN FORMATION (en %)</t>
  </si>
  <si>
    <t>Série L (A)</t>
  </si>
  <si>
    <t>Série ES (B)</t>
  </si>
  <si>
    <t>Série S (C, D, D’, E)</t>
  </si>
  <si>
    <t>Série STL (F5, F6, F7, F7’)</t>
  </si>
  <si>
    <t>Séries STAV (STPA, STAE)</t>
  </si>
  <si>
    <t>Série Hôtellerie</t>
  </si>
  <si>
    <t>Études secondaires (niveau inf. ou égal au bac)</t>
  </si>
  <si>
    <t>Première année d'études de santé en Faculté de médecine</t>
  </si>
  <si>
    <t>Etudes supérieures (hors classe de préparation à la formation actuelle)</t>
  </si>
  <si>
    <t>Emploi dans le secteur sanitaire, social ou médico-social</t>
  </si>
  <si>
    <t>Participation à un dispositif de formation professionnelle destiné aux personnes à la recherche d'un emploi ou d'une qualification</t>
  </si>
  <si>
    <t>* Les formations de spécialité regroupent quatre formations : puéricultrices, infirmiers anesthésistes, infirmiers de bloc opératoire et cadres de santé</t>
  </si>
  <si>
    <t>Total</t>
  </si>
  <si>
    <t>Non réponse</t>
  </si>
  <si>
    <t>Personne n’ayant jamais travaillé</t>
  </si>
  <si>
    <t>Emploi dans un autre secteur</t>
  </si>
  <si>
    <t>Chômage</t>
  </si>
  <si>
    <t>Inactivité liée à la maladie ou à la maternité</t>
  </si>
  <si>
    <t>Ambulancier</t>
  </si>
  <si>
    <t>du père</t>
  </si>
  <si>
    <t>de la mère</t>
  </si>
  <si>
    <t xml:space="preserve">Age </t>
  </si>
  <si>
    <t>Apprenti</t>
  </si>
  <si>
    <t xml:space="preserve">Total </t>
  </si>
  <si>
    <t>Effectifs répondants</t>
  </si>
  <si>
    <t>Moins de 20 ans</t>
  </si>
  <si>
    <t>20 - 22 ans</t>
  </si>
  <si>
    <t>23 - 25 ans</t>
  </si>
  <si>
    <t>26 - 30 ans</t>
  </si>
  <si>
    <t>31 - 35 ans</t>
  </si>
  <si>
    <t>36 - 40 ans</t>
  </si>
  <si>
    <t>41 - 45 ans</t>
  </si>
  <si>
    <t>46 - 50 ans</t>
  </si>
  <si>
    <t>Plus de 50 ans</t>
  </si>
  <si>
    <t>Contrat d'apprentissage</t>
  </si>
  <si>
    <t>Aucun diplôme sanitaire ou social</t>
  </si>
  <si>
    <t>Diplôme du secteur social ou médico-social</t>
  </si>
  <si>
    <t>Infirmier</t>
  </si>
  <si>
    <t>Sage-femme</t>
  </si>
  <si>
    <t>Masseur-kinésithérapeute</t>
  </si>
  <si>
    <t>Aide-soignant</t>
  </si>
  <si>
    <t>Pédicure-podologue</t>
  </si>
  <si>
    <t>Manipulateur d'électroradiologie médicale</t>
  </si>
  <si>
    <t>Ergothérapeute</t>
  </si>
  <si>
    <t>Psychomotricien</t>
  </si>
  <si>
    <t>Auxiliaire de puériculture</t>
  </si>
  <si>
    <t>Autre diplôme sanitaire</t>
  </si>
  <si>
    <t>Effectif Total</t>
  </si>
  <si>
    <t>Année d’étude</t>
  </si>
  <si>
    <t>Femmes</t>
  </si>
  <si>
    <t>Hommes</t>
  </si>
  <si>
    <t>Dont étrangers</t>
  </si>
  <si>
    <t>Nombre de présentés hors VAE</t>
  </si>
  <si>
    <t>Nombre de reçus hors VAE</t>
  </si>
  <si>
    <t xml:space="preserve">Nombre de présentés après VAE puis parcours de formation </t>
  </si>
  <si>
    <t xml:space="preserve">Nombre de reçus après VAE puis parcours de formation </t>
  </si>
  <si>
    <t>Nombre de candidats admis suite à ces épreuves de selection</t>
  </si>
  <si>
    <t>Public</t>
  </si>
  <si>
    <t>Privé non lucratif</t>
  </si>
  <si>
    <t>Autre privé</t>
  </si>
  <si>
    <r>
      <t>1</t>
    </r>
    <r>
      <rPr>
        <vertAlign val="superscript"/>
        <sz val="10"/>
        <rFont val="Arial Narrow"/>
        <family val="2"/>
      </rPr>
      <t>ère</t>
    </r>
  </si>
  <si>
    <r>
      <t>2</t>
    </r>
    <r>
      <rPr>
        <vertAlign val="superscript"/>
        <sz val="10"/>
        <rFont val="Arial Narrow"/>
        <family val="2"/>
      </rPr>
      <t>ème</t>
    </r>
  </si>
  <si>
    <r>
      <t>3</t>
    </r>
    <r>
      <rPr>
        <vertAlign val="superscript"/>
        <sz val="10"/>
        <rFont val="Arial Narrow"/>
        <family val="2"/>
      </rPr>
      <t>ème</t>
    </r>
  </si>
  <si>
    <t>Session</t>
  </si>
  <si>
    <r>
      <t>4</t>
    </r>
    <r>
      <rPr>
        <vertAlign val="superscript"/>
        <sz val="10"/>
        <rFont val="Arial Narrow"/>
        <family val="2"/>
      </rPr>
      <t>ème</t>
    </r>
  </si>
  <si>
    <t>TABLEAU 2 - STATUT DES INSCRITS EN FORMATION (en %)</t>
  </si>
  <si>
    <t>TABLEAU 3 - AGE DES INSCRITS EN FORMATION (en %)</t>
  </si>
  <si>
    <t>TABLEAU 9 - DIPLÔME PROFESSIONNEL DU SECTEUR SANITAIRE OU SOCIAL DÉJÀ OBTENU (en %)</t>
  </si>
  <si>
    <t>TABLEAU 1C - DIPLÔMES DÉLIVRÉS</t>
  </si>
  <si>
    <t>TABLEAU 1D - SELECTION A l'ENTREE</t>
  </si>
  <si>
    <t>TABLEAU 1E - STATUT JURIDIQUE DES ETABLISSEMENTS</t>
  </si>
  <si>
    <t>TABLEAU 1A - RÉPARTITION DES INSCRITS</t>
  </si>
  <si>
    <t>TABLEAU 8 - ORIGINE SOCIALE DES INSCRITS (en %) : catégorie sociale des parents au moment du collège</t>
  </si>
  <si>
    <r>
      <t>Nouveaux inscrits de 1</t>
    </r>
    <r>
      <rPr>
        <b/>
        <vertAlign val="superscript"/>
        <sz val="10"/>
        <rFont val="Arial Narrow"/>
        <family val="2"/>
      </rPr>
      <t>ère</t>
    </r>
    <r>
      <rPr>
        <b/>
        <sz val="10"/>
        <rFont val="Arial Narrow"/>
        <family val="2"/>
      </rPr>
      <t xml:space="preserve"> année</t>
    </r>
  </si>
  <si>
    <t>Tous les étudiants</t>
  </si>
  <si>
    <t xml:space="preserve">Tous les étudiants </t>
  </si>
  <si>
    <t>GRAND-EST</t>
  </si>
  <si>
    <t>HAUTS-DE-FRANCE</t>
  </si>
  <si>
    <t>NORMANDIE</t>
  </si>
  <si>
    <t>OCCITANIE</t>
  </si>
  <si>
    <t>Grand-Est</t>
  </si>
  <si>
    <t>Normandie</t>
  </si>
  <si>
    <t>Occitanie</t>
  </si>
  <si>
    <t>Hauts-de-France</t>
  </si>
  <si>
    <t>Nouvelle Aquitaine</t>
  </si>
  <si>
    <t xml:space="preserve">              </t>
  </si>
  <si>
    <t>NOUVELLE-AQUITAINE</t>
  </si>
  <si>
    <t>CENTRE-VAL DE LOIRE</t>
  </si>
  <si>
    <t xml:space="preserve">Selon l'arrêté du 19 février 2010 relatifs aux modalités d'organisation de la VAE pour l'obtention des diplômes d'Etat d'aides soignants et d'auxiliaires de puériculture                                                       </t>
  </si>
  <si>
    <t xml:space="preserve">Selon l'arrêté du 26 octobre 2006 relatifs aux modalités d'organisation de la VAE pour l'obtention du diplôme d'Etat de préparateur en pharmacie hospitalière                                                  </t>
  </si>
  <si>
    <t>21,1*</t>
  </si>
  <si>
    <t>5,2*</t>
  </si>
  <si>
    <t>difficilement interprétable</t>
  </si>
  <si>
    <t>Région</t>
  </si>
  <si>
    <t>RHÔNE-ALPES</t>
  </si>
  <si>
    <t>PROVENCE-ALPES-CÔTE-D'AZUR</t>
  </si>
  <si>
    <t xml:space="preserve">Nouveaux inscrits </t>
  </si>
  <si>
    <t>Nouveaux inscrits</t>
  </si>
  <si>
    <t>…*</t>
  </si>
  <si>
    <t>VAE formation Infirmiers de bloc opératoire</t>
  </si>
  <si>
    <t xml:space="preserve">Selon l'arrêté du 24 février 20014 relatif aux modalités d'organisation de la VAE pour l'obtention du diplôme d'Etat d'infirmier de bloc opératoire    
</t>
  </si>
  <si>
    <t xml:space="preserve">Selon l'arrêté du 24 février 2014 relatif aux modalités d'organisation de la VAE pour l'obtention du diplôme d'Etat d'infirmier de bloc opératoire                                  </t>
  </si>
  <si>
    <t>Bourgogne Franche Comté</t>
  </si>
  <si>
    <t>Auvergne Rhône-Alpes</t>
  </si>
  <si>
    <t>AUVERGNE RHÖNE-ALPES</t>
  </si>
  <si>
    <t>BOURGOGNE FRANCHE-COMTE</t>
  </si>
  <si>
    <t xml:space="preserve">2016 FORMATIONS DE BASE* </t>
  </si>
  <si>
    <t>2016 CADRES DE SANTE</t>
  </si>
  <si>
    <t>2016 INFIRMIERS DE BLOC OPERATOIRE</t>
  </si>
  <si>
    <t>2016 INFIRMIERS ANESTHESISTES</t>
  </si>
  <si>
    <t>2016 PUERICULTRICES</t>
  </si>
  <si>
    <t>2016 FORMATIONS DE SPECIALITE</t>
  </si>
  <si>
    <t xml:space="preserve">2016 FORMATIONS DE SPECIALITE* </t>
  </si>
  <si>
    <t>2016 PREPARATEURS EN PHARMACIE HOSPITALIERE</t>
  </si>
  <si>
    <t>2016 AUXILIAIRES DE PUERICULTURE</t>
  </si>
  <si>
    <t xml:space="preserve">2016 PSYCHOMOTRICIENS </t>
  </si>
  <si>
    <t>2016 PSYCHOMOTRICIENS</t>
  </si>
  <si>
    <t>2016 ERGOTHERAPEUTES</t>
  </si>
  <si>
    <t>2016 MANIPULATEURS ERM</t>
  </si>
  <si>
    <t>2016 PEDICURES PODOLOGUES</t>
  </si>
  <si>
    <t>2016 AIDES SOIGNANTS</t>
  </si>
  <si>
    <t>2016 TECHNICIENS DE LABORATOIRE MEDICAL</t>
  </si>
  <si>
    <t xml:space="preserve">2016 TECHNICIENS DE LABORATOIRE MEDICAL </t>
  </si>
  <si>
    <t>2016 MASSEURS KINESITHERAPEUTES</t>
  </si>
  <si>
    <t>2016 SAGES FEMMES</t>
  </si>
  <si>
    <t>2016 INFIRMIERS</t>
  </si>
  <si>
    <t>2016 AMBULANCIERS</t>
  </si>
  <si>
    <t>2016 FORMATIONS DE BASE</t>
  </si>
  <si>
    <t xml:space="preserve">2016 FORMATIONS DE BASE </t>
  </si>
  <si>
    <t>Sportif de haut niveau</t>
  </si>
  <si>
    <t>Autre demandeur d'emploi</t>
  </si>
  <si>
    <t>Demandeur d'emploi ayant quitté le système scolaire depuis moins d'un an</t>
  </si>
  <si>
    <t>Première année de licence validée (L1)</t>
  </si>
  <si>
    <t>20,0*</t>
  </si>
  <si>
    <t>33,4*</t>
  </si>
  <si>
    <t>32,8*</t>
  </si>
  <si>
    <t>15,4*</t>
  </si>
  <si>
    <t>7,6*</t>
  </si>
  <si>
    <t>8,5*</t>
  </si>
  <si>
    <t>6,2*</t>
  </si>
  <si>
    <t>27,7*</t>
  </si>
  <si>
    <t>28,8*</t>
  </si>
  <si>
    <t>8,9*</t>
  </si>
  <si>
    <t>14,2*</t>
  </si>
  <si>
    <t>3,1*</t>
  </si>
  <si>
    <t>9,3*</t>
  </si>
  <si>
    <t>3,8*</t>
  </si>
  <si>
    <t>24,8*</t>
  </si>
  <si>
    <t>25,3*</t>
  </si>
  <si>
    <t>8,4*</t>
  </si>
  <si>
    <t>11,0*</t>
  </si>
  <si>
    <t>Nombre de centres de formation en 2016</t>
  </si>
  <si>
    <t>Nombre total d'inscrits en 2016</t>
  </si>
  <si>
    <t>Nombre total de diplômés* en 2016</t>
  </si>
  <si>
    <t>Nombre d'inscrits en 1ère année en 2016</t>
  </si>
  <si>
    <t xml:space="preserve">*Compte tenu de la baisse importante de la part des non répondants, l'évolution de la répartition entre les différentes catégories est  </t>
  </si>
  <si>
    <t>*… : en 2016, il existe plusieurs régions au sein desquelles aucun diplôme n'a été délivré pour certaines formations. Dans ces cas de figure, la proportion de femmes diplômées ne peut être renseignée.</t>
  </si>
  <si>
    <t>Proportion de femmes diplômées en 2016 (en %)</t>
  </si>
  <si>
    <t>Source : rapport annuel VAE 2016 - UNACESS (Unité Nationale d'Appui aux Certifications Sanitaires et Sociales)</t>
  </si>
  <si>
    <t>2016 AUDIO-PROTHESISTES</t>
  </si>
  <si>
    <t>TABLEAU 2 - REGIME D'INSCRIPTION DES INSCRITS EN FORMATION (en %)</t>
  </si>
  <si>
    <t>Contrat de professionnalisation</t>
  </si>
  <si>
    <t>Reprise d'études non financée sans convention</t>
  </si>
  <si>
    <t>Formation continue hors contrat de professionnalisation</t>
  </si>
  <si>
    <t>Formation initiale hors apprentissage</t>
  </si>
  <si>
    <t>Equivalence/ Baccalauréat étranger</t>
  </si>
  <si>
    <t>TABLEAU 8 - ORIGINE SOCIALE DES INSCRITS (en %) : catégorie sociale des parents</t>
  </si>
  <si>
    <t>du parent 1</t>
  </si>
  <si>
    <t>du parent 2</t>
  </si>
  <si>
    <t>2016 DIETETICIENS</t>
  </si>
  <si>
    <t>Nombre de présentés hors formation continue</t>
  </si>
  <si>
    <t>Nombre de reçus hors formation continue</t>
  </si>
  <si>
    <t>Nombre de présentés après formation continue</t>
  </si>
  <si>
    <t>Nombre de reçus après formation continue</t>
  </si>
  <si>
    <t>Nombre total de présentés</t>
  </si>
  <si>
    <t>Nombre total de reçus</t>
  </si>
  <si>
    <t>TABLEAU 1E - CATEGORIE DES ETABLISSEMENTS</t>
  </si>
  <si>
    <t>Privé sous contrat 
d'association</t>
  </si>
  <si>
    <t>Privé hors contrat 
d'association</t>
  </si>
  <si>
    <t>Sans objet</t>
  </si>
  <si>
    <t>Apprentissage</t>
  </si>
  <si>
    <t>Enseignement à distance</t>
  </si>
  <si>
    <t>Formation continue</t>
  </si>
  <si>
    <t>Individuel</t>
  </si>
  <si>
    <t>Scolaire</t>
  </si>
  <si>
    <t>Baccalauréat général</t>
  </si>
  <si>
    <t>Baccalauréat professionnel</t>
  </si>
  <si>
    <t>Baccalauréat technologique</t>
  </si>
  <si>
    <t>Baccalauréat technologique agricole</t>
  </si>
  <si>
    <t>Brevet de technicien</t>
  </si>
  <si>
    <t>Brevet d'études professionnelles</t>
  </si>
  <si>
    <t>Brevet professionnel</t>
  </si>
  <si>
    <t>Autre diplôme de niveau IV</t>
  </si>
  <si>
    <t>Certificat d'aptitude professionnelles (CAP)</t>
  </si>
  <si>
    <t xml:space="preserve">Baccalauréat professionnel </t>
  </si>
  <si>
    <t>TABLEAU 8 - ORIGINE SOCIALE DES INSCRITS (en %) : catégorie sociale du tuteur légal</t>
  </si>
  <si>
    <t>2016 OPTICIENS-LUNETIERS</t>
  </si>
  <si>
    <t>Nombre de reçus après après formation continue</t>
  </si>
  <si>
    <t>2016 ORTHOPHONISTES</t>
  </si>
  <si>
    <t>2016 ORTHOPTISTES</t>
  </si>
  <si>
    <t>2016 PODO-ORTHESISTES</t>
  </si>
  <si>
    <t>2016 PROTHESISTES-ORTHESISTES</t>
  </si>
  <si>
    <t>Audio-prothésistes</t>
  </si>
  <si>
    <t>Diététiciens</t>
  </si>
  <si>
    <t>Opticiens-lunetiers</t>
  </si>
  <si>
    <t>Orthophonistes</t>
  </si>
  <si>
    <t>Orthoptistes</t>
  </si>
  <si>
    <t>Podo-orthésistes</t>
  </si>
  <si>
    <t>Prothésistes-orthésistes</t>
  </si>
  <si>
    <t>Nombre d'inscrits en 2016</t>
  </si>
  <si>
    <t>Nombre total d'inscrits par année</t>
  </si>
  <si>
    <t xml:space="preserve">Formations aboutissant à l’obtention d’un Brevet de technicien supérieur (BTS) </t>
  </si>
  <si>
    <t>Formations aboutissant à l’obtention d’un diplôme universitaire</t>
  </si>
  <si>
    <t>Source : SIES, Base Centrale de Pilotage, traitement DREES - Champ : France entière</t>
  </si>
  <si>
    <t>Nombre total de diplômés par année</t>
  </si>
  <si>
    <t>Baccalauréat professionnel ASSP ou SAPAT</t>
  </si>
  <si>
    <t>68,9*</t>
  </si>
  <si>
    <t xml:space="preserve">*Compte tenu de la hausse importante de la part des répondants, l'évolution de la répartition entre les différentes catégories est  </t>
  </si>
  <si>
    <t>125 171**</t>
  </si>
  <si>
    <t>6361**</t>
  </si>
  <si>
    <t xml:space="preserve">**la baisse observée du nombre de candidats admis pour les formations de base entre 2015 et 2016 suite aux épreuves de sélection  </t>
  </si>
  <si>
    <t>ayant indiqué par erreur le nombre de places offertes à la place du nombre de candidats admis.</t>
  </si>
  <si>
    <t>3 575**</t>
  </si>
  <si>
    <t>41 548**</t>
  </si>
  <si>
    <t>par erreur le nombre de places offertes à la place du nombre de candidats admis.</t>
  </si>
  <si>
    <t>s'explique principalement par des erreurs de saisie de certaines formations d'aide-soignant, plusieurs d'entre elles ayant indiqué</t>
  </si>
  <si>
    <t xml:space="preserve">s'explique principalement par des erreurs de saisie de certaines formations d'ergothérapeute, plusieurs d'entre elles ayant indiqué </t>
  </si>
  <si>
    <t xml:space="preserve">**la baisse observée du nombre de candidats admis pour les formations de base entre 2015 et 2016 suite aux épreuves de sélection </t>
  </si>
  <si>
    <t xml:space="preserve"> soignant, certaines d'entre elles ayant indiqué par erreur le nombre de places offertes à la place du nombre de candidats admis.</t>
  </si>
  <si>
    <t>s'explique principalement par des erreurs de saisie de certaines formations de masseur-kinésithérapeute, d'ergothérapeute  et  d'aide-</t>
  </si>
  <si>
    <t xml:space="preserve">s'explique principalement par des erreurs de saisie de certaines formations de masseur-kinésithérapeute, plusieurs d'entre elles </t>
  </si>
  <si>
    <t>NIVEAU I</t>
  </si>
  <si>
    <r>
      <t>Nouveaux inscrits de 1</t>
    </r>
    <r>
      <rPr>
        <b/>
        <vertAlign val="superscript"/>
        <sz val="10"/>
        <color theme="0"/>
        <rFont val="Arial Narrow"/>
        <family val="2"/>
      </rPr>
      <t>ère</t>
    </r>
    <r>
      <rPr>
        <b/>
        <sz val="10"/>
        <color theme="0"/>
        <rFont val="Arial Narrow"/>
        <family val="2"/>
      </rPr>
      <t xml:space="preserve"> année</t>
    </r>
  </si>
  <si>
    <r>
      <t>Nouveaux inscrits 
de 1</t>
    </r>
    <r>
      <rPr>
        <vertAlign val="superscript"/>
        <sz val="10"/>
        <color theme="0"/>
        <rFont val="Arial Narrow"/>
        <family val="2"/>
      </rPr>
      <t>ère</t>
    </r>
    <r>
      <rPr>
        <sz val="10"/>
        <color theme="0"/>
        <rFont val="Arial Narrow"/>
        <family val="2"/>
      </rPr>
      <t xml:space="preserve"> année</t>
    </r>
  </si>
  <si>
    <r>
      <t>1</t>
    </r>
    <r>
      <rPr>
        <vertAlign val="superscript"/>
        <sz val="10"/>
        <color theme="0"/>
        <rFont val="Arial Narrow"/>
        <family val="2"/>
      </rPr>
      <t>ère</t>
    </r>
    <r>
      <rPr>
        <sz val="10"/>
        <color theme="0"/>
        <rFont val="Arial Narrow"/>
        <family val="2"/>
      </rPr>
      <t xml:space="preserve"> année</t>
    </r>
  </si>
  <si>
    <r>
      <t>2</t>
    </r>
    <r>
      <rPr>
        <vertAlign val="superscript"/>
        <sz val="10"/>
        <color theme="0"/>
        <rFont val="Arial Narrow"/>
        <family val="2"/>
      </rPr>
      <t>ème</t>
    </r>
    <r>
      <rPr>
        <sz val="10"/>
        <color theme="0"/>
        <rFont val="Arial Narrow"/>
        <family val="2"/>
      </rPr>
      <t xml:space="preserve"> année</t>
    </r>
  </si>
  <si>
    <r>
      <t>3</t>
    </r>
    <r>
      <rPr>
        <vertAlign val="superscript"/>
        <sz val="10"/>
        <color theme="0"/>
        <rFont val="Arial Narrow"/>
        <family val="2"/>
      </rPr>
      <t>ème</t>
    </r>
    <r>
      <rPr>
        <sz val="10"/>
        <color theme="0"/>
        <rFont val="Arial Narrow"/>
        <family val="2"/>
      </rPr>
      <t xml:space="preserve"> année</t>
    </r>
  </si>
  <si>
    <r>
      <t>1</t>
    </r>
    <r>
      <rPr>
        <b/>
        <vertAlign val="superscript"/>
        <sz val="10"/>
        <color theme="0"/>
        <rFont val="Arial Narrow"/>
        <family val="2"/>
      </rPr>
      <t>ère</t>
    </r>
    <r>
      <rPr>
        <b/>
        <sz val="10"/>
        <color theme="0"/>
        <rFont val="Arial Narrow"/>
        <family val="2"/>
      </rPr>
      <t xml:space="preserve"> année</t>
    </r>
  </si>
  <si>
    <r>
      <t>2</t>
    </r>
    <r>
      <rPr>
        <b/>
        <vertAlign val="superscript"/>
        <sz val="10"/>
        <color theme="0"/>
        <rFont val="Arial Narrow"/>
        <family val="2"/>
      </rPr>
      <t>ème</t>
    </r>
    <r>
      <rPr>
        <b/>
        <sz val="10"/>
        <color theme="0"/>
        <rFont val="Arial Narrow"/>
        <family val="2"/>
      </rPr>
      <t xml:space="preserve"> année</t>
    </r>
  </si>
  <si>
    <r>
      <t>3</t>
    </r>
    <r>
      <rPr>
        <b/>
        <vertAlign val="superscript"/>
        <sz val="10"/>
        <color theme="0"/>
        <rFont val="Arial Narrow"/>
        <family val="2"/>
      </rPr>
      <t>ème</t>
    </r>
    <r>
      <rPr>
        <b/>
        <sz val="10"/>
        <color theme="0"/>
        <rFont val="Arial Narrow"/>
        <family val="2"/>
      </rPr>
      <t xml:space="preserve"> année</t>
    </r>
  </si>
  <si>
    <r>
      <t>4</t>
    </r>
    <r>
      <rPr>
        <b/>
        <vertAlign val="superscript"/>
        <sz val="10"/>
        <color theme="0"/>
        <rFont val="Arial Narrow"/>
        <family val="2"/>
      </rPr>
      <t>ème</t>
    </r>
    <r>
      <rPr>
        <b/>
        <sz val="10"/>
        <color theme="0"/>
        <rFont val="Arial Narrow"/>
        <family val="2"/>
      </rPr>
      <t xml:space="preserve"> année</t>
    </r>
  </si>
  <si>
    <r>
      <t>2007</t>
    </r>
    <r>
      <rPr>
        <b/>
        <i/>
        <vertAlign val="superscript"/>
        <sz val="10"/>
        <color theme="0"/>
        <rFont val="Arial Narrow"/>
        <family val="2"/>
      </rPr>
      <t>**</t>
    </r>
  </si>
  <si>
    <r>
      <t>2008</t>
    </r>
    <r>
      <rPr>
        <b/>
        <i/>
        <vertAlign val="superscript"/>
        <sz val="10"/>
        <color theme="0"/>
        <rFont val="Arial Narrow"/>
        <family val="2"/>
      </rPr>
      <t>**</t>
    </r>
  </si>
  <si>
    <r>
      <t>2011</t>
    </r>
    <r>
      <rPr>
        <b/>
        <vertAlign val="superscript"/>
        <sz val="10"/>
        <color theme="0"/>
        <rFont val="Arial Narrow"/>
        <family val="2"/>
      </rPr>
      <t>**</t>
    </r>
  </si>
  <si>
    <r>
      <t>Inscrits de 1</t>
    </r>
    <r>
      <rPr>
        <b/>
        <vertAlign val="superscript"/>
        <sz val="10"/>
        <color theme="0"/>
        <rFont val="Arial Narrow"/>
        <family val="2"/>
      </rPr>
      <t>ère</t>
    </r>
    <r>
      <rPr>
        <b/>
        <sz val="10"/>
        <color theme="0"/>
        <rFont val="Arial Narrow"/>
        <family val="2"/>
      </rPr>
      <t xml:space="preserve"> année</t>
    </r>
  </si>
  <si>
    <t>Ergothéra-peutes</t>
  </si>
  <si>
    <t>Psychomo-triciens</t>
  </si>
  <si>
    <t>Sommaire</t>
  </si>
  <si>
    <t>Formations de base</t>
  </si>
  <si>
    <t>Discipline : 413 – écoles d’ambulanciers</t>
  </si>
  <si>
    <t>Discipline : 414 – instituts de formation en soins infirmiers</t>
  </si>
  <si>
    <t>Discipline : 415 – écoles de sages femmes</t>
  </si>
  <si>
    <t>Discipline : 416 – écoles de masseurs kinésitherapeutes</t>
  </si>
  <si>
    <t>Discipline : 417 – écoles de techniciens en laboratoire médical</t>
  </si>
  <si>
    <t>Discipline : 419 – écoles d’aides soignants</t>
  </si>
  <si>
    <t>Discipline : 420 – écoles de pédicures podologues</t>
  </si>
  <si>
    <t>Discipline : 421 – écoles de manipulateurs d’électro-radiologie médicale</t>
  </si>
  <si>
    <t>Discipline : 423 – écoles d’ergothérapeutes</t>
  </si>
  <si>
    <t>Discipline : 424 – écoles de psychomotriciens</t>
  </si>
  <si>
    <t>Discipline : 456 – écoles d’auxiliaires de puériculture</t>
  </si>
  <si>
    <t>Discipline 880 :  préparateurs en pharmacie hospitalière</t>
  </si>
  <si>
    <t>Spécialisations</t>
  </si>
  <si>
    <t>Discipline : 418 – écoles de puéricultrices</t>
  </si>
  <si>
    <t>Discipline : 425 – écoles d’infirmiers anesthésistes</t>
  </si>
  <si>
    <t>Discipline : 426 – écoles d’infirmiers de bloc opératoire</t>
  </si>
  <si>
    <t>Discipline : 453 – écoles de cadres de santé</t>
  </si>
  <si>
    <t>Validation des acquis de l’expérience</t>
  </si>
  <si>
    <t>Tableaux régionaux</t>
  </si>
  <si>
    <t>Tableaux chronologiques</t>
  </si>
  <si>
    <t>La formation aux professions de la santé en 2016</t>
  </si>
  <si>
    <t>Effectifs en formation en 2016 et diplômes</t>
  </si>
  <si>
    <t xml:space="preserve">Documents de travail, série Statistiques, n°205  - Octore 2018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</si>
</sst>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_-;\-* #,##0.00\ _€_-;_-* &quot;-&quot;??\ _€_-;_-@_-"/>
    <numFmt numFmtId="164" formatCode="0.0"/>
    <numFmt numFmtId="165" formatCode="_-* #,##0\ _€_-;\-* #,##0\ _€_-;_-* &quot;-&quot;??\ _€_-;_-@_-"/>
    <numFmt numFmtId="166" formatCode="#,##0_ ;\-#,##0\ "/>
    <numFmt numFmtId="167" formatCode="0.0%"/>
  </numFmts>
  <fonts count="31" x14ac:knownFonts="1">
    <font>
      <sz val="10"/>
      <name val="Arial"/>
    </font>
    <font>
      <sz val="10"/>
      <name val="Arial"/>
      <family val="2"/>
    </font>
    <font>
      <b/>
      <sz val="10"/>
      <name val="Arial Narrow"/>
      <family val="2"/>
    </font>
    <font>
      <sz val="10"/>
      <name val="Arial Narrow"/>
      <family val="2"/>
    </font>
    <font>
      <sz val="10"/>
      <name val="Arial"/>
      <family val="2"/>
    </font>
    <font>
      <b/>
      <vertAlign val="superscript"/>
      <sz val="10"/>
      <name val="Arial Narrow"/>
      <family val="2"/>
    </font>
    <font>
      <vertAlign val="superscript"/>
      <sz val="10"/>
      <name val="Arial Narrow"/>
      <family val="2"/>
    </font>
    <font>
      <i/>
      <sz val="10"/>
      <name val="Arial Narrow"/>
      <family val="2"/>
    </font>
    <font>
      <b/>
      <i/>
      <sz val="10"/>
      <name val="Arial Narrow"/>
      <family val="2"/>
    </font>
    <font>
      <b/>
      <sz val="10"/>
      <color indexed="57"/>
      <name val="Arial Narrow"/>
      <family val="2"/>
    </font>
    <font>
      <sz val="8"/>
      <name val="Verdana"/>
      <family val="2"/>
    </font>
    <font>
      <sz val="10"/>
      <color rgb="FF00B050"/>
      <name val="Arial Narrow"/>
      <family val="2"/>
    </font>
    <font>
      <b/>
      <sz val="10"/>
      <color theme="6" tint="-0.249977111117893"/>
      <name val="Arial Narrow"/>
      <family val="2"/>
    </font>
    <font>
      <sz val="10"/>
      <color rgb="FFFF0000"/>
      <name val="Arial Narrow"/>
      <family val="2"/>
    </font>
    <font>
      <b/>
      <sz val="10"/>
      <color rgb="FFFF0000"/>
      <name val="Arial Narrow"/>
      <family val="2"/>
    </font>
    <font>
      <b/>
      <sz val="10"/>
      <color rgb="FF00B050"/>
      <name val="Arial Narrow"/>
      <family val="2"/>
    </font>
    <font>
      <b/>
      <sz val="10"/>
      <color rgb="FF009CC1"/>
      <name val="Arial Narrow"/>
      <family val="2"/>
    </font>
    <font>
      <sz val="10"/>
      <color rgb="FF009CC1"/>
      <name val="Arial Narrow"/>
      <family val="2"/>
    </font>
    <font>
      <sz val="10"/>
      <color theme="6" tint="-0.249977111117893"/>
      <name val="Arial Narrow"/>
      <family val="2"/>
    </font>
    <font>
      <sz val="10"/>
      <color indexed="8"/>
      <name val="Arial Narrow"/>
      <family val="2"/>
    </font>
    <font>
      <i/>
      <sz val="10"/>
      <color indexed="10"/>
      <name val="Arial Narrow"/>
      <family val="2"/>
    </font>
    <font>
      <sz val="10"/>
      <color rgb="FF000000"/>
      <name val="Arial Narrow"/>
      <family val="2"/>
    </font>
    <font>
      <sz val="10"/>
      <color theme="0"/>
      <name val="Arial Narrow"/>
      <family val="2"/>
    </font>
    <font>
      <b/>
      <sz val="10"/>
      <color theme="0"/>
      <name val="Arial Narrow"/>
      <family val="2"/>
    </font>
    <font>
      <b/>
      <vertAlign val="superscript"/>
      <sz val="10"/>
      <color theme="0"/>
      <name val="Arial Narrow"/>
      <family val="2"/>
    </font>
    <font>
      <vertAlign val="superscript"/>
      <sz val="10"/>
      <color theme="0"/>
      <name val="Arial Narrow"/>
      <family val="2"/>
    </font>
    <font>
      <b/>
      <i/>
      <vertAlign val="superscript"/>
      <sz val="10"/>
      <color theme="0"/>
      <name val="Arial Narrow"/>
      <family val="2"/>
    </font>
    <font>
      <sz val="8"/>
      <name val="Arial"/>
      <family val="2"/>
    </font>
    <font>
      <b/>
      <sz val="8"/>
      <name val="Arial"/>
      <family val="2"/>
    </font>
    <font>
      <u/>
      <sz val="10"/>
      <color indexed="12"/>
      <name val="Arial"/>
      <family val="2"/>
    </font>
    <font>
      <u/>
      <sz val="8"/>
      <color indexed="12"/>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AFBFE"/>
        <bgColor indexed="64"/>
      </patternFill>
    </fill>
    <fill>
      <patternFill patternType="solid">
        <fgColor rgb="FF009CC1"/>
        <bgColor indexed="64"/>
      </patternFill>
    </fill>
  </fills>
  <borders count="34">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ck">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medium">
        <color indexed="64"/>
      </bottom>
      <diagonal/>
    </border>
    <border>
      <left style="thick">
        <color indexed="64"/>
      </left>
      <right style="thin">
        <color indexed="64"/>
      </right>
      <top/>
      <bottom/>
      <diagonal/>
    </border>
    <border>
      <left style="thick">
        <color indexed="64"/>
      </left>
      <right style="thin">
        <color indexed="64"/>
      </right>
      <top style="thin">
        <color indexed="64"/>
      </top>
      <bottom/>
      <diagonal/>
    </border>
    <border>
      <left style="thin">
        <color theme="0"/>
      </left>
      <right/>
      <top style="thin">
        <color theme="0"/>
      </top>
      <bottom style="thin">
        <color indexed="64"/>
      </bottom>
      <diagonal/>
    </border>
    <border>
      <left/>
      <right/>
      <top style="thin">
        <color theme="0"/>
      </top>
      <bottom style="thin">
        <color indexed="64"/>
      </bottom>
      <diagonal/>
    </border>
    <border>
      <left/>
      <right style="thin">
        <color theme="0"/>
      </right>
      <top style="thin">
        <color theme="0"/>
      </top>
      <bottom style="thin">
        <color indexed="64"/>
      </bottom>
      <diagonal/>
    </border>
    <border>
      <left style="thin">
        <color theme="0"/>
      </left>
      <right/>
      <top style="thin">
        <color theme="0"/>
      </top>
      <bottom style="thin">
        <color theme="1"/>
      </bottom>
      <diagonal/>
    </border>
    <border>
      <left/>
      <right/>
      <top style="thin">
        <color theme="0"/>
      </top>
      <bottom style="thin">
        <color theme="1"/>
      </bottom>
      <diagonal/>
    </border>
    <border>
      <left/>
      <right style="thin">
        <color theme="0"/>
      </right>
      <top style="thin">
        <color theme="0"/>
      </top>
      <bottom style="thin">
        <color theme="1"/>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8">
    <xf numFmtId="0" fontId="0" fillId="0" borderId="0"/>
    <xf numFmtId="43" fontId="1" fillId="0" borderId="0" applyFont="0" applyFill="0" applyBorder="0" applyAlignment="0" applyProtection="0"/>
    <xf numFmtId="43" fontId="4" fillId="0" borderId="0" applyFont="0" applyFill="0" applyBorder="0" applyAlignment="0" applyProtection="0"/>
    <xf numFmtId="0" fontId="4" fillId="0" borderId="0"/>
    <xf numFmtId="0" fontId="3" fillId="0" borderId="0"/>
    <xf numFmtId="9" fontId="1" fillId="0" borderId="0" applyFont="0" applyFill="0" applyBorder="0" applyAlignment="0" applyProtection="0"/>
    <xf numFmtId="0" fontId="4" fillId="0" borderId="0"/>
    <xf numFmtId="0" fontId="29" fillId="0" borderId="0" applyNumberFormat="0" applyFill="0" applyBorder="0" applyAlignment="0" applyProtection="0">
      <alignment vertical="top"/>
      <protection locked="0"/>
    </xf>
  </cellStyleXfs>
  <cellXfs count="922">
    <xf numFmtId="0" fontId="0" fillId="0" borderId="0" xfId="0"/>
    <xf numFmtId="0" fontId="3" fillId="2" borderId="0" xfId="0" applyFont="1" applyFill="1" applyAlignment="1">
      <alignment vertical="center" wrapText="1"/>
    </xf>
    <xf numFmtId="0" fontId="2" fillId="2" borderId="0" xfId="0" applyFont="1" applyFill="1" applyAlignment="1" applyProtection="1">
      <alignment horizontal="left" vertical="center" wrapText="1"/>
      <protection locked="0"/>
    </xf>
    <xf numFmtId="0" fontId="3" fillId="2" borderId="0" xfId="0" applyFont="1" applyFill="1" applyAlignment="1" applyProtection="1">
      <alignment horizontal="center" vertical="center" wrapText="1"/>
      <protection locked="0"/>
    </xf>
    <xf numFmtId="164" fontId="3" fillId="2" borderId="1" xfId="1" applyNumberFormat="1" applyFont="1" applyFill="1" applyBorder="1" applyAlignment="1">
      <alignment horizontal="center" vertical="center"/>
    </xf>
    <xf numFmtId="164" fontId="3" fillId="2" borderId="2" xfId="1" applyNumberFormat="1" applyFont="1" applyFill="1" applyBorder="1" applyAlignment="1">
      <alignment horizontal="center" vertical="center"/>
    </xf>
    <xf numFmtId="164" fontId="3" fillId="2" borderId="3" xfId="1" applyNumberFormat="1" applyFont="1" applyFill="1" applyBorder="1" applyAlignment="1">
      <alignment horizontal="center" vertical="center"/>
    </xf>
    <xf numFmtId="1" fontId="2" fillId="2" borderId="2" xfId="0" applyNumberFormat="1" applyFont="1" applyFill="1" applyBorder="1" applyAlignment="1">
      <alignment horizontal="center" vertical="center" wrapText="1"/>
    </xf>
    <xf numFmtId="164" fontId="3" fillId="2" borderId="2" xfId="0" applyNumberFormat="1" applyFont="1" applyFill="1" applyBorder="1" applyAlignment="1">
      <alignment horizontal="center" vertical="center" wrapText="1"/>
    </xf>
    <xf numFmtId="164" fontId="3" fillId="2" borderId="3" xfId="0" applyNumberFormat="1" applyFont="1" applyFill="1" applyBorder="1" applyAlignment="1">
      <alignment horizontal="center" vertical="center" wrapText="1"/>
    </xf>
    <xf numFmtId="164" fontId="3" fillId="2" borderId="7" xfId="0" applyNumberFormat="1" applyFont="1" applyFill="1" applyBorder="1" applyAlignment="1">
      <alignment horizontal="center" vertical="center" wrapText="1"/>
    </xf>
    <xf numFmtId="164" fontId="3" fillId="2" borderId="3" xfId="0" applyNumberFormat="1" applyFont="1" applyFill="1" applyBorder="1" applyAlignment="1">
      <alignment horizontal="right" vertical="center" wrapText="1"/>
    </xf>
    <xf numFmtId="164" fontId="3" fillId="2" borderId="9" xfId="0" applyNumberFormat="1" applyFont="1" applyFill="1" applyBorder="1" applyAlignment="1">
      <alignment horizontal="center" vertical="center" wrapText="1"/>
    </xf>
    <xf numFmtId="164" fontId="3" fillId="2" borderId="6" xfId="0" applyNumberFormat="1" applyFont="1" applyFill="1" applyBorder="1" applyAlignment="1">
      <alignment horizontal="right" vertical="center" wrapText="1"/>
    </xf>
    <xf numFmtId="0" fontId="2" fillId="2" borderId="0" xfId="0" applyFont="1" applyFill="1" applyBorder="1" applyAlignment="1">
      <alignment horizontal="left" vertical="center" wrapText="1"/>
    </xf>
    <xf numFmtId="0" fontId="2" fillId="2" borderId="0" xfId="0" applyFont="1" applyFill="1" applyBorder="1" applyAlignment="1">
      <alignment horizontal="center" vertical="center" wrapText="1"/>
    </xf>
    <xf numFmtId="164" fontId="3" fillId="2" borderId="0" xfId="0" applyNumberFormat="1" applyFont="1" applyFill="1" applyBorder="1" applyAlignment="1">
      <alignment horizontal="right" vertical="center" wrapText="1"/>
    </xf>
    <xf numFmtId="1" fontId="2" fillId="2" borderId="0" xfId="0" applyNumberFormat="1" applyFont="1" applyFill="1" applyBorder="1" applyAlignment="1">
      <alignment horizontal="right" vertical="center" wrapText="1"/>
    </xf>
    <xf numFmtId="0" fontId="2" fillId="2" borderId="0" xfId="0" applyFont="1" applyFill="1" applyBorder="1" applyAlignment="1">
      <alignment horizontal="center" vertical="top" wrapText="1"/>
    </xf>
    <xf numFmtId="3" fontId="2" fillId="2" borderId="9" xfId="1" applyNumberFormat="1" applyFont="1" applyFill="1" applyBorder="1" applyAlignment="1">
      <alignment horizontal="center" vertical="center"/>
    </xf>
    <xf numFmtId="0" fontId="3" fillId="0" borderId="0" xfId="0" applyFont="1"/>
    <xf numFmtId="0" fontId="2" fillId="2" borderId="0" xfId="0" applyFont="1" applyFill="1" applyAlignment="1">
      <alignment horizontal="right" vertical="center"/>
    </xf>
    <xf numFmtId="0" fontId="3" fillId="2" borderId="0" xfId="0" applyFont="1" applyFill="1" applyAlignment="1">
      <alignment horizontal="right" vertical="center"/>
    </xf>
    <xf numFmtId="0" fontId="2" fillId="2" borderId="0" xfId="0" applyFont="1" applyFill="1" applyAlignment="1">
      <alignment vertical="center"/>
    </xf>
    <xf numFmtId="0" fontId="2" fillId="2" borderId="0" xfId="0" applyFont="1" applyFill="1" applyAlignment="1">
      <alignment horizontal="left" vertical="center"/>
    </xf>
    <xf numFmtId="0" fontId="3" fillId="2" borderId="0" xfId="0" applyFont="1" applyFill="1" applyAlignment="1">
      <alignment horizontal="center" vertical="center"/>
    </xf>
    <xf numFmtId="165" fontId="3" fillId="2" borderId="0" xfId="0" applyNumberFormat="1" applyFont="1" applyFill="1" applyAlignment="1">
      <alignment vertical="center"/>
    </xf>
    <xf numFmtId="165" fontId="3" fillId="2" borderId="0" xfId="0" applyNumberFormat="1" applyFont="1" applyFill="1" applyBorder="1" applyAlignment="1">
      <alignment vertical="center"/>
    </xf>
    <xf numFmtId="0" fontId="3" fillId="2" borderId="0" xfId="0" applyFont="1" applyFill="1" applyBorder="1" applyAlignment="1">
      <alignment vertical="center"/>
    </xf>
    <xf numFmtId="0" fontId="3" fillId="2" borderId="0" xfId="0" applyFont="1" applyFill="1" applyAlignment="1">
      <alignment vertical="center"/>
    </xf>
    <xf numFmtId="166" fontId="3" fillId="2" borderId="0" xfId="1" applyNumberFormat="1" applyFont="1" applyFill="1" applyBorder="1" applyAlignment="1">
      <alignment horizontal="center" vertical="center"/>
    </xf>
    <xf numFmtId="165" fontId="2" fillId="2" borderId="0" xfId="0" applyNumberFormat="1" applyFont="1" applyFill="1" applyAlignment="1">
      <alignment horizontal="left" vertical="center"/>
    </xf>
    <xf numFmtId="0" fontId="2" fillId="2" borderId="10" xfId="0" applyFont="1" applyFill="1" applyBorder="1" applyAlignment="1">
      <alignment horizontal="left" vertical="center"/>
    </xf>
    <xf numFmtId="0" fontId="9" fillId="2" borderId="0" xfId="0" applyFont="1" applyFill="1" applyAlignment="1">
      <alignment vertical="center"/>
    </xf>
    <xf numFmtId="0" fontId="9" fillId="2" borderId="0" xfId="0" applyFont="1" applyFill="1" applyAlignment="1">
      <alignment horizontal="left" vertical="center"/>
    </xf>
    <xf numFmtId="0" fontId="3" fillId="2" borderId="9" xfId="0" applyFont="1" applyFill="1" applyBorder="1" applyAlignment="1">
      <alignment horizontal="left" vertical="center" wrapText="1"/>
    </xf>
    <xf numFmtId="0" fontId="3" fillId="2" borderId="3" xfId="0" applyFont="1" applyFill="1" applyBorder="1" applyAlignment="1">
      <alignment horizontal="left" vertical="center" wrapText="1"/>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3" fontId="3" fillId="2" borderId="0" xfId="1" applyNumberFormat="1" applyFont="1" applyFill="1" applyBorder="1" applyAlignment="1">
      <alignment horizontal="center" vertical="center"/>
    </xf>
    <xf numFmtId="3" fontId="3" fillId="2" borderId="9" xfId="1" applyNumberFormat="1" applyFont="1" applyFill="1" applyBorder="1" applyAlignment="1">
      <alignment horizontal="center" vertical="center"/>
    </xf>
    <xf numFmtId="3" fontId="3" fillId="2" borderId="11" xfId="1" applyNumberFormat="1" applyFont="1" applyFill="1" applyBorder="1" applyAlignment="1">
      <alignment horizontal="center" vertical="center"/>
    </xf>
    <xf numFmtId="3" fontId="2" fillId="2" borderId="10" xfId="1" applyNumberFormat="1" applyFont="1" applyFill="1" applyBorder="1" applyAlignment="1">
      <alignment horizontal="center" vertical="center"/>
    </xf>
    <xf numFmtId="3" fontId="3" fillId="2" borderId="2" xfId="0" applyNumberFormat="1" applyFont="1" applyFill="1" applyBorder="1" applyAlignment="1">
      <alignment horizontal="center" vertical="center"/>
    </xf>
    <xf numFmtId="3" fontId="3" fillId="2" borderId="3" xfId="0" applyNumberFormat="1" applyFont="1" applyFill="1" applyBorder="1" applyAlignment="1">
      <alignment horizontal="center" vertical="center"/>
    </xf>
    <xf numFmtId="3" fontId="3" fillId="2" borderId="2" xfId="1" applyNumberFormat="1" applyFont="1" applyFill="1" applyBorder="1" applyAlignment="1">
      <alignment horizontal="center" vertical="center"/>
    </xf>
    <xf numFmtId="3" fontId="3" fillId="2" borderId="5" xfId="1" applyNumberFormat="1" applyFont="1" applyFill="1" applyBorder="1" applyAlignment="1">
      <alignment horizontal="center" vertical="center"/>
    </xf>
    <xf numFmtId="3" fontId="2" fillId="2" borderId="2" xfId="1" applyNumberFormat="1" applyFont="1" applyFill="1" applyBorder="1" applyAlignment="1">
      <alignment horizontal="center" vertical="center"/>
    </xf>
    <xf numFmtId="3" fontId="3" fillId="2" borderId="3" xfId="1" applyNumberFormat="1" applyFont="1" applyFill="1" applyBorder="1" applyAlignment="1">
      <alignment horizontal="center" vertical="center"/>
    </xf>
    <xf numFmtId="3" fontId="3" fillId="2" borderId="7" xfId="1" applyNumberFormat="1" applyFont="1" applyFill="1" applyBorder="1" applyAlignment="1">
      <alignment horizontal="center" vertical="center"/>
    </xf>
    <xf numFmtId="3" fontId="2" fillId="2" borderId="3" xfId="1" applyNumberFormat="1" applyFont="1" applyFill="1" applyBorder="1" applyAlignment="1">
      <alignment horizontal="center" vertical="center"/>
    </xf>
    <xf numFmtId="3" fontId="3" fillId="2" borderId="5" xfId="0" applyNumberFormat="1" applyFont="1" applyFill="1" applyBorder="1" applyAlignment="1">
      <alignment horizontal="center" vertical="center"/>
    </xf>
    <xf numFmtId="3" fontId="2" fillId="2" borderId="2" xfId="0" applyNumberFormat="1" applyFont="1" applyFill="1" applyBorder="1" applyAlignment="1">
      <alignment horizontal="center" vertical="center"/>
    </xf>
    <xf numFmtId="3" fontId="3" fillId="2" borderId="7" xfId="0" applyNumberFormat="1" applyFont="1" applyFill="1" applyBorder="1" applyAlignment="1">
      <alignment horizontal="center" vertical="center"/>
    </xf>
    <xf numFmtId="3" fontId="2" fillId="2" borderId="3" xfId="0" applyNumberFormat="1" applyFont="1" applyFill="1" applyBorder="1" applyAlignment="1">
      <alignment horizontal="center" vertical="center"/>
    </xf>
    <xf numFmtId="3" fontId="3" fillId="0" borderId="12" xfId="0" applyNumberFormat="1" applyFont="1" applyBorder="1" applyAlignment="1"/>
    <xf numFmtId="3" fontId="2" fillId="2" borderId="5" xfId="1" applyNumberFormat="1" applyFont="1" applyFill="1" applyBorder="1" applyAlignment="1">
      <alignment horizontal="center" vertical="center"/>
    </xf>
    <xf numFmtId="3" fontId="3" fillId="2" borderId="1" xfId="1" applyNumberFormat="1" applyFont="1" applyFill="1" applyBorder="1" applyAlignment="1">
      <alignment horizontal="center" vertical="center"/>
    </xf>
    <xf numFmtId="3" fontId="2" fillId="2" borderId="4" xfId="1" applyNumberFormat="1" applyFont="1" applyFill="1" applyBorder="1" applyAlignment="1">
      <alignment horizontal="center" vertical="center"/>
    </xf>
    <xf numFmtId="3" fontId="3" fillId="2" borderId="6" xfId="1" applyNumberFormat="1" applyFont="1" applyFill="1" applyBorder="1" applyAlignment="1">
      <alignment horizontal="center" vertical="center"/>
    </xf>
    <xf numFmtId="3" fontId="2" fillId="2" borderId="13" xfId="1" applyNumberFormat="1" applyFont="1" applyFill="1" applyBorder="1" applyAlignment="1">
      <alignment horizontal="center" vertical="center"/>
    </xf>
    <xf numFmtId="3" fontId="2" fillId="2" borderId="14" xfId="1" applyNumberFormat="1" applyFont="1" applyFill="1" applyBorder="1" applyAlignment="1">
      <alignment horizontal="center" vertical="center"/>
    </xf>
    <xf numFmtId="3" fontId="2" fillId="2" borderId="15" xfId="1" applyNumberFormat="1" applyFont="1" applyFill="1" applyBorder="1" applyAlignment="1">
      <alignment horizontal="center" vertical="center"/>
    </xf>
    <xf numFmtId="3" fontId="3" fillId="2" borderId="4" xfId="1" applyNumberFormat="1" applyFont="1" applyFill="1" applyBorder="1" applyAlignment="1">
      <alignment horizontal="center" vertical="center"/>
    </xf>
    <xf numFmtId="3" fontId="3" fillId="2" borderId="13" xfId="1" applyNumberFormat="1" applyFont="1" applyFill="1" applyBorder="1" applyAlignment="1">
      <alignment horizontal="center" vertical="center"/>
    </xf>
    <xf numFmtId="3" fontId="2" fillId="2" borderId="7" xfId="1" applyNumberFormat="1" applyFont="1" applyFill="1" applyBorder="1" applyAlignment="1">
      <alignment horizontal="center" vertical="center"/>
    </xf>
    <xf numFmtId="0" fontId="2" fillId="2" borderId="0" xfId="0" applyFont="1" applyFill="1" applyAlignment="1">
      <alignmen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8" xfId="0" applyFont="1" applyFill="1" applyBorder="1" applyAlignment="1">
      <alignment horizontal="left" vertical="center" wrapText="1"/>
    </xf>
    <xf numFmtId="3" fontId="2" fillId="2" borderId="11" xfId="0" applyNumberFormat="1" applyFont="1" applyFill="1" applyBorder="1" applyAlignment="1">
      <alignment horizontal="right" vertical="center" wrapText="1"/>
    </xf>
    <xf numFmtId="3" fontId="2" fillId="2" borderId="3" xfId="0" applyNumberFormat="1" applyFont="1" applyFill="1" applyBorder="1" applyAlignment="1">
      <alignment horizontal="right" vertical="center" wrapText="1"/>
    </xf>
    <xf numFmtId="1" fontId="2" fillId="2" borderId="11" xfId="1" applyNumberFormat="1" applyFont="1" applyFill="1" applyBorder="1" applyAlignment="1">
      <alignment horizontal="center" vertical="center"/>
    </xf>
    <xf numFmtId="1" fontId="2" fillId="2" borderId="9" xfId="1" applyNumberFormat="1" applyFont="1" applyFill="1" applyBorder="1" applyAlignment="1">
      <alignment horizontal="center" vertical="center"/>
    </xf>
    <xf numFmtId="3" fontId="2" fillId="2" borderId="13" xfId="1" applyNumberFormat="1" applyFont="1" applyFill="1" applyBorder="1" applyAlignment="1">
      <alignment horizontal="right" vertical="center"/>
    </xf>
    <xf numFmtId="3" fontId="2" fillId="2" borderId="3" xfId="1" applyNumberFormat="1" applyFont="1" applyFill="1" applyBorder="1" applyAlignment="1">
      <alignment horizontal="right" vertical="center"/>
    </xf>
    <xf numFmtId="164" fontId="3" fillId="2" borderId="9" xfId="1" applyNumberFormat="1" applyFont="1" applyFill="1" applyBorder="1" applyAlignment="1">
      <alignment horizontal="center" vertical="center"/>
    </xf>
    <xf numFmtId="3" fontId="2" fillId="2" borderId="0" xfId="1" applyNumberFormat="1" applyFont="1" applyFill="1" applyBorder="1" applyAlignment="1">
      <alignment horizontal="center" vertical="center"/>
    </xf>
    <xf numFmtId="0" fontId="2" fillId="2" borderId="9" xfId="0" applyFont="1" applyFill="1" applyBorder="1" applyAlignment="1">
      <alignment horizontal="left" vertical="center"/>
    </xf>
    <xf numFmtId="164" fontId="3" fillId="2" borderId="8" xfId="1" applyNumberFormat="1" applyFont="1" applyFill="1" applyBorder="1" applyAlignment="1">
      <alignment horizontal="center" vertical="center"/>
    </xf>
    <xf numFmtId="164" fontId="3" fillId="2" borderId="6" xfId="1" applyNumberFormat="1" applyFont="1" applyFill="1" applyBorder="1" applyAlignment="1">
      <alignment horizontal="center" vertical="center"/>
    </xf>
    <xf numFmtId="0" fontId="3" fillId="0" borderId="0" xfId="0" applyFont="1" applyAlignment="1">
      <alignment vertical="center" wrapText="1"/>
    </xf>
    <xf numFmtId="3" fontId="3" fillId="2" borderId="10" xfId="0" applyNumberFormat="1" applyFont="1" applyFill="1" applyBorder="1" applyAlignment="1">
      <alignment horizontal="center" vertical="center"/>
    </xf>
    <xf numFmtId="3" fontId="2" fillId="2" borderId="15" xfId="0" applyNumberFormat="1" applyFont="1" applyFill="1" applyBorder="1" applyAlignment="1">
      <alignment horizontal="center" vertical="center"/>
    </xf>
    <xf numFmtId="164" fontId="3" fillId="2" borderId="0" xfId="1" applyNumberFormat="1" applyFont="1" applyFill="1" applyBorder="1" applyAlignment="1">
      <alignment horizontal="center" vertical="center"/>
    </xf>
    <xf numFmtId="1" fontId="2" fillId="2" borderId="1" xfId="1" applyNumberFormat="1" applyFont="1" applyFill="1" applyBorder="1" applyAlignment="1">
      <alignment horizontal="center" vertical="center"/>
    </xf>
    <xf numFmtId="3" fontId="2" fillId="2" borderId="6" xfId="1" applyNumberFormat="1" applyFont="1" applyFill="1" applyBorder="1" applyAlignment="1">
      <alignment vertical="center"/>
    </xf>
    <xf numFmtId="164" fontId="3" fillId="2" borderId="5" xfId="1" applyNumberFormat="1" applyFont="1" applyFill="1" applyBorder="1" applyAlignment="1">
      <alignment horizontal="center" vertical="center"/>
    </xf>
    <xf numFmtId="164" fontId="3" fillId="2" borderId="1" xfId="0" applyNumberFormat="1" applyFont="1" applyFill="1" applyBorder="1" applyAlignment="1">
      <alignment horizontal="center" vertical="center"/>
    </xf>
    <xf numFmtId="164" fontId="3" fillId="2" borderId="8" xfId="0" applyNumberFormat="1" applyFont="1" applyFill="1" applyBorder="1" applyAlignment="1">
      <alignment horizontal="center" vertical="center"/>
    </xf>
    <xf numFmtId="3" fontId="2" fillId="2" borderId="6" xfId="0" applyNumberFormat="1" applyFont="1" applyFill="1" applyBorder="1" applyAlignment="1">
      <alignment vertical="center"/>
    </xf>
    <xf numFmtId="164" fontId="3" fillId="0" borderId="2" xfId="0" applyNumberFormat="1" applyFont="1" applyBorder="1" applyAlignment="1">
      <alignment horizontal="center"/>
    </xf>
    <xf numFmtId="164" fontId="3" fillId="0" borderId="9" xfId="0" applyNumberFormat="1" applyFont="1" applyBorder="1" applyAlignment="1">
      <alignment horizontal="center"/>
    </xf>
    <xf numFmtId="1" fontId="2" fillId="2" borderId="2" xfId="1" applyNumberFormat="1" applyFont="1" applyFill="1" applyBorder="1" applyAlignment="1">
      <alignment horizontal="center" vertical="center"/>
    </xf>
    <xf numFmtId="3" fontId="2" fillId="2" borderId="3" xfId="1" applyNumberFormat="1" applyFont="1" applyFill="1" applyBorder="1" applyAlignment="1">
      <alignment vertical="center"/>
    </xf>
    <xf numFmtId="3" fontId="2" fillId="2" borderId="3" xfId="0" applyNumberFormat="1" applyFont="1" applyFill="1" applyBorder="1" applyAlignment="1">
      <alignment vertical="center" wrapText="1"/>
    </xf>
    <xf numFmtId="3" fontId="2" fillId="2" borderId="0" xfId="1" applyNumberFormat="1" applyFont="1" applyFill="1" applyBorder="1" applyAlignment="1">
      <alignment vertical="center"/>
    </xf>
    <xf numFmtId="3" fontId="3" fillId="2" borderId="1" xfId="0" applyNumberFormat="1" applyFont="1" applyFill="1" applyBorder="1" applyAlignment="1">
      <alignment horizontal="center" vertical="center"/>
    </xf>
    <xf numFmtId="3" fontId="3" fillId="2" borderId="6" xfId="0" applyNumberFormat="1" applyFont="1" applyFill="1" applyBorder="1" applyAlignment="1">
      <alignment horizontal="center" vertical="center"/>
    </xf>
    <xf numFmtId="0" fontId="3" fillId="2" borderId="1" xfId="0" applyFont="1" applyFill="1" applyBorder="1" applyAlignment="1">
      <alignment vertical="center" wrapText="1"/>
    </xf>
    <xf numFmtId="0" fontId="3" fillId="2" borderId="6" xfId="0" applyFont="1" applyFill="1" applyBorder="1" applyAlignment="1">
      <alignment vertical="center"/>
    </xf>
    <xf numFmtId="0" fontId="3" fillId="2" borderId="9" xfId="0" applyFont="1" applyFill="1" applyBorder="1" applyAlignment="1">
      <alignment horizontal="center" vertical="center" wrapText="1"/>
    </xf>
    <xf numFmtId="3" fontId="3" fillId="2" borderId="0" xfId="0" applyNumberFormat="1" applyFont="1" applyFill="1" applyBorder="1" applyAlignment="1">
      <alignment horizontal="center" vertical="center"/>
    </xf>
    <xf numFmtId="3" fontId="2" fillId="2" borderId="0" xfId="0" applyNumberFormat="1" applyFont="1" applyFill="1" applyBorder="1" applyAlignment="1">
      <alignment horizontal="center" vertical="center"/>
    </xf>
    <xf numFmtId="0" fontId="3" fillId="2" borderId="5" xfId="0" applyFont="1" applyFill="1" applyBorder="1" applyAlignment="1">
      <alignment vertical="center" wrapText="1"/>
    </xf>
    <xf numFmtId="1" fontId="3" fillId="0" borderId="2" xfId="4" applyNumberFormat="1" applyFont="1" applyBorder="1" applyAlignment="1">
      <alignment horizontal="center" vertical="center"/>
    </xf>
    <xf numFmtId="1" fontId="3" fillId="0" borderId="9" xfId="4" applyNumberFormat="1" applyFont="1" applyBorder="1" applyAlignment="1">
      <alignment horizontal="center" vertical="center"/>
    </xf>
    <xf numFmtId="1" fontId="3" fillId="0" borderId="3" xfId="4" applyNumberFormat="1" applyFont="1" applyBorder="1" applyAlignment="1">
      <alignment horizontal="center" vertical="center"/>
    </xf>
    <xf numFmtId="0" fontId="2" fillId="0" borderId="0" xfId="0" applyFont="1" applyBorder="1" applyAlignment="1">
      <alignment horizontal="centerContinuous" vertical="center"/>
    </xf>
    <xf numFmtId="1" fontId="2" fillId="0" borderId="10" xfId="4" applyNumberFormat="1" applyFont="1" applyBorder="1" applyAlignment="1">
      <alignment horizontal="center" vertical="center"/>
    </xf>
    <xf numFmtId="0" fontId="8" fillId="2" borderId="10" xfId="0" applyFont="1" applyFill="1" applyBorder="1" applyAlignment="1">
      <alignment horizontal="center" vertical="center"/>
    </xf>
    <xf numFmtId="0" fontId="3" fillId="0" borderId="0" xfId="4" applyFont="1"/>
    <xf numFmtId="0" fontId="9" fillId="0" borderId="0" xfId="3" applyFont="1" applyFill="1" applyAlignment="1">
      <alignment horizontal="left" vertical="center"/>
    </xf>
    <xf numFmtId="0" fontId="3" fillId="0" borderId="0" xfId="3" applyFont="1" applyFill="1" applyBorder="1" applyAlignment="1">
      <alignment vertical="center"/>
    </xf>
    <xf numFmtId="0" fontId="3" fillId="0" borderId="0" xfId="3" applyFont="1" applyFill="1" applyAlignment="1">
      <alignment vertical="center"/>
    </xf>
    <xf numFmtId="167" fontId="11" fillId="0" borderId="0" xfId="5" applyNumberFormat="1" applyFont="1" applyFill="1" applyAlignment="1">
      <alignment vertical="center"/>
    </xf>
    <xf numFmtId="0" fontId="11" fillId="0" borderId="0" xfId="3" applyFont="1" applyFill="1" applyAlignment="1">
      <alignment vertical="center"/>
    </xf>
    <xf numFmtId="0" fontId="9" fillId="2" borderId="0" xfId="3" applyFont="1" applyFill="1" applyAlignment="1">
      <alignment horizontal="left" vertical="center"/>
    </xf>
    <xf numFmtId="0" fontId="2" fillId="2" borderId="0" xfId="3" applyFont="1" applyFill="1" applyAlignment="1">
      <alignment horizontal="right" vertical="center"/>
    </xf>
    <xf numFmtId="0" fontId="3" fillId="2" borderId="0" xfId="3" applyFont="1" applyFill="1" applyAlignment="1">
      <alignment horizontal="right" vertical="center"/>
    </xf>
    <xf numFmtId="0" fontId="2" fillId="2" borderId="0" xfId="3" applyFont="1" applyFill="1" applyAlignment="1">
      <alignment vertical="center"/>
    </xf>
    <xf numFmtId="0" fontId="2" fillId="2" borderId="0" xfId="3" applyFont="1" applyFill="1" applyAlignment="1">
      <alignment horizontal="left" vertical="center"/>
    </xf>
    <xf numFmtId="3" fontId="3" fillId="2" borderId="0" xfId="2" applyNumberFormat="1" applyFont="1" applyFill="1" applyBorder="1" applyAlignment="1">
      <alignment horizontal="center" vertical="center"/>
    </xf>
    <xf numFmtId="3" fontId="3" fillId="2" borderId="9" xfId="2" applyNumberFormat="1" applyFont="1" applyFill="1" applyBorder="1" applyAlignment="1">
      <alignment horizontal="center" vertical="center"/>
    </xf>
    <xf numFmtId="3" fontId="2" fillId="2" borderId="9" xfId="2" applyNumberFormat="1" applyFont="1" applyFill="1" applyBorder="1" applyAlignment="1">
      <alignment horizontal="center" vertical="center"/>
    </xf>
    <xf numFmtId="3" fontId="3" fillId="2" borderId="11" xfId="2" applyNumberFormat="1" applyFont="1" applyFill="1" applyBorder="1" applyAlignment="1">
      <alignment horizontal="center" vertical="center"/>
    </xf>
    <xf numFmtId="0" fontId="2" fillId="2" borderId="10" xfId="3" applyFont="1" applyFill="1" applyBorder="1" applyAlignment="1">
      <alignment horizontal="left" vertical="center"/>
    </xf>
    <xf numFmtId="3" fontId="2" fillId="2" borderId="14" xfId="2" applyNumberFormat="1" applyFont="1" applyFill="1" applyBorder="1" applyAlignment="1">
      <alignment horizontal="center" vertical="center"/>
    </xf>
    <xf numFmtId="3" fontId="2" fillId="2" borderId="10" xfId="2" applyNumberFormat="1" applyFont="1" applyFill="1" applyBorder="1" applyAlignment="1">
      <alignment horizontal="center" vertical="center"/>
    </xf>
    <xf numFmtId="3" fontId="2" fillId="2" borderId="15" xfId="2" applyNumberFormat="1" applyFont="1" applyFill="1" applyBorder="1" applyAlignment="1">
      <alignment horizontal="center" vertical="center"/>
    </xf>
    <xf numFmtId="0" fontId="2" fillId="2" borderId="0" xfId="3" applyFont="1" applyFill="1" applyBorder="1" applyAlignment="1">
      <alignment horizontal="left" vertical="center"/>
    </xf>
    <xf numFmtId="3" fontId="2" fillId="2" borderId="0" xfId="2" applyNumberFormat="1" applyFont="1" applyFill="1" applyBorder="1" applyAlignment="1">
      <alignment horizontal="center" vertical="center"/>
    </xf>
    <xf numFmtId="0" fontId="3" fillId="0" borderId="0" xfId="3" applyFont="1"/>
    <xf numFmtId="0" fontId="3" fillId="2" borderId="0" xfId="3" applyFont="1" applyFill="1" applyAlignment="1">
      <alignment horizontal="center" vertical="center"/>
    </xf>
    <xf numFmtId="3" fontId="3" fillId="2" borderId="10" xfId="3" applyNumberFormat="1" applyFont="1" applyFill="1" applyBorder="1" applyAlignment="1">
      <alignment horizontal="center" vertical="center"/>
    </xf>
    <xf numFmtId="3" fontId="2" fillId="2" borderId="15" xfId="3" applyNumberFormat="1" applyFont="1" applyFill="1" applyBorder="1" applyAlignment="1">
      <alignment horizontal="center" vertical="center"/>
    </xf>
    <xf numFmtId="0" fontId="3" fillId="2" borderId="0" xfId="3" applyFont="1" applyFill="1" applyBorder="1" applyAlignment="1">
      <alignment vertical="center"/>
    </xf>
    <xf numFmtId="0" fontId="3" fillId="2" borderId="0" xfId="3" applyFont="1" applyFill="1" applyAlignment="1">
      <alignment vertical="center"/>
    </xf>
    <xf numFmtId="3" fontId="3" fillId="2" borderId="2" xfId="2" applyNumberFormat="1" applyFont="1" applyFill="1" applyBorder="1" applyAlignment="1">
      <alignment horizontal="center" vertical="center"/>
    </xf>
    <xf numFmtId="3" fontId="3" fillId="2" borderId="5" xfId="2" applyNumberFormat="1" applyFont="1" applyFill="1" applyBorder="1" applyAlignment="1">
      <alignment horizontal="center" vertical="center"/>
    </xf>
    <xf numFmtId="3" fontId="2" fillId="2" borderId="2" xfId="2" applyNumberFormat="1" applyFont="1" applyFill="1" applyBorder="1" applyAlignment="1">
      <alignment horizontal="center" vertical="center"/>
    </xf>
    <xf numFmtId="3" fontId="2" fillId="2" borderId="5" xfId="2" applyNumberFormat="1" applyFont="1" applyFill="1" applyBorder="1" applyAlignment="1">
      <alignment horizontal="center" vertical="center"/>
    </xf>
    <xf numFmtId="3" fontId="3" fillId="2" borderId="1" xfId="2" applyNumberFormat="1" applyFont="1" applyFill="1" applyBorder="1" applyAlignment="1">
      <alignment horizontal="center" vertical="center"/>
    </xf>
    <xf numFmtId="3" fontId="2" fillId="2" borderId="4" xfId="2" applyNumberFormat="1" applyFont="1" applyFill="1" applyBorder="1" applyAlignment="1">
      <alignment horizontal="center" vertical="center"/>
    </xf>
    <xf numFmtId="3" fontId="3" fillId="2" borderId="6" xfId="2" applyNumberFormat="1" applyFont="1" applyFill="1" applyBorder="1" applyAlignment="1">
      <alignment horizontal="center" vertical="center"/>
    </xf>
    <xf numFmtId="3" fontId="3" fillId="2" borderId="3" xfId="2" applyNumberFormat="1" applyFont="1" applyFill="1" applyBorder="1" applyAlignment="1">
      <alignment horizontal="center" vertical="center"/>
    </xf>
    <xf numFmtId="3" fontId="2" fillId="2" borderId="13" xfId="2" applyNumberFormat="1" applyFont="1" applyFill="1" applyBorder="1" applyAlignment="1">
      <alignment horizontal="center" vertical="center"/>
    </xf>
    <xf numFmtId="0" fontId="3" fillId="2" borderId="0" xfId="3" applyFont="1" applyFill="1" applyAlignment="1">
      <alignment vertical="center" wrapText="1"/>
    </xf>
    <xf numFmtId="166" fontId="3" fillId="2" borderId="0" xfId="2" applyNumberFormat="1" applyFont="1" applyFill="1" applyBorder="1" applyAlignment="1">
      <alignment horizontal="center" vertical="center"/>
    </xf>
    <xf numFmtId="3" fontId="3" fillId="2" borderId="2" xfId="3" applyNumberFormat="1" applyFont="1" applyFill="1" applyBorder="1" applyAlignment="1">
      <alignment horizontal="center" vertical="center"/>
    </xf>
    <xf numFmtId="3" fontId="3" fillId="2" borderId="5" xfId="3" applyNumberFormat="1" applyFont="1" applyFill="1" applyBorder="1" applyAlignment="1">
      <alignment horizontal="center" vertical="center"/>
    </xf>
    <xf numFmtId="3" fontId="2" fillId="2" borderId="2" xfId="3" applyNumberFormat="1" applyFont="1" applyFill="1" applyBorder="1" applyAlignment="1">
      <alignment horizontal="center" vertical="center"/>
    </xf>
    <xf numFmtId="3" fontId="3" fillId="2" borderId="3" xfId="3" applyNumberFormat="1" applyFont="1" applyFill="1" applyBorder="1" applyAlignment="1">
      <alignment horizontal="center" vertical="center"/>
    </xf>
    <xf numFmtId="3" fontId="3" fillId="2" borderId="7" xfId="3" applyNumberFormat="1" applyFont="1" applyFill="1" applyBorder="1" applyAlignment="1">
      <alignment horizontal="center" vertical="center"/>
    </xf>
    <xf numFmtId="3" fontId="2" fillId="2" borderId="3" xfId="3" applyNumberFormat="1" applyFont="1" applyFill="1" applyBorder="1" applyAlignment="1">
      <alignment horizontal="center" vertical="center"/>
    </xf>
    <xf numFmtId="165" fontId="2" fillId="2" borderId="0" xfId="3" applyNumberFormat="1" applyFont="1" applyFill="1" applyAlignment="1">
      <alignment horizontal="left" vertical="center"/>
    </xf>
    <xf numFmtId="0" fontId="2" fillId="2" borderId="0" xfId="3" applyFont="1" applyFill="1" applyAlignment="1" applyProtection="1">
      <alignment horizontal="left" vertical="center" wrapText="1"/>
      <protection locked="0"/>
    </xf>
    <xf numFmtId="0" fontId="3" fillId="2" borderId="0" xfId="3" applyFont="1" applyFill="1" applyAlignment="1" applyProtection="1">
      <alignment horizontal="center" vertical="center" wrapText="1"/>
      <protection locked="0"/>
    </xf>
    <xf numFmtId="0" fontId="2" fillId="2" borderId="2" xfId="3" applyFont="1" applyFill="1" applyBorder="1" applyAlignment="1">
      <alignment horizontal="left" vertical="center" wrapText="1"/>
    </xf>
    <xf numFmtId="164" fontId="3" fillId="2" borderId="2" xfId="3" applyNumberFormat="1" applyFont="1" applyFill="1" applyBorder="1" applyAlignment="1">
      <alignment horizontal="center" vertical="center" wrapText="1"/>
    </xf>
    <xf numFmtId="0" fontId="2" fillId="2" borderId="3" xfId="3" applyFont="1" applyFill="1" applyBorder="1" applyAlignment="1">
      <alignment horizontal="left" vertical="center" wrapText="1"/>
    </xf>
    <xf numFmtId="164" fontId="3" fillId="2" borderId="7" xfId="3" applyNumberFormat="1" applyFont="1" applyFill="1" applyBorder="1" applyAlignment="1">
      <alignment horizontal="center" vertical="center" wrapText="1"/>
    </xf>
    <xf numFmtId="164" fontId="3" fillId="2" borderId="3" xfId="3" applyNumberFormat="1" applyFont="1" applyFill="1" applyBorder="1" applyAlignment="1">
      <alignment horizontal="center" vertical="center" wrapText="1"/>
    </xf>
    <xf numFmtId="0" fontId="2" fillId="2" borderId="8" xfId="3" applyFont="1" applyFill="1" applyBorder="1" applyAlignment="1">
      <alignment horizontal="left" vertical="center" wrapText="1"/>
    </xf>
    <xf numFmtId="164" fontId="3" fillId="2" borderId="9" xfId="3" applyNumberFormat="1" applyFont="1" applyFill="1" applyBorder="1" applyAlignment="1">
      <alignment horizontal="center" vertical="center" wrapText="1"/>
    </xf>
    <xf numFmtId="164" fontId="3" fillId="2" borderId="0" xfId="3" applyNumberFormat="1" applyFont="1" applyFill="1" applyBorder="1" applyAlignment="1">
      <alignment horizontal="center" vertical="center" wrapText="1"/>
    </xf>
    <xf numFmtId="164" fontId="3" fillId="2" borderId="1" xfId="2" applyNumberFormat="1" applyFont="1" applyFill="1" applyBorder="1" applyAlignment="1">
      <alignment horizontal="center" vertical="center"/>
    </xf>
    <xf numFmtId="0" fontId="2" fillId="2" borderId="0" xfId="3" applyFont="1" applyFill="1" applyBorder="1" applyAlignment="1">
      <alignment horizontal="center" vertical="center" wrapText="1"/>
    </xf>
    <xf numFmtId="0" fontId="2" fillId="2" borderId="0" xfId="3" applyFont="1" applyFill="1" applyBorder="1" applyAlignment="1">
      <alignment horizontal="left" vertical="center" wrapText="1"/>
    </xf>
    <xf numFmtId="0" fontId="2" fillId="3" borderId="0" xfId="3" applyFont="1" applyFill="1" applyBorder="1" applyAlignment="1">
      <alignment horizontal="center" vertical="center" wrapText="1"/>
    </xf>
    <xf numFmtId="0" fontId="2" fillId="3" borderId="0" xfId="3" applyFont="1" applyFill="1" applyAlignment="1">
      <alignment vertical="center" wrapText="1"/>
    </xf>
    <xf numFmtId="0" fontId="2" fillId="2" borderId="0" xfId="3" applyFont="1" applyFill="1" applyBorder="1" applyAlignment="1">
      <alignment horizontal="center" vertical="top" wrapText="1"/>
    </xf>
    <xf numFmtId="164" fontId="3" fillId="2" borderId="2" xfId="2" applyNumberFormat="1" applyFont="1" applyFill="1" applyBorder="1" applyAlignment="1">
      <alignment horizontal="center" vertical="center"/>
    </xf>
    <xf numFmtId="164" fontId="3" fillId="2" borderId="9" xfId="2" applyNumberFormat="1" applyFont="1" applyFill="1" applyBorder="1" applyAlignment="1">
      <alignment horizontal="center" vertical="center"/>
    </xf>
    <xf numFmtId="164" fontId="3" fillId="2" borderId="8" xfId="2" applyNumberFormat="1" applyFont="1" applyFill="1" applyBorder="1" applyAlignment="1">
      <alignment horizontal="center" vertical="center"/>
    </xf>
    <xf numFmtId="164" fontId="3" fillId="2" borderId="3" xfId="2" applyNumberFormat="1" applyFont="1" applyFill="1" applyBorder="1" applyAlignment="1">
      <alignment horizontal="center" vertical="center"/>
    </xf>
    <xf numFmtId="164" fontId="3" fillId="2" borderId="6" xfId="2" applyNumberFormat="1" applyFont="1" applyFill="1" applyBorder="1" applyAlignment="1">
      <alignment horizontal="center" vertical="center"/>
    </xf>
    <xf numFmtId="1" fontId="2" fillId="2" borderId="9" xfId="2" applyNumberFormat="1" applyFont="1" applyFill="1" applyBorder="1" applyAlignment="1">
      <alignment horizontal="center" vertical="center"/>
    </xf>
    <xf numFmtId="3" fontId="2" fillId="2" borderId="3" xfId="2" applyNumberFormat="1" applyFont="1" applyFill="1" applyBorder="1" applyAlignment="1">
      <alignment horizontal="right" vertical="center"/>
    </xf>
    <xf numFmtId="3" fontId="2" fillId="2" borderId="13" xfId="2" applyNumberFormat="1" applyFont="1" applyFill="1" applyBorder="1" applyAlignment="1">
      <alignment horizontal="right" vertical="center"/>
    </xf>
    <xf numFmtId="0" fontId="3" fillId="3" borderId="0" xfId="3" applyFont="1" applyFill="1"/>
    <xf numFmtId="3" fontId="2" fillId="3" borderId="0" xfId="2" applyNumberFormat="1" applyFont="1" applyFill="1" applyBorder="1" applyAlignment="1">
      <alignment horizontal="center" vertical="center"/>
    </xf>
    <xf numFmtId="0" fontId="3" fillId="3" borderId="0" xfId="3" applyFont="1" applyFill="1" applyBorder="1" applyAlignment="1">
      <alignment vertical="center"/>
    </xf>
    <xf numFmtId="0" fontId="12" fillId="2" borderId="0" xfId="0" applyFont="1" applyFill="1" applyAlignment="1">
      <alignment vertical="center"/>
    </xf>
    <xf numFmtId="0" fontId="7" fillId="0" borderId="0" xfId="4" applyFont="1" applyAlignment="1">
      <alignment vertical="center" wrapText="1"/>
    </xf>
    <xf numFmtId="0" fontId="3" fillId="0" borderId="0" xfId="0" applyFont="1" applyAlignment="1">
      <alignment wrapText="1"/>
    </xf>
    <xf numFmtId="0" fontId="13" fillId="2" borderId="0" xfId="0" applyFont="1" applyFill="1" applyAlignment="1">
      <alignment vertical="center"/>
    </xf>
    <xf numFmtId="0" fontId="13" fillId="2" borderId="0" xfId="3" applyFont="1" applyFill="1" applyAlignment="1">
      <alignment vertical="center"/>
    </xf>
    <xf numFmtId="0" fontId="13" fillId="0" borderId="0" xfId="4" applyFont="1" applyBorder="1" applyAlignment="1">
      <alignment vertical="center"/>
    </xf>
    <xf numFmtId="0" fontId="11" fillId="2" borderId="0" xfId="0" applyFont="1" applyFill="1" applyAlignment="1">
      <alignment vertical="center"/>
    </xf>
    <xf numFmtId="0" fontId="2" fillId="2" borderId="12" xfId="0" applyFont="1" applyFill="1" applyBorder="1" applyAlignment="1">
      <alignment vertical="center"/>
    </xf>
    <xf numFmtId="0" fontId="11" fillId="2" borderId="0" xfId="3" applyFont="1" applyFill="1" applyAlignment="1">
      <alignment vertical="center"/>
    </xf>
    <xf numFmtId="0" fontId="3" fillId="2" borderId="2" xfId="0" applyFont="1" applyFill="1" applyBorder="1" applyAlignment="1">
      <alignment vertical="center"/>
    </xf>
    <xf numFmtId="3" fontId="2" fillId="0" borderId="2" xfId="1" applyNumberFormat="1" applyFont="1" applyFill="1" applyBorder="1" applyAlignment="1">
      <alignment horizontal="center" vertical="center"/>
    </xf>
    <xf numFmtId="3" fontId="2" fillId="0" borderId="10" xfId="1" applyNumberFormat="1" applyFont="1" applyFill="1" applyBorder="1" applyAlignment="1">
      <alignment horizontal="center" vertical="center"/>
    </xf>
    <xf numFmtId="3" fontId="2" fillId="0" borderId="0" xfId="1" applyNumberFormat="1" applyFont="1" applyFill="1" applyBorder="1" applyAlignment="1">
      <alignment horizontal="center" vertical="center"/>
    </xf>
    <xf numFmtId="164" fontId="13" fillId="2" borderId="8" xfId="0" applyNumberFormat="1" applyFont="1" applyFill="1" applyBorder="1" applyAlignment="1">
      <alignment vertical="top"/>
    </xf>
    <xf numFmtId="164" fontId="13" fillId="2" borderId="0" xfId="0" applyNumberFormat="1" applyFont="1" applyFill="1" applyBorder="1" applyAlignment="1">
      <alignment vertical="top"/>
    </xf>
    <xf numFmtId="3" fontId="2" fillId="0" borderId="15" xfId="1" applyNumberFormat="1" applyFont="1" applyFill="1" applyBorder="1" applyAlignment="1">
      <alignment horizontal="center" vertical="center"/>
    </xf>
    <xf numFmtId="3" fontId="2" fillId="0" borderId="4" xfId="1" applyNumberFormat="1" applyFont="1" applyFill="1" applyBorder="1" applyAlignment="1">
      <alignment horizontal="center" vertical="center"/>
    </xf>
    <xf numFmtId="0" fontId="13" fillId="0" borderId="8" xfId="0" applyFont="1" applyFill="1" applyBorder="1" applyAlignment="1">
      <alignment vertical="center"/>
    </xf>
    <xf numFmtId="3" fontId="2" fillId="0" borderId="9" xfId="1" applyNumberFormat="1" applyFont="1" applyFill="1" applyBorder="1" applyAlignment="1">
      <alignment horizontal="center" vertical="center"/>
    </xf>
    <xf numFmtId="0" fontId="11" fillId="0" borderId="8" xfId="0" applyFont="1" applyFill="1" applyBorder="1" applyAlignment="1">
      <alignment vertical="center"/>
    </xf>
    <xf numFmtId="164" fontId="3" fillId="0" borderId="0" xfId="1" applyNumberFormat="1" applyFont="1" applyFill="1" applyBorder="1" applyAlignment="1">
      <alignment horizontal="center" vertical="center"/>
    </xf>
    <xf numFmtId="164" fontId="3" fillId="0" borderId="9" xfId="1" applyNumberFormat="1" applyFont="1" applyFill="1" applyBorder="1" applyAlignment="1">
      <alignment horizontal="center" vertical="center"/>
    </xf>
    <xf numFmtId="1" fontId="2" fillId="0" borderId="1" xfId="1" applyNumberFormat="1" applyFont="1" applyFill="1" applyBorder="1" applyAlignment="1">
      <alignment horizontal="center" vertical="center"/>
    </xf>
    <xf numFmtId="1" fontId="2" fillId="0" borderId="2" xfId="1" applyNumberFormat="1" applyFont="1" applyFill="1" applyBorder="1" applyAlignment="1">
      <alignment horizontal="center" vertical="center"/>
    </xf>
    <xf numFmtId="3" fontId="2" fillId="0" borderId="6" xfId="1" applyNumberFormat="1" applyFont="1" applyFill="1" applyBorder="1" applyAlignment="1">
      <alignment vertical="center"/>
    </xf>
    <xf numFmtId="3" fontId="2" fillId="0" borderId="3" xfId="1" applyNumberFormat="1" applyFont="1" applyFill="1" applyBorder="1" applyAlignment="1">
      <alignment vertical="center"/>
    </xf>
    <xf numFmtId="3" fontId="3" fillId="0" borderId="2" xfId="1" applyNumberFormat="1" applyFont="1" applyFill="1" applyBorder="1" applyAlignment="1">
      <alignment horizontal="center" vertical="center"/>
    </xf>
    <xf numFmtId="3" fontId="3" fillId="0" borderId="5" xfId="1" applyNumberFormat="1" applyFont="1" applyFill="1" applyBorder="1" applyAlignment="1">
      <alignment horizontal="center" vertical="center"/>
    </xf>
    <xf numFmtId="3" fontId="3" fillId="0" borderId="9" xfId="1" applyNumberFormat="1" applyFont="1" applyFill="1" applyBorder="1" applyAlignment="1">
      <alignment horizontal="center" vertical="center"/>
    </xf>
    <xf numFmtId="3" fontId="3" fillId="0" borderId="0" xfId="1" applyNumberFormat="1" applyFont="1" applyFill="1" applyBorder="1" applyAlignment="1">
      <alignment horizontal="center" vertical="center"/>
    </xf>
    <xf numFmtId="3" fontId="2" fillId="0" borderId="5" xfId="1" applyNumberFormat="1" applyFont="1" applyFill="1" applyBorder="1" applyAlignment="1">
      <alignment horizontal="center" vertical="center"/>
    </xf>
    <xf numFmtId="3" fontId="2" fillId="0" borderId="14" xfId="1" applyNumberFormat="1" applyFont="1" applyFill="1" applyBorder="1" applyAlignment="1">
      <alignment horizontal="center" vertical="center"/>
    </xf>
    <xf numFmtId="3" fontId="3" fillId="0" borderId="11" xfId="1" applyNumberFormat="1" applyFont="1" applyFill="1" applyBorder="1" applyAlignment="1">
      <alignment horizontal="center" vertical="center"/>
    </xf>
    <xf numFmtId="3" fontId="2" fillId="0" borderId="2" xfId="0" applyNumberFormat="1" applyFont="1" applyFill="1" applyBorder="1" applyAlignment="1">
      <alignment horizontal="center" vertical="center"/>
    </xf>
    <xf numFmtId="3" fontId="2" fillId="0" borderId="3" xfId="0" applyNumberFormat="1" applyFont="1" applyFill="1" applyBorder="1" applyAlignment="1">
      <alignment horizontal="center" vertical="center"/>
    </xf>
    <xf numFmtId="164" fontId="3" fillId="0" borderId="8" xfId="0" applyNumberFormat="1" applyFont="1" applyFill="1" applyBorder="1" applyAlignment="1">
      <alignment horizontal="center" vertical="center"/>
    </xf>
    <xf numFmtId="3" fontId="3" fillId="0" borderId="3" xfId="0" applyNumberFormat="1" applyFont="1" applyFill="1" applyBorder="1" applyAlignment="1">
      <alignment horizontal="center" vertical="center"/>
    </xf>
    <xf numFmtId="3" fontId="3" fillId="0" borderId="7" xfId="0" applyNumberFormat="1" applyFont="1" applyFill="1" applyBorder="1" applyAlignment="1">
      <alignment horizontal="center" vertical="center"/>
    </xf>
    <xf numFmtId="164" fontId="3" fillId="2" borderId="5" xfId="0" applyNumberFormat="1" applyFont="1" applyFill="1" applyBorder="1" applyAlignment="1">
      <alignment horizontal="center" vertical="center"/>
    </xf>
    <xf numFmtId="164" fontId="3" fillId="2" borderId="2" xfId="0" applyNumberFormat="1" applyFont="1" applyFill="1" applyBorder="1" applyAlignment="1">
      <alignment horizontal="center" vertical="center"/>
    </xf>
    <xf numFmtId="164" fontId="3" fillId="2" borderId="9" xfId="0" applyNumberFormat="1" applyFont="1" applyFill="1" applyBorder="1" applyAlignment="1">
      <alignment horizontal="center" vertical="center"/>
    </xf>
    <xf numFmtId="0" fontId="2" fillId="3" borderId="0" xfId="0" applyFont="1" applyFill="1" applyAlignment="1">
      <alignment vertical="center" wrapText="1"/>
    </xf>
    <xf numFmtId="0" fontId="13" fillId="2" borderId="8" xfId="0" applyFont="1" applyFill="1" applyBorder="1" applyAlignment="1">
      <alignment vertical="top" wrapText="1"/>
    </xf>
    <xf numFmtId="0" fontId="13" fillId="2" borderId="0" xfId="0" applyFont="1" applyFill="1" applyBorder="1" applyAlignment="1">
      <alignment vertical="top" wrapText="1"/>
    </xf>
    <xf numFmtId="164" fontId="3" fillId="3" borderId="8" xfId="0" applyNumberFormat="1" applyFont="1" applyFill="1" applyBorder="1" applyAlignment="1">
      <alignment horizontal="center"/>
    </xf>
    <xf numFmtId="164" fontId="3" fillId="3" borderId="9" xfId="0" applyNumberFormat="1" applyFont="1" applyFill="1" applyBorder="1" applyAlignment="1">
      <alignment horizontal="center"/>
    </xf>
    <xf numFmtId="0" fontId="13" fillId="2" borderId="0" xfId="0" applyFont="1" applyFill="1" applyAlignment="1">
      <alignment vertical="top" wrapText="1"/>
    </xf>
    <xf numFmtId="0" fontId="3" fillId="2" borderId="10" xfId="3" applyFont="1" applyFill="1" applyBorder="1" applyAlignment="1">
      <alignment vertical="center"/>
    </xf>
    <xf numFmtId="3" fontId="3" fillId="2" borderId="14" xfId="2" applyNumberFormat="1" applyFont="1" applyFill="1" applyBorder="1" applyAlignment="1">
      <alignment horizontal="center" vertical="center"/>
    </xf>
    <xf numFmtId="3" fontId="3" fillId="2" borderId="10" xfId="2" applyNumberFormat="1" applyFont="1" applyFill="1" applyBorder="1" applyAlignment="1">
      <alignment horizontal="center" vertical="center"/>
    </xf>
    <xf numFmtId="3" fontId="3" fillId="2" borderId="15" xfId="2" applyNumberFormat="1" applyFont="1" applyFill="1" applyBorder="1" applyAlignment="1">
      <alignment horizontal="center" vertical="center"/>
    </xf>
    <xf numFmtId="0" fontId="2" fillId="2" borderId="12" xfId="3" applyFont="1" applyFill="1" applyBorder="1" applyAlignment="1">
      <alignment vertical="center"/>
    </xf>
    <xf numFmtId="0" fontId="2" fillId="3" borderId="0" xfId="3" applyFont="1" applyFill="1" applyAlignment="1" applyProtection="1">
      <alignment horizontal="left" vertical="center" wrapText="1"/>
      <protection locked="0"/>
    </xf>
    <xf numFmtId="1" fontId="2" fillId="2" borderId="2" xfId="3" applyNumberFormat="1" applyFont="1" applyFill="1" applyBorder="1" applyAlignment="1">
      <alignment horizontal="center" vertical="center" wrapText="1"/>
    </xf>
    <xf numFmtId="3" fontId="2" fillId="2" borderId="3" xfId="3" applyNumberFormat="1" applyFont="1" applyFill="1" applyBorder="1" applyAlignment="1">
      <alignment horizontal="right" vertical="center" wrapText="1"/>
    </xf>
    <xf numFmtId="164" fontId="3" fillId="2" borderId="0" xfId="3" applyNumberFormat="1" applyFont="1" applyFill="1" applyBorder="1" applyAlignment="1">
      <alignment horizontal="right" vertical="center" wrapText="1"/>
    </xf>
    <xf numFmtId="1" fontId="2" fillId="3" borderId="0" xfId="3" applyNumberFormat="1" applyFont="1" applyFill="1" applyBorder="1" applyAlignment="1">
      <alignment horizontal="right" vertical="center" wrapText="1"/>
    </xf>
    <xf numFmtId="0" fontId="2" fillId="3" borderId="0" xfId="3" applyFont="1" applyFill="1" applyBorder="1" applyAlignment="1">
      <alignment horizontal="left" vertical="center" wrapText="1"/>
    </xf>
    <xf numFmtId="3" fontId="2" fillId="3" borderId="0" xfId="2" applyNumberFormat="1" applyFont="1" applyFill="1" applyBorder="1" applyAlignment="1">
      <alignment vertical="center"/>
    </xf>
    <xf numFmtId="0" fontId="3" fillId="3" borderId="0" xfId="3" applyFont="1" applyFill="1" applyAlignment="1">
      <alignment vertical="center" wrapText="1"/>
    </xf>
    <xf numFmtId="164" fontId="3" fillId="2" borderId="5" xfId="2" applyNumberFormat="1" applyFont="1" applyFill="1" applyBorder="1" applyAlignment="1">
      <alignment horizontal="center" vertical="center"/>
    </xf>
    <xf numFmtId="164" fontId="3" fillId="2" borderId="0" xfId="2" applyNumberFormat="1" applyFont="1" applyFill="1" applyBorder="1" applyAlignment="1">
      <alignment horizontal="center" vertical="center"/>
    </xf>
    <xf numFmtId="1" fontId="2" fillId="2" borderId="1" xfId="2" applyNumberFormat="1" applyFont="1" applyFill="1" applyBorder="1" applyAlignment="1">
      <alignment horizontal="center" vertical="center"/>
    </xf>
    <xf numFmtId="1" fontId="2" fillId="2" borderId="2" xfId="2" applyNumberFormat="1" applyFont="1" applyFill="1" applyBorder="1" applyAlignment="1">
      <alignment horizontal="center" vertical="center"/>
    </xf>
    <xf numFmtId="3" fontId="2" fillId="2" borderId="6" xfId="2" applyNumberFormat="1" applyFont="1" applyFill="1" applyBorder="1" applyAlignment="1">
      <alignment vertical="center"/>
    </xf>
    <xf numFmtId="3" fontId="2" fillId="2" borderId="3" xfId="2" applyNumberFormat="1" applyFont="1" applyFill="1" applyBorder="1" applyAlignment="1">
      <alignment vertical="center"/>
    </xf>
    <xf numFmtId="0" fontId="9" fillId="3" borderId="0" xfId="3" applyFont="1" applyFill="1" applyAlignment="1">
      <alignment vertical="center"/>
    </xf>
    <xf numFmtId="0" fontId="2" fillId="2" borderId="9" xfId="3" applyFont="1" applyFill="1" applyBorder="1" applyAlignment="1">
      <alignment horizontal="left" vertical="center"/>
    </xf>
    <xf numFmtId="1" fontId="2" fillId="2" borderId="11" xfId="2" applyNumberFormat="1" applyFont="1" applyFill="1" applyBorder="1" applyAlignment="1">
      <alignment horizontal="center" vertical="center"/>
    </xf>
    <xf numFmtId="0" fontId="2" fillId="2" borderId="3" xfId="3" applyFont="1" applyFill="1" applyBorder="1" applyAlignment="1">
      <alignment horizontal="left" vertical="center"/>
    </xf>
    <xf numFmtId="0" fontId="2" fillId="3" borderId="0" xfId="3" applyFont="1" applyFill="1" applyAlignment="1">
      <alignment horizontal="left" vertical="center"/>
    </xf>
    <xf numFmtId="0" fontId="3" fillId="3" borderId="0" xfId="3" applyFont="1" applyFill="1" applyAlignment="1">
      <alignment vertical="center"/>
    </xf>
    <xf numFmtId="0" fontId="9" fillId="3" borderId="0" xfId="3" applyFont="1" applyFill="1" applyAlignment="1">
      <alignment horizontal="left" vertical="center"/>
    </xf>
    <xf numFmtId="1" fontId="2" fillId="2" borderId="0" xfId="3" applyNumberFormat="1" applyFont="1" applyFill="1" applyBorder="1" applyAlignment="1">
      <alignment horizontal="right" vertical="center" wrapText="1"/>
    </xf>
    <xf numFmtId="164" fontId="3" fillId="3" borderId="0" xfId="3" applyNumberFormat="1" applyFont="1" applyFill="1" applyBorder="1" applyAlignment="1">
      <alignment horizontal="right" vertical="center" wrapText="1"/>
    </xf>
    <xf numFmtId="164" fontId="3" fillId="3" borderId="2" xfId="3" applyNumberFormat="1" applyFont="1" applyFill="1" applyBorder="1" applyAlignment="1">
      <alignment horizontal="center"/>
    </xf>
    <xf numFmtId="164" fontId="3" fillId="3" borderId="9" xfId="3" applyNumberFormat="1" applyFont="1" applyFill="1" applyBorder="1" applyAlignment="1">
      <alignment horizontal="center"/>
    </xf>
    <xf numFmtId="3" fontId="2" fillId="2" borderId="0" xfId="2" applyNumberFormat="1" applyFont="1" applyFill="1" applyBorder="1" applyAlignment="1">
      <alignment vertical="center"/>
    </xf>
    <xf numFmtId="164" fontId="3" fillId="2" borderId="1" xfId="3" applyNumberFormat="1" applyFont="1" applyFill="1" applyBorder="1" applyAlignment="1">
      <alignment vertical="center" wrapText="1"/>
    </xf>
    <xf numFmtId="164" fontId="3" fillId="2" borderId="4" xfId="3" applyNumberFormat="1" applyFont="1" applyFill="1" applyBorder="1" applyAlignment="1">
      <alignment vertical="center" wrapText="1"/>
    </xf>
    <xf numFmtId="164" fontId="3" fillId="2" borderId="8" xfId="3" applyNumberFormat="1" applyFont="1" applyFill="1" applyBorder="1" applyAlignment="1">
      <alignment vertical="center" wrapText="1"/>
    </xf>
    <xf numFmtId="164" fontId="3" fillId="2" borderId="11" xfId="3" applyNumberFormat="1" applyFont="1" applyFill="1" applyBorder="1" applyAlignment="1">
      <alignment vertical="center" wrapText="1"/>
    </xf>
    <xf numFmtId="164" fontId="3" fillId="2" borderId="6" xfId="3" applyNumberFormat="1" applyFont="1" applyFill="1" applyBorder="1" applyAlignment="1">
      <alignment vertical="center" wrapText="1"/>
    </xf>
    <xf numFmtId="164" fontId="3" fillId="2" borderId="13" xfId="3" applyNumberFormat="1" applyFont="1" applyFill="1" applyBorder="1" applyAlignment="1">
      <alignment vertical="center" wrapText="1"/>
    </xf>
    <xf numFmtId="165" fontId="2" fillId="3" borderId="0" xfId="3" applyNumberFormat="1" applyFont="1" applyFill="1" applyAlignment="1">
      <alignment horizontal="left" vertical="center"/>
    </xf>
    <xf numFmtId="0" fontId="2" fillId="3" borderId="0" xfId="3" applyFont="1" applyFill="1" applyAlignment="1">
      <alignment vertical="center"/>
    </xf>
    <xf numFmtId="0" fontId="2" fillId="3" borderId="0" xfId="3" applyFont="1" applyFill="1" applyAlignment="1">
      <alignment horizontal="right" vertical="center"/>
    </xf>
    <xf numFmtId="166" fontId="3" fillId="3" borderId="0" xfId="2" applyNumberFormat="1" applyFont="1" applyFill="1" applyBorder="1" applyAlignment="1">
      <alignment horizontal="center" vertical="center"/>
    </xf>
    <xf numFmtId="0" fontId="3" fillId="3" borderId="0" xfId="6" applyFont="1" applyFill="1" applyAlignment="1">
      <alignment vertical="center" wrapText="1"/>
    </xf>
    <xf numFmtId="0" fontId="3" fillId="2" borderId="0" xfId="6" applyFont="1" applyFill="1" applyAlignment="1">
      <alignment vertical="center" wrapText="1"/>
    </xf>
    <xf numFmtId="0" fontId="2" fillId="3" borderId="0" xfId="6" applyFont="1" applyFill="1" applyBorder="1" applyAlignment="1">
      <alignment horizontal="centerContinuous" vertical="center"/>
    </xf>
    <xf numFmtId="0" fontId="2" fillId="3" borderId="0" xfId="3" applyFont="1" applyFill="1" applyBorder="1" applyAlignment="1">
      <alignment horizontal="centerContinuous" vertical="center"/>
    </xf>
    <xf numFmtId="0" fontId="15" fillId="2" borderId="0" xfId="0" applyFont="1" applyFill="1" applyAlignment="1">
      <alignment vertical="center"/>
    </xf>
    <xf numFmtId="0" fontId="11" fillId="0" borderId="0" xfId="4" applyFont="1"/>
    <xf numFmtId="0" fontId="3" fillId="0" borderId="0" xfId="0" applyFont="1" applyFill="1" applyAlignment="1">
      <alignment vertical="center"/>
    </xf>
    <xf numFmtId="0" fontId="8" fillId="0" borderId="10" xfId="0" applyFont="1" applyFill="1" applyBorder="1" applyAlignment="1">
      <alignment horizontal="center" vertical="center"/>
    </xf>
    <xf numFmtId="164" fontId="3" fillId="0" borderId="8" xfId="0" applyNumberFormat="1" applyFont="1" applyFill="1" applyBorder="1" applyAlignment="1">
      <alignment horizontal="center"/>
    </xf>
    <xf numFmtId="164" fontId="3" fillId="0" borderId="9" xfId="0" applyNumberFormat="1" applyFont="1" applyFill="1" applyBorder="1" applyAlignment="1">
      <alignment horizontal="center"/>
    </xf>
    <xf numFmtId="3" fontId="14" fillId="0" borderId="0" xfId="1" applyNumberFormat="1" applyFont="1" applyFill="1" applyBorder="1" applyAlignment="1">
      <alignment vertical="center"/>
    </xf>
    <xf numFmtId="3" fontId="2" fillId="0" borderId="0" xfId="1" applyNumberFormat="1" applyFont="1" applyFill="1" applyBorder="1" applyAlignment="1">
      <alignment vertical="center"/>
    </xf>
    <xf numFmtId="0" fontId="3" fillId="0" borderId="0" xfId="0" applyFont="1" applyBorder="1" applyAlignment="1">
      <alignment horizontal="center" vertical="center"/>
    </xf>
    <xf numFmtId="0" fontId="11" fillId="3" borderId="0" xfId="0" applyFont="1" applyFill="1"/>
    <xf numFmtId="0" fontId="3" fillId="3" borderId="0" xfId="0" applyFont="1" applyFill="1" applyAlignment="1">
      <alignment vertical="center"/>
    </xf>
    <xf numFmtId="0" fontId="11" fillId="3" borderId="0" xfId="0" applyFont="1" applyFill="1" applyAlignment="1">
      <alignment vertical="center"/>
    </xf>
    <xf numFmtId="1" fontId="15" fillId="2" borderId="0" xfId="0" applyNumberFormat="1" applyFont="1" applyFill="1" applyBorder="1" applyAlignment="1">
      <alignment vertical="center" wrapText="1"/>
    </xf>
    <xf numFmtId="164" fontId="3" fillId="3" borderId="8" xfId="0" applyNumberFormat="1" applyFont="1" applyFill="1" applyBorder="1" applyAlignment="1">
      <alignment wrapText="1"/>
    </xf>
    <xf numFmtId="164" fontId="3" fillId="3" borderId="0" xfId="0" applyNumberFormat="1" applyFont="1" applyFill="1" applyBorder="1" applyAlignment="1">
      <alignment wrapText="1"/>
    </xf>
    <xf numFmtId="3" fontId="2" fillId="3" borderId="5" xfId="1" applyNumberFormat="1" applyFont="1" applyFill="1" applyBorder="1" applyAlignment="1">
      <alignment horizontal="center" vertical="center"/>
    </xf>
    <xf numFmtId="3" fontId="2" fillId="3" borderId="2" xfId="1" applyNumberFormat="1" applyFont="1" applyFill="1" applyBorder="1" applyAlignment="1">
      <alignment horizontal="center" vertical="center"/>
    </xf>
    <xf numFmtId="3" fontId="2" fillId="3" borderId="14" xfId="1" applyNumberFormat="1" applyFont="1" applyFill="1" applyBorder="1" applyAlignment="1">
      <alignment horizontal="center" vertical="center"/>
    </xf>
    <xf numFmtId="3" fontId="2" fillId="3" borderId="10" xfId="1" applyNumberFormat="1" applyFont="1" applyFill="1" applyBorder="1" applyAlignment="1">
      <alignment horizontal="center" vertical="center"/>
    </xf>
    <xf numFmtId="0" fontId="3" fillId="3" borderId="0" xfId="0" applyFont="1" applyFill="1" applyAlignment="1">
      <alignment vertical="center" wrapText="1"/>
    </xf>
    <xf numFmtId="3" fontId="2" fillId="3" borderId="15" xfId="1" applyNumberFormat="1" applyFont="1" applyFill="1" applyBorder="1" applyAlignment="1">
      <alignment horizontal="center" vertical="center"/>
    </xf>
    <xf numFmtId="3" fontId="3" fillId="3" borderId="5" xfId="0" applyNumberFormat="1" applyFont="1" applyFill="1" applyBorder="1" applyAlignment="1">
      <alignment horizontal="center" vertical="center"/>
    </xf>
    <xf numFmtId="3" fontId="2" fillId="3" borderId="2" xfId="0" applyNumberFormat="1" applyFont="1" applyFill="1" applyBorder="1" applyAlignment="1">
      <alignment horizontal="center" vertical="center"/>
    </xf>
    <xf numFmtId="3" fontId="2" fillId="3" borderId="0" xfId="1" applyNumberFormat="1" applyFont="1" applyFill="1" applyBorder="1" applyAlignment="1">
      <alignment vertical="center"/>
    </xf>
    <xf numFmtId="3" fontId="14" fillId="3" borderId="0" xfId="1" applyNumberFormat="1" applyFont="1" applyFill="1" applyBorder="1" applyAlignment="1">
      <alignment vertical="center"/>
    </xf>
    <xf numFmtId="1" fontId="15" fillId="3" borderId="0" xfId="0" applyNumberFormat="1" applyFont="1" applyFill="1" applyBorder="1" applyAlignment="1">
      <alignment horizontal="right" vertical="center" wrapText="1"/>
    </xf>
    <xf numFmtId="0" fontId="13" fillId="3" borderId="0" xfId="0" applyFont="1" applyFill="1" applyAlignment="1">
      <alignment vertical="top" wrapText="1"/>
    </xf>
    <xf numFmtId="3" fontId="2" fillId="3" borderId="9" xfId="1" applyNumberFormat="1" applyFont="1" applyFill="1" applyBorder="1" applyAlignment="1">
      <alignment horizontal="center" vertical="center"/>
    </xf>
    <xf numFmtId="3" fontId="2" fillId="3" borderId="3" xfId="0" applyNumberFormat="1" applyFont="1" applyFill="1" applyBorder="1" applyAlignment="1">
      <alignment horizontal="right" vertical="center" wrapText="1"/>
    </xf>
    <xf numFmtId="164" fontId="3" fillId="3" borderId="5" xfId="0" applyNumberFormat="1" applyFont="1" applyFill="1" applyBorder="1" applyAlignment="1">
      <alignment vertical="top"/>
    </xf>
    <xf numFmtId="1" fontId="3" fillId="3" borderId="9" xfId="4" applyNumberFormat="1" applyFont="1" applyFill="1" applyBorder="1" applyAlignment="1">
      <alignment horizontal="center" vertical="center"/>
    </xf>
    <xf numFmtId="9" fontId="14" fillId="3" borderId="0" xfId="4" applyNumberFormat="1" applyFont="1" applyFill="1" applyBorder="1" applyAlignment="1">
      <alignment vertical="center"/>
    </xf>
    <xf numFmtId="3" fontId="3" fillId="3" borderId="10" xfId="2" applyNumberFormat="1" applyFont="1" applyFill="1" applyBorder="1" applyAlignment="1">
      <alignment horizontal="center" vertical="center"/>
    </xf>
    <xf numFmtId="3" fontId="3" fillId="3" borderId="14" xfId="2" applyNumberFormat="1" applyFont="1" applyFill="1" applyBorder="1" applyAlignment="1">
      <alignment horizontal="center" vertical="center"/>
    </xf>
    <xf numFmtId="3" fontId="2" fillId="3" borderId="10" xfId="2" applyNumberFormat="1" applyFont="1" applyFill="1" applyBorder="1" applyAlignment="1">
      <alignment horizontal="center" vertical="center"/>
    </xf>
    <xf numFmtId="164" fontId="3" fillId="3" borderId="2" xfId="2" applyNumberFormat="1" applyFont="1" applyFill="1" applyBorder="1" applyAlignment="1">
      <alignment horizontal="center" vertical="center"/>
    </xf>
    <xf numFmtId="164" fontId="3" fillId="3" borderId="9" xfId="2" applyNumberFormat="1" applyFont="1" applyFill="1" applyBorder="1" applyAlignment="1">
      <alignment horizontal="center" vertical="center"/>
    </xf>
    <xf numFmtId="164" fontId="3" fillId="3" borderId="3" xfId="2" applyNumberFormat="1" applyFont="1" applyFill="1" applyBorder="1" applyAlignment="1">
      <alignment horizontal="center" vertical="center"/>
    </xf>
    <xf numFmtId="0" fontId="12" fillId="2" borderId="0" xfId="0" applyFont="1" applyFill="1" applyAlignment="1">
      <alignment horizontal="left" vertical="center"/>
    </xf>
    <xf numFmtId="0" fontId="3" fillId="2" borderId="2" xfId="0" applyFont="1" applyFill="1" applyBorder="1" applyAlignment="1">
      <alignment horizontal="left" vertical="center"/>
    </xf>
    <xf numFmtId="0" fontId="3" fillId="2" borderId="9" xfId="0" applyFont="1" applyFill="1" applyBorder="1" applyAlignment="1">
      <alignment horizontal="left" vertical="center"/>
    </xf>
    <xf numFmtId="0" fontId="3" fillId="2" borderId="1" xfId="0" applyFont="1" applyFill="1" applyBorder="1" applyAlignment="1">
      <alignment horizontal="left" vertical="center"/>
    </xf>
    <xf numFmtId="0" fontId="3" fillId="2" borderId="8" xfId="0" applyFont="1" applyFill="1" applyBorder="1" applyAlignment="1">
      <alignment horizontal="left" vertical="center"/>
    </xf>
    <xf numFmtId="0" fontId="3" fillId="2" borderId="2"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11" xfId="0" applyFont="1" applyFill="1" applyBorder="1" applyAlignment="1">
      <alignment horizontal="left" vertical="center"/>
    </xf>
    <xf numFmtId="0" fontId="3" fillId="2" borderId="6" xfId="0" applyFont="1" applyFill="1" applyBorder="1" applyAlignment="1">
      <alignment horizontal="left" vertical="center"/>
    </xf>
    <xf numFmtId="3" fontId="3" fillId="0" borderId="12" xfId="0" applyNumberFormat="1" applyFont="1" applyBorder="1" applyAlignment="1">
      <alignment horizontal="center"/>
    </xf>
    <xf numFmtId="164" fontId="3" fillId="2" borderId="0" xfId="0" applyNumberFormat="1" applyFont="1" applyFill="1" applyBorder="1" applyAlignment="1">
      <alignment horizontal="center" vertical="center" wrapText="1"/>
    </xf>
    <xf numFmtId="164" fontId="3" fillId="2" borderId="5" xfId="0"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164" fontId="3" fillId="2" borderId="6"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1" fontId="2" fillId="2" borderId="4" xfId="0" applyNumberFormat="1" applyFont="1" applyFill="1" applyBorder="1" applyAlignment="1">
      <alignment horizontal="center" vertical="center" wrapText="1"/>
    </xf>
    <xf numFmtId="0" fontId="2" fillId="2" borderId="1" xfId="0" applyFont="1" applyFill="1" applyBorder="1" applyAlignment="1">
      <alignment horizontal="left" vertical="center"/>
    </xf>
    <xf numFmtId="0" fontId="2" fillId="2" borderId="6" xfId="0" applyFont="1" applyFill="1" applyBorder="1" applyAlignment="1">
      <alignment horizontal="left" vertical="center"/>
    </xf>
    <xf numFmtId="0" fontId="3" fillId="2" borderId="0" xfId="0" applyFont="1" applyFill="1" applyBorder="1" applyAlignment="1">
      <alignment horizontal="left" vertical="center"/>
    </xf>
    <xf numFmtId="0" fontId="3" fillId="2" borderId="0" xfId="0" applyFont="1" applyFill="1" applyBorder="1" applyAlignment="1">
      <alignment horizontal="left" vertical="center" wrapText="1"/>
    </xf>
    <xf numFmtId="0" fontId="2" fillId="2" borderId="0" xfId="0" applyFont="1" applyFill="1" applyBorder="1" applyAlignment="1">
      <alignment horizontal="left" vertical="center"/>
    </xf>
    <xf numFmtId="0" fontId="3" fillId="2" borderId="5" xfId="0" applyFont="1" applyFill="1" applyBorder="1" applyAlignment="1">
      <alignment horizontal="left" vertical="center"/>
    </xf>
    <xf numFmtId="0" fontId="2" fillId="2" borderId="1" xfId="0" applyFont="1" applyFill="1" applyBorder="1" applyAlignment="1">
      <alignment horizontal="left" vertical="center" wrapText="1"/>
    </xf>
    <xf numFmtId="0" fontId="2" fillId="2" borderId="6" xfId="0" applyFont="1" applyFill="1" applyBorder="1" applyAlignment="1">
      <alignment horizontal="left" vertical="center" wrapText="1"/>
    </xf>
    <xf numFmtId="164" fontId="3" fillId="0" borderId="8" xfId="0" applyNumberFormat="1" applyFont="1" applyBorder="1" applyAlignment="1">
      <alignment horizontal="center"/>
    </xf>
    <xf numFmtId="164" fontId="3" fillId="0" borderId="1" xfId="0" applyNumberFormat="1" applyFont="1" applyBorder="1" applyAlignment="1">
      <alignment horizontal="center"/>
    </xf>
    <xf numFmtId="164" fontId="3" fillId="2" borderId="8"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3" fillId="2" borderId="0" xfId="0" applyFont="1" applyFill="1" applyBorder="1" applyAlignment="1">
      <alignment horizontal="center" vertical="center" wrapText="1"/>
    </xf>
    <xf numFmtId="0" fontId="12" fillId="2" borderId="0" xfId="3" applyFont="1" applyFill="1" applyAlignment="1">
      <alignment horizontal="left" vertical="center"/>
    </xf>
    <xf numFmtId="0" fontId="3" fillId="2" borderId="2" xfId="3" applyFont="1" applyFill="1" applyBorder="1" applyAlignment="1">
      <alignment horizontal="left" vertical="center" wrapText="1"/>
    </xf>
    <xf numFmtId="0" fontId="3" fillId="2" borderId="2" xfId="3" applyFont="1" applyFill="1" applyBorder="1" applyAlignment="1">
      <alignment horizontal="left" vertical="center"/>
    </xf>
    <xf numFmtId="0" fontId="3" fillId="2" borderId="9" xfId="3" applyFont="1" applyFill="1" applyBorder="1" applyAlignment="1">
      <alignment horizontal="left" vertical="center"/>
    </xf>
    <xf numFmtId="0" fontId="3" fillId="2" borderId="1" xfId="3" applyFont="1" applyFill="1" applyBorder="1" applyAlignment="1">
      <alignment horizontal="left" vertical="center"/>
    </xf>
    <xf numFmtId="0" fontId="3" fillId="2" borderId="8" xfId="3" applyFont="1" applyFill="1" applyBorder="1" applyAlignment="1">
      <alignment horizontal="left" vertical="center"/>
    </xf>
    <xf numFmtId="0" fontId="3" fillId="2" borderId="11" xfId="3" applyFont="1" applyFill="1" applyBorder="1" applyAlignment="1">
      <alignment horizontal="left" vertical="center"/>
    </xf>
    <xf numFmtId="0" fontId="3" fillId="2" borderId="6" xfId="3" applyFont="1" applyFill="1" applyBorder="1" applyAlignment="1">
      <alignment horizontal="left" vertical="center"/>
    </xf>
    <xf numFmtId="0" fontId="3" fillId="2" borderId="8" xfId="3" applyFont="1" applyFill="1" applyBorder="1" applyAlignment="1">
      <alignment horizontal="left" vertical="center" wrapText="1"/>
    </xf>
    <xf numFmtId="3" fontId="3" fillId="0" borderId="12" xfId="3" applyNumberFormat="1" applyFont="1" applyBorder="1" applyAlignment="1">
      <alignment horizontal="center"/>
    </xf>
    <xf numFmtId="164" fontId="3" fillId="2" borderId="5" xfId="3" applyNumberFormat="1" applyFont="1" applyFill="1" applyBorder="1" applyAlignment="1">
      <alignment horizontal="center" vertical="center" wrapText="1"/>
    </xf>
    <xf numFmtId="164" fontId="3" fillId="2" borderId="4" xfId="3" applyNumberFormat="1" applyFont="1" applyFill="1" applyBorder="1" applyAlignment="1">
      <alignment horizontal="center" vertical="center" wrapText="1"/>
    </xf>
    <xf numFmtId="164" fontId="3" fillId="3" borderId="0" xfId="3" applyNumberFormat="1" applyFont="1" applyFill="1" applyBorder="1" applyAlignment="1">
      <alignment horizontal="center" vertical="center" wrapText="1"/>
    </xf>
    <xf numFmtId="0" fontId="12" fillId="3" borderId="0" xfId="3" applyFont="1" applyFill="1" applyAlignment="1">
      <alignment horizontal="left" vertical="center"/>
    </xf>
    <xf numFmtId="0" fontId="2" fillId="3" borderId="0" xfId="3" applyFont="1" applyFill="1" applyBorder="1" applyAlignment="1">
      <alignment horizontal="left" vertical="center"/>
    </xf>
    <xf numFmtId="0" fontId="3" fillId="2" borderId="0" xfId="3" applyFont="1" applyFill="1" applyBorder="1" applyAlignment="1">
      <alignment horizontal="left" vertical="center" wrapText="1"/>
    </xf>
    <xf numFmtId="164" fontId="3" fillId="2" borderId="8" xfId="3" applyNumberFormat="1" applyFont="1" applyFill="1" applyBorder="1" applyAlignment="1">
      <alignment horizontal="center" vertical="center" wrapText="1"/>
    </xf>
    <xf numFmtId="0" fontId="3" fillId="2" borderId="0" xfId="3" applyFont="1" applyFill="1" applyBorder="1" applyAlignment="1">
      <alignment horizontal="left" vertical="center"/>
    </xf>
    <xf numFmtId="0" fontId="3" fillId="2" borderId="8" xfId="0" applyFont="1" applyFill="1" applyBorder="1" applyAlignment="1">
      <alignment horizontal="center" vertical="center" wrapText="1"/>
    </xf>
    <xf numFmtId="0" fontId="3" fillId="2" borderId="9" xfId="3" applyFont="1" applyFill="1" applyBorder="1" applyAlignment="1">
      <alignment horizontal="left" vertical="center" wrapText="1"/>
    </xf>
    <xf numFmtId="0" fontId="3" fillId="2" borderId="3" xfId="3" applyFont="1" applyFill="1" applyBorder="1" applyAlignment="1">
      <alignment horizontal="left" vertical="center" wrapText="1"/>
    </xf>
    <xf numFmtId="164" fontId="3" fillId="2" borderId="6" xfId="3" applyNumberFormat="1" applyFont="1" applyFill="1" applyBorder="1" applyAlignment="1">
      <alignment horizontal="center" vertical="center" wrapText="1"/>
    </xf>
    <xf numFmtId="0" fontId="2" fillId="2" borderId="1" xfId="3" applyFont="1" applyFill="1" applyBorder="1" applyAlignment="1">
      <alignment horizontal="left" vertical="center" wrapText="1"/>
    </xf>
    <xf numFmtId="0" fontId="2" fillId="2" borderId="6" xfId="3" applyFont="1" applyFill="1" applyBorder="1" applyAlignment="1">
      <alignment horizontal="left" vertical="center" wrapText="1"/>
    </xf>
    <xf numFmtId="0" fontId="3" fillId="5" borderId="10" xfId="0" applyFont="1" applyFill="1" applyBorder="1" applyAlignment="1">
      <alignment horizontal="center" vertical="center"/>
    </xf>
    <xf numFmtId="0" fontId="2" fillId="5" borderId="10" xfId="0" applyFont="1" applyFill="1" applyBorder="1" applyAlignment="1">
      <alignment horizontal="center" vertical="center"/>
    </xf>
    <xf numFmtId="0" fontId="3" fillId="5" borderId="15" xfId="0" applyFont="1" applyFill="1" applyBorder="1" applyAlignment="1">
      <alignment horizontal="center" vertical="center" wrapText="1"/>
    </xf>
    <xf numFmtId="0" fontId="3" fillId="5" borderId="2" xfId="0" applyFont="1" applyFill="1" applyBorder="1" applyAlignment="1">
      <alignment horizontal="center" vertical="center"/>
    </xf>
    <xf numFmtId="0" fontId="2" fillId="5" borderId="2"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12" xfId="0" applyFont="1" applyFill="1" applyBorder="1" applyAlignment="1">
      <alignment horizontal="center"/>
    </xf>
    <xf numFmtId="0" fontId="16" fillId="2" borderId="0" xfId="0" applyFont="1" applyFill="1" applyAlignment="1" applyProtection="1">
      <alignment horizontal="left" vertical="center" wrapText="1"/>
      <protection locked="0"/>
    </xf>
    <xf numFmtId="0" fontId="16" fillId="2" borderId="0" xfId="0" applyFont="1" applyFill="1" applyAlignment="1">
      <alignment horizontal="left" vertical="center"/>
    </xf>
    <xf numFmtId="0" fontId="16" fillId="2" borderId="0" xfId="0" applyFont="1" applyFill="1" applyBorder="1" applyAlignment="1">
      <alignment horizontal="left" vertical="center" wrapText="1"/>
    </xf>
    <xf numFmtId="0" fontId="16" fillId="2" borderId="0" xfId="3" applyFont="1" applyFill="1" applyBorder="1" applyAlignment="1">
      <alignment horizontal="left" vertical="center" wrapText="1"/>
    </xf>
    <xf numFmtId="0" fontId="3" fillId="3" borderId="0" xfId="0" applyFont="1" applyFill="1"/>
    <xf numFmtId="0" fontId="11" fillId="3" borderId="0" xfId="3" applyFont="1" applyFill="1"/>
    <xf numFmtId="1" fontId="11" fillId="3" borderId="0" xfId="3" applyNumberFormat="1" applyFont="1" applyFill="1"/>
    <xf numFmtId="0" fontId="3" fillId="0" borderId="0" xfId="0" applyFont="1" applyBorder="1"/>
    <xf numFmtId="167" fontId="11" fillId="3" borderId="0" xfId="5" applyNumberFormat="1" applyFont="1" applyFill="1"/>
    <xf numFmtId="0" fontId="3" fillId="0" borderId="0" xfId="0" applyFont="1" applyFill="1"/>
    <xf numFmtId="0" fontId="3" fillId="3" borderId="0" xfId="4" applyFont="1" applyFill="1" applyAlignment="1">
      <alignment vertical="center"/>
    </xf>
    <xf numFmtId="0" fontId="3" fillId="3" borderId="0" xfId="6" applyFont="1" applyFill="1"/>
    <xf numFmtId="0" fontId="3" fillId="3" borderId="0" xfId="6" applyFont="1" applyFill="1" applyBorder="1"/>
    <xf numFmtId="3" fontId="3" fillId="3" borderId="0" xfId="6" applyNumberFormat="1" applyFont="1" applyFill="1"/>
    <xf numFmtId="0" fontId="17" fillId="3" borderId="0" xfId="3" applyFont="1" applyFill="1"/>
    <xf numFmtId="0" fontId="18" fillId="3" borderId="0" xfId="3" applyFont="1" applyFill="1"/>
    <xf numFmtId="164" fontId="3" fillId="3" borderId="0" xfId="3" applyNumberFormat="1" applyFont="1" applyFill="1"/>
    <xf numFmtId="0" fontId="3" fillId="0" borderId="14" xfId="0" applyFont="1" applyBorder="1"/>
    <xf numFmtId="9" fontId="3" fillId="0" borderId="0" xfId="4" applyNumberFormat="1" applyFont="1"/>
    <xf numFmtId="0" fontId="3" fillId="0" borderId="0" xfId="4" applyFont="1" applyAlignment="1">
      <alignment vertical="center"/>
    </xf>
    <xf numFmtId="0" fontId="13" fillId="0" borderId="0" xfId="0" applyFont="1"/>
    <xf numFmtId="3" fontId="3" fillId="0" borderId="0" xfId="0" applyNumberFormat="1" applyFont="1"/>
    <xf numFmtId="0" fontId="3" fillId="0" borderId="5" xfId="0" applyFont="1" applyBorder="1"/>
    <xf numFmtId="0" fontId="14" fillId="0" borderId="0" xfId="0" applyFont="1"/>
    <xf numFmtId="0" fontId="3" fillId="3" borderId="0" xfId="4" applyFont="1" applyFill="1"/>
    <xf numFmtId="0" fontId="3" fillId="0" borderId="0" xfId="4" applyFont="1" applyBorder="1" applyAlignment="1">
      <alignment horizontal="center"/>
    </xf>
    <xf numFmtId="3" fontId="3" fillId="0" borderId="0" xfId="4" applyNumberFormat="1" applyFont="1" applyBorder="1" applyAlignment="1">
      <alignment horizontal="center"/>
    </xf>
    <xf numFmtId="0" fontId="3" fillId="0" borderId="0" xfId="4" applyFont="1" applyAlignment="1">
      <alignment vertical="top" wrapText="1"/>
    </xf>
    <xf numFmtId="0" fontId="18" fillId="0" borderId="0" xfId="0" applyFont="1"/>
    <xf numFmtId="0" fontId="11" fillId="0" borderId="0" xfId="0" applyFont="1"/>
    <xf numFmtId="0" fontId="13" fillId="3" borderId="0" xfId="3" applyFont="1" applyFill="1"/>
    <xf numFmtId="0" fontId="18" fillId="3" borderId="0" xfId="0" applyFont="1" applyFill="1"/>
    <xf numFmtId="0" fontId="3" fillId="3" borderId="0" xfId="3" applyFont="1" applyFill="1" applyBorder="1"/>
    <xf numFmtId="164" fontId="3" fillId="0" borderId="0" xfId="0" applyNumberFormat="1" applyFont="1"/>
    <xf numFmtId="0" fontId="19" fillId="2" borderId="0" xfId="0" applyFont="1" applyFill="1" applyAlignment="1">
      <alignment vertical="top" wrapText="1"/>
    </xf>
    <xf numFmtId="0" fontId="15" fillId="3" borderId="0" xfId="0" applyFont="1" applyFill="1"/>
    <xf numFmtId="164" fontId="19" fillId="2" borderId="0" xfId="0" applyNumberFormat="1" applyFont="1" applyFill="1" applyAlignment="1">
      <alignment vertical="top" wrapText="1"/>
    </xf>
    <xf numFmtId="0" fontId="3" fillId="3" borderId="0" xfId="0" applyFont="1" applyFill="1" applyBorder="1"/>
    <xf numFmtId="0" fontId="13" fillId="0" borderId="8" xfId="0" applyFont="1" applyBorder="1" applyAlignment="1">
      <alignment vertical="top" wrapText="1"/>
    </xf>
    <xf numFmtId="0" fontId="13" fillId="0" borderId="0" xfId="0" applyFont="1" applyAlignment="1">
      <alignment vertical="top" wrapText="1"/>
    </xf>
    <xf numFmtId="0" fontId="13" fillId="0" borderId="0" xfId="0" applyFont="1" applyBorder="1" applyAlignment="1">
      <alignment horizontal="left" vertical="top" wrapText="1"/>
    </xf>
    <xf numFmtId="0" fontId="13" fillId="0" borderId="0" xfId="0" applyFont="1" applyAlignment="1">
      <alignment horizontal="left" vertical="top" wrapText="1"/>
    </xf>
    <xf numFmtId="0" fontId="3" fillId="3" borderId="8" xfId="0" applyFont="1" applyFill="1" applyBorder="1" applyAlignment="1">
      <alignment vertical="top" wrapText="1"/>
    </xf>
    <xf numFmtId="0" fontId="3" fillId="3" borderId="0" xfId="0" applyFont="1" applyFill="1" applyAlignment="1">
      <alignment vertical="top" wrapText="1"/>
    </xf>
    <xf numFmtId="0" fontId="11" fillId="3" borderId="0" xfId="0" applyFont="1" applyFill="1" applyAlignment="1"/>
    <xf numFmtId="0" fontId="11" fillId="3" borderId="0" xfId="0" applyFont="1" applyFill="1" applyAlignment="1">
      <alignment horizontal="center"/>
    </xf>
    <xf numFmtId="167" fontId="3" fillId="0" borderId="0" xfId="5" applyNumberFormat="1" applyFont="1" applyFill="1"/>
    <xf numFmtId="0" fontId="3" fillId="0" borderId="0" xfId="3" applyFont="1" applyFill="1"/>
    <xf numFmtId="0" fontId="13" fillId="0" borderId="0" xfId="3" applyFont="1" applyFill="1"/>
    <xf numFmtId="167" fontId="11" fillId="0" borderId="0" xfId="5" applyNumberFormat="1" applyFont="1" applyFill="1"/>
    <xf numFmtId="0" fontId="11" fillId="0" borderId="0" xfId="3" applyFont="1" applyFill="1"/>
    <xf numFmtId="0" fontId="11" fillId="0" borderId="0" xfId="3" applyFont="1"/>
    <xf numFmtId="167" fontId="3" fillId="0" borderId="0" xfId="5" applyNumberFormat="1" applyFont="1"/>
    <xf numFmtId="167" fontId="11" fillId="0" borderId="0" xfId="5" applyNumberFormat="1" applyFont="1"/>
    <xf numFmtId="167" fontId="3" fillId="0" borderId="0" xfId="3" applyNumberFormat="1" applyFont="1"/>
    <xf numFmtId="167" fontId="11" fillId="0" borderId="0" xfId="3" applyNumberFormat="1" applyFont="1"/>
    <xf numFmtId="0" fontId="17" fillId="0" borderId="0" xfId="0" applyFont="1"/>
    <xf numFmtId="0" fontId="13" fillId="3" borderId="0" xfId="0" applyFont="1" applyFill="1"/>
    <xf numFmtId="0" fontId="13" fillId="0" borderId="0" xfId="0" applyFont="1" applyFill="1"/>
    <xf numFmtId="0" fontId="12" fillId="0" borderId="0" xfId="0" applyFont="1" applyBorder="1" applyAlignment="1">
      <alignment horizontal="center"/>
    </xf>
    <xf numFmtId="0" fontId="3" fillId="2" borderId="4" xfId="0" applyFont="1" applyFill="1" applyBorder="1" applyAlignment="1">
      <alignment vertical="center" wrapText="1"/>
    </xf>
    <xf numFmtId="0" fontId="3" fillId="2" borderId="13" xfId="0" applyFont="1" applyFill="1" applyBorder="1" applyAlignment="1">
      <alignment vertical="center"/>
    </xf>
    <xf numFmtId="0" fontId="2" fillId="3" borderId="0" xfId="4" applyFont="1" applyFill="1" applyAlignment="1">
      <alignment vertical="center"/>
    </xf>
    <xf numFmtId="0" fontId="2" fillId="3" borderId="0" xfId="4" applyFont="1" applyFill="1" applyAlignment="1">
      <alignment horizontal="center" vertical="center"/>
    </xf>
    <xf numFmtId="0" fontId="2" fillId="3" borderId="2" xfId="4" applyFont="1" applyFill="1" applyBorder="1" applyAlignment="1">
      <alignment vertical="center" wrapText="1"/>
    </xf>
    <xf numFmtId="3" fontId="2" fillId="3" borderId="9" xfId="4" applyNumberFormat="1" applyFont="1" applyFill="1" applyBorder="1" applyAlignment="1">
      <alignment horizontal="center" vertical="center"/>
    </xf>
    <xf numFmtId="0" fontId="3" fillId="3" borderId="9" xfId="4" applyFont="1" applyFill="1" applyBorder="1" applyAlignment="1">
      <alignment vertical="center" wrapText="1"/>
    </xf>
    <xf numFmtId="3" fontId="3" fillId="3" borderId="9" xfId="4" applyNumberFormat="1" applyFont="1" applyFill="1" applyBorder="1" applyAlignment="1">
      <alignment horizontal="center" vertical="center"/>
    </xf>
    <xf numFmtId="0" fontId="3" fillId="3" borderId="8" xfId="4" applyFont="1" applyFill="1" applyBorder="1" applyAlignment="1">
      <alignment vertical="center" wrapText="1"/>
    </xf>
    <xf numFmtId="0" fontId="3" fillId="3" borderId="6" xfId="4" applyFont="1" applyFill="1" applyBorder="1" applyAlignment="1">
      <alignment vertical="center" wrapText="1"/>
    </xf>
    <xf numFmtId="3" fontId="3" fillId="3" borderId="3" xfId="4" applyNumberFormat="1" applyFont="1" applyFill="1" applyBorder="1" applyAlignment="1">
      <alignment horizontal="center" vertical="center"/>
    </xf>
    <xf numFmtId="0" fontId="7" fillId="3" borderId="0" xfId="4" applyFont="1" applyFill="1" applyBorder="1" applyAlignment="1">
      <alignment vertical="center"/>
    </xf>
    <xf numFmtId="0" fontId="7" fillId="3" borderId="0" xfId="4" applyFont="1" applyFill="1" applyAlignment="1">
      <alignment vertical="center"/>
    </xf>
    <xf numFmtId="0" fontId="2" fillId="3" borderId="9" xfId="4" applyFont="1" applyFill="1" applyBorder="1" applyAlignment="1">
      <alignment vertical="center" wrapText="1"/>
    </xf>
    <xf numFmtId="0" fontId="2" fillId="0" borderId="6" xfId="4" applyFont="1" applyBorder="1" applyAlignment="1">
      <alignment vertical="center" wrapText="1"/>
    </xf>
    <xf numFmtId="3" fontId="2" fillId="0" borderId="3" xfId="4" applyNumberFormat="1" applyFont="1" applyBorder="1" applyAlignment="1">
      <alignment horizontal="center" vertical="center"/>
    </xf>
    <xf numFmtId="0" fontId="12" fillId="3" borderId="7" xfId="6" applyFont="1" applyFill="1" applyBorder="1" applyAlignment="1"/>
    <xf numFmtId="0" fontId="2" fillId="0" borderId="0" xfId="6" applyFont="1" applyBorder="1"/>
    <xf numFmtId="0" fontId="3" fillId="0" borderId="10" xfId="6" applyFont="1" applyBorder="1"/>
    <xf numFmtId="3" fontId="3" fillId="0" borderId="16" xfId="6" applyNumberFormat="1" applyFont="1" applyBorder="1" applyAlignment="1">
      <alignment horizontal="center"/>
    </xf>
    <xf numFmtId="3" fontId="2" fillId="0" borderId="16" xfId="6" applyNumberFormat="1" applyFont="1" applyBorder="1" applyAlignment="1">
      <alignment horizontal="center"/>
    </xf>
    <xf numFmtId="3" fontId="3" fillId="0" borderId="18" xfId="6" applyNumberFormat="1" applyFont="1" applyBorder="1" applyAlignment="1">
      <alignment horizontal="center"/>
    </xf>
    <xf numFmtId="3" fontId="3" fillId="0" borderId="10" xfId="6" applyNumberFormat="1" applyFont="1" applyBorder="1" applyAlignment="1">
      <alignment horizontal="center"/>
    </xf>
    <xf numFmtId="0" fontId="3" fillId="0" borderId="3" xfId="6" applyFont="1" applyBorder="1"/>
    <xf numFmtId="0" fontId="3" fillId="0" borderId="18" xfId="6" applyFont="1" applyBorder="1"/>
    <xf numFmtId="0" fontId="3" fillId="0" borderId="16" xfId="6" applyFont="1" applyBorder="1"/>
    <xf numFmtId="0" fontId="2" fillId="0" borderId="10" xfId="6" applyFont="1" applyBorder="1"/>
    <xf numFmtId="3" fontId="2" fillId="0" borderId="10" xfId="6" applyNumberFormat="1" applyFont="1" applyBorder="1" applyAlignment="1">
      <alignment horizontal="center"/>
    </xf>
    <xf numFmtId="0" fontId="2" fillId="0" borderId="18" xfId="6" applyFont="1" applyBorder="1"/>
    <xf numFmtId="3" fontId="2" fillId="0" borderId="18" xfId="6" applyNumberFormat="1" applyFont="1" applyBorder="1" applyAlignment="1">
      <alignment horizontal="center"/>
    </xf>
    <xf numFmtId="0" fontId="3" fillId="0" borderId="10" xfId="6" applyFont="1" applyFill="1" applyBorder="1"/>
    <xf numFmtId="0" fontId="3" fillId="3" borderId="11" xfId="6" applyFont="1" applyFill="1" applyBorder="1"/>
    <xf numFmtId="0" fontId="3" fillId="3" borderId="10" xfId="6" applyFont="1" applyFill="1" applyBorder="1"/>
    <xf numFmtId="0" fontId="3" fillId="0" borderId="2" xfId="6" applyFont="1" applyBorder="1"/>
    <xf numFmtId="3" fontId="3" fillId="0" borderId="2" xfId="6" applyNumberFormat="1" applyFont="1" applyBorder="1" applyAlignment="1">
      <alignment horizontal="center"/>
    </xf>
    <xf numFmtId="3" fontId="2" fillId="0" borderId="2" xfId="6" applyNumberFormat="1" applyFont="1" applyBorder="1" applyAlignment="1">
      <alignment horizontal="center"/>
    </xf>
    <xf numFmtId="0" fontId="2" fillId="0" borderId="3" xfId="6" applyFont="1" applyBorder="1"/>
    <xf numFmtId="3" fontId="2" fillId="0" borderId="3" xfId="6" applyNumberFormat="1" applyFont="1" applyBorder="1" applyAlignment="1">
      <alignment horizontal="center"/>
    </xf>
    <xf numFmtId="0" fontId="2" fillId="3" borderId="0" xfId="3" applyFont="1" applyFill="1" applyBorder="1" applyAlignment="1">
      <alignment horizontal="center" vertical="center"/>
    </xf>
    <xf numFmtId="0" fontId="9" fillId="0" borderId="0" xfId="0" applyFont="1" applyBorder="1" applyAlignment="1"/>
    <xf numFmtId="0" fontId="2" fillId="0" borderId="0" xfId="4" applyFont="1" applyAlignment="1">
      <alignment horizontal="center" vertical="center" wrapText="1"/>
    </xf>
    <xf numFmtId="0" fontId="3" fillId="0" borderId="0" xfId="4" applyFont="1" applyBorder="1" applyAlignment="1">
      <alignment horizontal="center" vertical="center"/>
    </xf>
    <xf numFmtId="0" fontId="2" fillId="0" borderId="2" xfId="4" applyFont="1" applyBorder="1" applyAlignment="1">
      <alignment vertical="center" wrapText="1"/>
    </xf>
    <xf numFmtId="0" fontId="3" fillId="0" borderId="0" xfId="4" applyFont="1" applyBorder="1" applyAlignment="1">
      <alignment vertical="center"/>
    </xf>
    <xf numFmtId="0" fontId="3" fillId="0" borderId="9" xfId="4" applyFont="1" applyBorder="1" applyAlignment="1">
      <alignment vertical="center" wrapText="1"/>
    </xf>
    <xf numFmtId="9" fontId="3" fillId="0" borderId="0" xfId="4" applyNumberFormat="1" applyFont="1" applyBorder="1" applyAlignment="1">
      <alignment vertical="center"/>
    </xf>
    <xf numFmtId="0" fontId="3" fillId="0" borderId="3" xfId="4" applyFont="1" applyBorder="1" applyAlignment="1">
      <alignment vertical="center" wrapText="1"/>
    </xf>
    <xf numFmtId="0" fontId="2" fillId="0" borderId="1" xfId="4" applyFont="1" applyBorder="1" applyAlignment="1">
      <alignment vertical="center" wrapText="1"/>
    </xf>
    <xf numFmtId="0" fontId="2" fillId="0" borderId="2" xfId="4" applyFont="1" applyBorder="1" applyAlignment="1">
      <alignment horizontal="center" vertical="center"/>
    </xf>
    <xf numFmtId="0" fontId="3" fillId="0" borderId="5" xfId="4" applyFont="1" applyBorder="1" applyAlignment="1">
      <alignment vertical="center"/>
    </xf>
    <xf numFmtId="0" fontId="3" fillId="0" borderId="2" xfId="4" applyFont="1" applyBorder="1" applyAlignment="1">
      <alignment vertical="center"/>
    </xf>
    <xf numFmtId="0" fontId="3" fillId="0" borderId="6" xfId="4" applyFont="1" applyBorder="1" applyAlignment="1">
      <alignment vertical="center" wrapText="1"/>
    </xf>
    <xf numFmtId="0" fontId="3" fillId="0" borderId="3" xfId="4" applyFont="1" applyBorder="1" applyAlignment="1">
      <alignment horizontal="center" vertical="center"/>
    </xf>
    <xf numFmtId="0" fontId="3" fillId="0" borderId="6" xfId="4" applyFont="1" applyBorder="1" applyAlignment="1">
      <alignment horizontal="center" vertical="center"/>
    </xf>
    <xf numFmtId="0" fontId="3" fillId="0" borderId="7" xfId="4" applyFont="1" applyBorder="1" applyAlignment="1">
      <alignment horizontal="center" vertical="center"/>
    </xf>
    <xf numFmtId="1" fontId="3" fillId="0" borderId="3" xfId="4" applyNumberFormat="1" applyFont="1" applyFill="1" applyBorder="1" applyAlignment="1">
      <alignment horizontal="left" vertical="center" indent="1"/>
    </xf>
    <xf numFmtId="9" fontId="11" fillId="0" borderId="0" xfId="4" applyNumberFormat="1" applyFont="1" applyBorder="1" applyAlignment="1">
      <alignment vertical="center"/>
    </xf>
    <xf numFmtId="0" fontId="2" fillId="0" borderId="10" xfId="4" applyFont="1" applyBorder="1" applyAlignment="1">
      <alignment vertical="center" wrapText="1"/>
    </xf>
    <xf numFmtId="0" fontId="7" fillId="0" borderId="0" xfId="4" applyFont="1" applyBorder="1" applyAlignment="1">
      <alignment vertical="center"/>
    </xf>
    <xf numFmtId="0" fontId="2" fillId="0" borderId="0" xfId="4" applyFont="1" applyAlignment="1">
      <alignment vertical="center" wrapText="1"/>
    </xf>
    <xf numFmtId="0" fontId="2" fillId="0" borderId="0" xfId="4" applyFont="1" applyAlignment="1">
      <alignment vertical="center"/>
    </xf>
    <xf numFmtId="0" fontId="2" fillId="0" borderId="0" xfId="4" applyFont="1" applyAlignment="1">
      <alignment horizontal="center" vertical="center"/>
    </xf>
    <xf numFmtId="0" fontId="2" fillId="0" borderId="9" xfId="4" applyFont="1" applyBorder="1" applyAlignment="1">
      <alignment vertical="center"/>
    </xf>
    <xf numFmtId="0" fontId="8" fillId="0" borderId="9" xfId="4" applyFont="1" applyBorder="1" applyAlignment="1">
      <alignment vertical="center"/>
    </xf>
    <xf numFmtId="0" fontId="3" fillId="0" borderId="9" xfId="4" applyFont="1" applyBorder="1" applyAlignment="1">
      <alignment horizontal="center" vertical="center"/>
    </xf>
    <xf numFmtId="3" fontId="3" fillId="0" borderId="9" xfId="4" applyNumberFormat="1" applyFont="1" applyBorder="1" applyAlignment="1">
      <alignment vertical="center"/>
    </xf>
    <xf numFmtId="3" fontId="7" fillId="0" borderId="9" xfId="4" applyNumberFormat="1" applyFont="1" applyBorder="1" applyAlignment="1">
      <alignment horizontal="right" vertical="center"/>
    </xf>
    <xf numFmtId="3" fontId="7" fillId="0" borderId="9" xfId="4" applyNumberFormat="1" applyFont="1" applyBorder="1" applyAlignment="1">
      <alignment vertical="center"/>
    </xf>
    <xf numFmtId="0" fontId="2" fillId="0" borderId="9" xfId="4" applyFont="1" applyBorder="1" applyAlignment="1">
      <alignment vertical="center" wrapText="1"/>
    </xf>
    <xf numFmtId="0" fontId="3" fillId="0" borderId="9" xfId="4" applyFont="1" applyBorder="1" applyAlignment="1">
      <alignment vertical="center"/>
    </xf>
    <xf numFmtId="0" fontId="7" fillId="0" borderId="9" xfId="4" applyFont="1" applyBorder="1" applyAlignment="1">
      <alignment vertical="center"/>
    </xf>
    <xf numFmtId="0" fontId="2" fillId="0" borderId="2" xfId="4" applyFont="1" applyBorder="1" applyAlignment="1">
      <alignment vertical="center"/>
    </xf>
    <xf numFmtId="0" fontId="8" fillId="0" borderId="2" xfId="4" applyFont="1" applyBorder="1" applyAlignment="1">
      <alignment vertical="center"/>
    </xf>
    <xf numFmtId="0" fontId="3" fillId="0" borderId="3" xfId="4" applyFont="1" applyBorder="1" applyAlignment="1">
      <alignment vertical="center"/>
    </xf>
    <xf numFmtId="0" fontId="7" fillId="0" borderId="3" xfId="4" applyFont="1" applyBorder="1" applyAlignment="1">
      <alignment vertical="center"/>
    </xf>
    <xf numFmtId="3" fontId="3" fillId="0" borderId="3" xfId="4" applyNumberFormat="1" applyFont="1" applyBorder="1" applyAlignment="1">
      <alignment vertical="center"/>
    </xf>
    <xf numFmtId="0" fontId="3" fillId="0" borderId="9" xfId="4" applyFont="1" applyBorder="1" applyAlignment="1">
      <alignment horizontal="right" vertical="center"/>
    </xf>
    <xf numFmtId="0" fontId="2" fillId="0" borderId="3" xfId="4" applyFont="1" applyBorder="1" applyAlignment="1">
      <alignment vertical="center" wrapText="1"/>
    </xf>
    <xf numFmtId="3" fontId="2" fillId="0" borderId="10" xfId="4" applyNumberFormat="1" applyFont="1" applyBorder="1" applyAlignment="1">
      <alignment vertical="center"/>
    </xf>
    <xf numFmtId="3" fontId="8" fillId="0" borderId="10" xfId="4" applyNumberFormat="1" applyFont="1" applyBorder="1" applyAlignment="1">
      <alignment vertical="center"/>
    </xf>
    <xf numFmtId="0" fontId="3" fillId="0" borderId="2" xfId="4" applyFont="1" applyBorder="1" applyAlignment="1">
      <alignment vertical="center" wrapText="1"/>
    </xf>
    <xf numFmtId="0" fontId="7" fillId="0" borderId="2" xfId="4" applyFont="1" applyBorder="1" applyAlignment="1">
      <alignment vertical="center"/>
    </xf>
    <xf numFmtId="0" fontId="2" fillId="0" borderId="3" xfId="4" applyFont="1" applyBorder="1" applyAlignment="1">
      <alignment horizontal="center" vertical="center"/>
    </xf>
    <xf numFmtId="3" fontId="8" fillId="0" borderId="3" xfId="4" applyNumberFormat="1" applyFont="1" applyBorder="1" applyAlignment="1">
      <alignment horizontal="center" vertical="center"/>
    </xf>
    <xf numFmtId="0" fontId="7" fillId="0" borderId="0" xfId="4" applyFont="1" applyAlignment="1">
      <alignment vertical="center"/>
    </xf>
    <xf numFmtId="0" fontId="3" fillId="0" borderId="0" xfId="4" applyFont="1" applyAlignment="1">
      <alignment vertical="center" wrapText="1"/>
    </xf>
    <xf numFmtId="3" fontId="2" fillId="0" borderId="9" xfId="4" applyNumberFormat="1" applyFont="1" applyBorder="1" applyAlignment="1">
      <alignment horizontal="center" vertical="center"/>
    </xf>
    <xf numFmtId="3" fontId="3" fillId="0" borderId="9" xfId="4" applyNumberFormat="1" applyFont="1" applyBorder="1" applyAlignment="1">
      <alignment horizontal="center" vertical="center"/>
    </xf>
    <xf numFmtId="0" fontId="2" fillId="0" borderId="8" xfId="4" applyFont="1" applyBorder="1" applyAlignment="1">
      <alignment vertical="center" wrapText="1"/>
    </xf>
    <xf numFmtId="0" fontId="3" fillId="0" borderId="8" xfId="4" applyFont="1" applyBorder="1" applyAlignment="1">
      <alignment vertical="center" wrapText="1"/>
    </xf>
    <xf numFmtId="3" fontId="2" fillId="0" borderId="2" xfId="4" applyNumberFormat="1" applyFont="1" applyBorder="1" applyAlignment="1">
      <alignment horizontal="center" vertical="center"/>
    </xf>
    <xf numFmtId="3" fontId="3" fillId="0" borderId="3" xfId="4" applyNumberFormat="1" applyFont="1" applyBorder="1" applyAlignment="1">
      <alignment horizontal="center" vertical="center"/>
    </xf>
    <xf numFmtId="0" fontId="2" fillId="0" borderId="0" xfId="4" applyFont="1" applyBorder="1" applyAlignment="1">
      <alignment horizontal="center" vertical="center" wrapText="1"/>
    </xf>
    <xf numFmtId="0" fontId="2" fillId="0" borderId="9" xfId="4" applyFont="1" applyBorder="1" applyAlignment="1">
      <alignment horizontal="center" vertical="center"/>
    </xf>
    <xf numFmtId="0" fontId="2" fillId="0" borderId="8" xfId="4" applyFont="1" applyBorder="1" applyAlignment="1">
      <alignment horizontal="center" vertical="center"/>
    </xf>
    <xf numFmtId="3" fontId="3" fillId="0" borderId="8" xfId="4" applyNumberFormat="1" applyFont="1" applyBorder="1" applyAlignment="1">
      <alignment horizontal="center" vertical="center"/>
    </xf>
    <xf numFmtId="0" fontId="2" fillId="0" borderId="1" xfId="4" applyFont="1" applyBorder="1" applyAlignment="1">
      <alignment horizontal="center" vertical="center"/>
    </xf>
    <xf numFmtId="0" fontId="3" fillId="0" borderId="8" xfId="4" applyFont="1" applyBorder="1" applyAlignment="1">
      <alignment horizontal="center" vertical="center"/>
    </xf>
    <xf numFmtId="3" fontId="2" fillId="0" borderId="10" xfId="4" applyNumberFormat="1" applyFont="1" applyBorder="1" applyAlignment="1">
      <alignment horizontal="center" vertical="center"/>
    </xf>
    <xf numFmtId="3" fontId="2" fillId="0" borderId="12" xfId="4" applyNumberFormat="1" applyFont="1" applyBorder="1" applyAlignment="1">
      <alignment horizontal="center" vertical="center"/>
    </xf>
    <xf numFmtId="3" fontId="2" fillId="0" borderId="6" xfId="4" applyNumberFormat="1" applyFont="1" applyBorder="1" applyAlignment="1">
      <alignment horizontal="center" vertical="center"/>
    </xf>
    <xf numFmtId="3" fontId="2" fillId="0" borderId="13" xfId="4" applyNumberFormat="1" applyFont="1" applyBorder="1" applyAlignment="1">
      <alignment horizontal="center" vertical="center"/>
    </xf>
    <xf numFmtId="0" fontId="7" fillId="2" borderId="0" xfId="4" applyFont="1" applyFill="1" applyAlignment="1">
      <alignment vertical="center"/>
    </xf>
    <xf numFmtId="0" fontId="2" fillId="0" borderId="0" xfId="4" applyFont="1" applyBorder="1" applyAlignment="1">
      <alignment horizontal="center" vertical="center"/>
    </xf>
    <xf numFmtId="0" fontId="2" fillId="0" borderId="0" xfId="4" applyFont="1" applyBorder="1" applyAlignment="1">
      <alignment vertical="center"/>
    </xf>
    <xf numFmtId="3" fontId="3" fillId="0" borderId="0" xfId="4" applyNumberFormat="1" applyFont="1" applyBorder="1" applyAlignment="1">
      <alignment horizontal="center" vertical="center"/>
    </xf>
    <xf numFmtId="0" fontId="2" fillId="0" borderId="0" xfId="0" applyFont="1" applyBorder="1"/>
    <xf numFmtId="0" fontId="3" fillId="0" borderId="10" xfId="0" applyFont="1" applyBorder="1"/>
    <xf numFmtId="3" fontId="3" fillId="0" borderId="16" xfId="0" applyNumberFormat="1" applyFont="1" applyBorder="1" applyAlignment="1">
      <alignment horizontal="center"/>
    </xf>
    <xf numFmtId="3" fontId="2" fillId="0" borderId="16" xfId="0" applyNumberFormat="1" applyFont="1" applyBorder="1" applyAlignment="1">
      <alignment horizontal="center"/>
    </xf>
    <xf numFmtId="0" fontId="3" fillId="0" borderId="17" xfId="0" applyFont="1" applyBorder="1"/>
    <xf numFmtId="3" fontId="3" fillId="0" borderId="18" xfId="0" applyNumberFormat="1" applyFont="1" applyBorder="1" applyAlignment="1">
      <alignment horizontal="center"/>
    </xf>
    <xf numFmtId="0" fontId="3" fillId="0" borderId="19" xfId="0" applyFont="1" applyBorder="1"/>
    <xf numFmtId="3" fontId="3" fillId="0" borderId="10" xfId="0" applyNumberFormat="1" applyFont="1" applyBorder="1" applyAlignment="1">
      <alignment horizontal="center"/>
    </xf>
    <xf numFmtId="0" fontId="3" fillId="0" borderId="21" xfId="0" applyFont="1" applyBorder="1"/>
    <xf numFmtId="0" fontId="3" fillId="0" borderId="20" xfId="0" applyFont="1" applyBorder="1"/>
    <xf numFmtId="0" fontId="2" fillId="0" borderId="19" xfId="0" applyFont="1" applyBorder="1"/>
    <xf numFmtId="3" fontId="2" fillId="0" borderId="10" xfId="0" applyNumberFormat="1" applyFont="1" applyBorder="1" applyAlignment="1">
      <alignment horizontal="center"/>
    </xf>
    <xf numFmtId="0" fontId="2" fillId="0" borderId="20" xfId="0" applyFont="1" applyBorder="1"/>
    <xf numFmtId="3" fontId="2" fillId="0" borderId="18" xfId="0" applyNumberFormat="1" applyFont="1" applyBorder="1" applyAlignment="1">
      <alignment horizontal="center"/>
    </xf>
    <xf numFmtId="0" fontId="3" fillId="0" borderId="5" xfId="0" applyFont="1" applyFill="1" applyBorder="1"/>
    <xf numFmtId="0" fontId="3" fillId="0" borderId="16" xfId="0" applyFont="1" applyBorder="1"/>
    <xf numFmtId="0" fontId="2" fillId="0" borderId="10" xfId="0" applyFont="1" applyBorder="1"/>
    <xf numFmtId="3" fontId="2" fillId="0" borderId="3" xfId="0" applyNumberFormat="1" applyFont="1" applyBorder="1" applyAlignment="1">
      <alignment horizontal="center"/>
    </xf>
    <xf numFmtId="0" fontId="2" fillId="0" borderId="18" xfId="0" applyFont="1" applyBorder="1"/>
    <xf numFmtId="0" fontId="3" fillId="0" borderId="23" xfId="0" applyFont="1" applyBorder="1"/>
    <xf numFmtId="3" fontId="3" fillId="0" borderId="2" xfId="0" applyNumberFormat="1" applyFont="1" applyBorder="1" applyAlignment="1">
      <alignment horizontal="center"/>
    </xf>
    <xf numFmtId="3" fontId="2" fillId="0" borderId="2" xfId="0" applyNumberFormat="1" applyFont="1" applyBorder="1" applyAlignment="1">
      <alignment horizontal="center"/>
    </xf>
    <xf numFmtId="0" fontId="3" fillId="0" borderId="22" xfId="0" applyFont="1" applyFill="1" applyBorder="1"/>
    <xf numFmtId="0" fontId="3" fillId="0" borderId="4" xfId="0" applyFont="1" applyFill="1" applyBorder="1"/>
    <xf numFmtId="0" fontId="2" fillId="0" borderId="17" xfId="0" applyFont="1" applyBorder="1"/>
    <xf numFmtId="3" fontId="2" fillId="0" borderId="33" xfId="0" applyNumberFormat="1" applyFont="1" applyBorder="1" applyAlignment="1">
      <alignment horizontal="center"/>
    </xf>
    <xf numFmtId="3" fontId="2" fillId="0" borderId="18" xfId="0" applyNumberFormat="1" applyFont="1" applyFill="1" applyBorder="1" applyAlignment="1">
      <alignment horizontal="center"/>
    </xf>
    <xf numFmtId="0" fontId="2" fillId="0" borderId="30" xfId="0" applyFont="1" applyBorder="1"/>
    <xf numFmtId="0" fontId="3" fillId="0" borderId="31" xfId="0" applyFont="1" applyBorder="1"/>
    <xf numFmtId="0" fontId="3" fillId="0" borderId="32" xfId="0" applyFont="1" applyBorder="1"/>
    <xf numFmtId="0" fontId="3" fillId="0" borderId="10" xfId="0" applyFont="1" applyFill="1" applyBorder="1"/>
    <xf numFmtId="0" fontId="3" fillId="0" borderId="2" xfId="4" applyFont="1" applyBorder="1" applyAlignment="1">
      <alignment horizontal="center" vertical="center" wrapText="1"/>
    </xf>
    <xf numFmtId="1" fontId="3" fillId="0" borderId="0" xfId="4" applyNumberFormat="1" applyFont="1" applyBorder="1" applyAlignment="1">
      <alignment vertical="center"/>
    </xf>
    <xf numFmtId="0" fontId="3" fillId="0" borderId="9" xfId="4" applyFont="1" applyBorder="1" applyAlignment="1">
      <alignment horizontal="center" vertical="center" wrapText="1"/>
    </xf>
    <xf numFmtId="0" fontId="3" fillId="0" borderId="9" xfId="4" applyFont="1" applyBorder="1" applyAlignment="1">
      <alignment horizontal="center"/>
    </xf>
    <xf numFmtId="0" fontId="3" fillId="0" borderId="12" xfId="4" applyFont="1" applyBorder="1" applyAlignment="1">
      <alignment vertical="center"/>
    </xf>
    <xf numFmtId="3" fontId="2" fillId="3" borderId="10" xfId="4" applyNumberFormat="1" applyFont="1" applyFill="1" applyBorder="1" applyAlignment="1">
      <alignment horizontal="center"/>
    </xf>
    <xf numFmtId="0" fontId="2" fillId="0" borderId="10" xfId="4" applyFont="1" applyBorder="1" applyAlignment="1">
      <alignment horizontal="center"/>
    </xf>
    <xf numFmtId="3" fontId="2" fillId="0" borderId="10" xfId="4" applyNumberFormat="1" applyFont="1" applyBorder="1" applyAlignment="1">
      <alignment horizontal="center"/>
    </xf>
    <xf numFmtId="0" fontId="12" fillId="0" borderId="0" xfId="0" applyFont="1" applyBorder="1" applyAlignment="1"/>
    <xf numFmtId="0" fontId="3" fillId="0" borderId="2" xfId="4" applyFont="1" applyFill="1" applyBorder="1" applyAlignment="1">
      <alignment vertical="center"/>
    </xf>
    <xf numFmtId="0" fontId="3" fillId="0" borderId="9" xfId="4" applyFont="1" applyFill="1" applyBorder="1" applyAlignment="1">
      <alignment vertical="center"/>
    </xf>
    <xf numFmtId="0" fontId="2" fillId="2" borderId="0" xfId="0" applyFont="1" applyFill="1" applyBorder="1" applyAlignment="1">
      <alignment horizontal="center" vertical="center"/>
    </xf>
    <xf numFmtId="0" fontId="3" fillId="0" borderId="5" xfId="0" applyFont="1" applyFill="1" applyBorder="1" applyAlignment="1">
      <alignment horizontal="left" vertical="center"/>
    </xf>
    <xf numFmtId="0" fontId="3" fillId="0" borderId="0" xfId="0" applyFont="1" applyFill="1" applyBorder="1" applyAlignment="1">
      <alignment horizontal="left" vertical="center"/>
    </xf>
    <xf numFmtId="0" fontId="20" fillId="0" borderId="0" xfId="0" applyFont="1" applyBorder="1"/>
    <xf numFmtId="0" fontId="21" fillId="4" borderId="0" xfId="0" applyFont="1" applyFill="1" applyAlignment="1">
      <alignment vertical="top" wrapText="1"/>
    </xf>
    <xf numFmtId="0" fontId="12" fillId="3" borderId="0" xfId="0" applyFont="1" applyFill="1" applyBorder="1" applyAlignment="1">
      <alignment horizontal="center"/>
    </xf>
    <xf numFmtId="0" fontId="22" fillId="5" borderId="10" xfId="0" applyFont="1" applyFill="1" applyBorder="1" applyAlignment="1">
      <alignment horizontal="center" vertical="center"/>
    </xf>
    <xf numFmtId="0" fontId="23" fillId="5" borderId="10" xfId="0" applyFont="1" applyFill="1" applyBorder="1" applyAlignment="1">
      <alignment horizontal="center" vertical="center"/>
    </xf>
    <xf numFmtId="0" fontId="22" fillId="5" borderId="15"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2" xfId="0" applyFont="1" applyFill="1" applyBorder="1" applyAlignment="1">
      <alignment horizontal="center" vertical="center"/>
    </xf>
    <xf numFmtId="0" fontId="22" fillId="5" borderId="2" xfId="0" applyFont="1" applyFill="1" applyBorder="1" applyAlignment="1">
      <alignment horizontal="center" vertical="center"/>
    </xf>
    <xf numFmtId="0" fontId="23" fillId="5" borderId="5" xfId="0" applyFont="1" applyFill="1" applyBorder="1" applyAlignment="1">
      <alignment horizontal="center" vertical="center"/>
    </xf>
    <xf numFmtId="0" fontId="23" fillId="5" borderId="12" xfId="0" applyFont="1" applyFill="1" applyBorder="1" applyAlignment="1">
      <alignment horizontal="center"/>
    </xf>
    <xf numFmtId="0" fontId="23" fillId="5" borderId="1" xfId="0" applyFont="1" applyFill="1" applyBorder="1" applyAlignment="1">
      <alignment horizontal="center" vertical="center" wrapText="1"/>
    </xf>
    <xf numFmtId="0" fontId="23" fillId="5" borderId="2" xfId="0" applyFont="1" applyFill="1" applyBorder="1" applyAlignment="1">
      <alignment horizontal="center" vertical="center" wrapText="1"/>
    </xf>
    <xf numFmtId="0" fontId="23" fillId="5" borderId="10" xfId="0" applyFont="1" applyFill="1" applyBorder="1" applyAlignment="1">
      <alignment horizontal="center" vertical="center" wrapText="1"/>
    </xf>
    <xf numFmtId="3" fontId="23" fillId="5" borderId="2" xfId="0" applyNumberFormat="1" applyFont="1" applyFill="1" applyBorder="1" applyAlignment="1">
      <alignment horizontal="center" vertical="center" wrapText="1"/>
    </xf>
    <xf numFmtId="3" fontId="23" fillId="5" borderId="10" xfId="0" applyNumberFormat="1" applyFont="1" applyFill="1" applyBorder="1" applyAlignment="1">
      <alignment horizontal="center" vertical="center" wrapText="1"/>
    </xf>
    <xf numFmtId="1" fontId="23" fillId="5" borderId="10" xfId="0" applyNumberFormat="1" applyFont="1" applyFill="1" applyBorder="1" applyAlignment="1">
      <alignment horizontal="center" vertical="center" wrapText="1"/>
    </xf>
    <xf numFmtId="0" fontId="23" fillId="5" borderId="10" xfId="3" applyFont="1" applyFill="1" applyBorder="1" applyAlignment="1">
      <alignment horizontal="center" vertical="center"/>
    </xf>
    <xf numFmtId="0" fontId="23" fillId="5" borderId="15" xfId="3" applyFont="1" applyFill="1" applyBorder="1" applyAlignment="1">
      <alignment horizontal="center" vertical="center" wrapText="1"/>
    </xf>
    <xf numFmtId="0" fontId="22" fillId="5" borderId="12" xfId="3" applyFont="1" applyFill="1" applyBorder="1" applyAlignment="1">
      <alignment horizontal="center"/>
    </xf>
    <xf numFmtId="0" fontId="23" fillId="5" borderId="1" xfId="3" applyFont="1" applyFill="1" applyBorder="1" applyAlignment="1">
      <alignment horizontal="center" vertical="center" wrapText="1"/>
    </xf>
    <xf numFmtId="0" fontId="23" fillId="5" borderId="10" xfId="3" applyFont="1" applyFill="1" applyBorder="1" applyAlignment="1">
      <alignment horizontal="center" vertical="center" wrapText="1"/>
    </xf>
    <xf numFmtId="0" fontId="22" fillId="5" borderId="2" xfId="3" applyFont="1" applyFill="1" applyBorder="1" applyAlignment="1">
      <alignment horizontal="center" vertical="center"/>
    </xf>
    <xf numFmtId="0" fontId="23" fillId="5" borderId="2" xfId="3" applyFont="1" applyFill="1" applyBorder="1" applyAlignment="1">
      <alignment horizontal="center" vertical="center"/>
    </xf>
    <xf numFmtId="0" fontId="23" fillId="5" borderId="5" xfId="3" applyFont="1" applyFill="1" applyBorder="1" applyAlignment="1">
      <alignment horizontal="center" vertical="center"/>
    </xf>
    <xf numFmtId="0" fontId="23" fillId="5" borderId="12" xfId="3" applyFont="1" applyFill="1" applyBorder="1" applyAlignment="1">
      <alignment horizontal="center" vertical="center"/>
    </xf>
    <xf numFmtId="0" fontId="23" fillId="5" borderId="12" xfId="3" applyFont="1" applyFill="1" applyBorder="1" applyAlignment="1">
      <alignment horizontal="center" vertical="center" wrapText="1"/>
    </xf>
    <xf numFmtId="0" fontId="23" fillId="5" borderId="2" xfId="3" applyFont="1" applyFill="1" applyBorder="1" applyAlignment="1">
      <alignment horizontal="center" vertical="center" wrapText="1"/>
    </xf>
    <xf numFmtId="0" fontId="22" fillId="5" borderId="10" xfId="3" applyFont="1" applyFill="1" applyBorder="1" applyAlignment="1">
      <alignment horizontal="center" vertical="center"/>
    </xf>
    <xf numFmtId="0" fontId="22" fillId="5" borderId="15" xfId="3" applyFont="1" applyFill="1" applyBorder="1" applyAlignment="1">
      <alignment horizontal="center" vertical="center" wrapText="1"/>
    </xf>
    <xf numFmtId="0" fontId="22" fillId="5" borderId="5" xfId="3" applyFont="1" applyFill="1" applyBorder="1" applyAlignment="1">
      <alignment horizontal="center" vertical="center"/>
    </xf>
    <xf numFmtId="0" fontId="23" fillId="5" borderId="12" xfId="3" applyFont="1" applyFill="1" applyBorder="1" applyAlignment="1">
      <alignment horizontal="center"/>
    </xf>
    <xf numFmtId="3" fontId="23" fillId="5" borderId="2" xfId="6" applyNumberFormat="1" applyFont="1" applyFill="1" applyBorder="1" applyAlignment="1">
      <alignment horizontal="center" vertical="center" wrapText="1"/>
    </xf>
    <xf numFmtId="3" fontId="23" fillId="5" borderId="10" xfId="6" applyNumberFormat="1" applyFont="1" applyFill="1" applyBorder="1" applyAlignment="1">
      <alignment horizontal="center" vertical="center" wrapText="1"/>
    </xf>
    <xf numFmtId="1" fontId="23" fillId="5" borderId="10" xfId="6" applyNumberFormat="1" applyFont="1" applyFill="1" applyBorder="1" applyAlignment="1">
      <alignment horizontal="center" vertical="center" wrapText="1"/>
    </xf>
    <xf numFmtId="0" fontId="3" fillId="0" borderId="0" xfId="0" applyFont="1" applyAlignment="1">
      <alignment horizontal="left" vertical="center" wrapText="1"/>
    </xf>
    <xf numFmtId="0" fontId="3" fillId="2" borderId="2" xfId="0" applyFont="1" applyFill="1" applyBorder="1" applyAlignment="1">
      <alignment horizontal="left" vertical="center"/>
    </xf>
    <xf numFmtId="0" fontId="3" fillId="2" borderId="9" xfId="0" applyFont="1" applyFill="1" applyBorder="1" applyAlignment="1">
      <alignment horizontal="left" vertical="center"/>
    </xf>
    <xf numFmtId="0" fontId="3" fillId="2" borderId="3" xfId="0" applyFont="1" applyFill="1" applyBorder="1" applyAlignment="1">
      <alignment horizontal="left" vertical="center"/>
    </xf>
    <xf numFmtId="0" fontId="3" fillId="2" borderId="2" xfId="0" applyFont="1" applyFill="1" applyBorder="1" applyAlignment="1">
      <alignment horizontal="left" vertical="center" wrapText="1"/>
    </xf>
    <xf numFmtId="0" fontId="3" fillId="0" borderId="9" xfId="0" applyFont="1" applyBorder="1"/>
    <xf numFmtId="0" fontId="3" fillId="0" borderId="3" xfId="0" applyFont="1" applyBorder="1"/>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1" xfId="0" applyFont="1" applyFill="1" applyBorder="1" applyAlignment="1">
      <alignment horizontal="left" vertical="center"/>
    </xf>
    <xf numFmtId="0" fontId="3" fillId="2" borderId="4" xfId="0" applyFont="1" applyFill="1" applyBorder="1" applyAlignment="1">
      <alignment horizontal="left" vertical="center"/>
    </xf>
    <xf numFmtId="0" fontId="3" fillId="2" borderId="8" xfId="0" applyFont="1" applyFill="1" applyBorder="1" applyAlignment="1">
      <alignment horizontal="left" vertical="center"/>
    </xf>
    <xf numFmtId="0" fontId="3" fillId="2" borderId="11" xfId="0" applyFont="1" applyFill="1" applyBorder="1" applyAlignment="1">
      <alignment horizontal="left" vertical="center"/>
    </xf>
    <xf numFmtId="0" fontId="3" fillId="2" borderId="6" xfId="0" applyFont="1" applyFill="1" applyBorder="1" applyAlignment="1">
      <alignment horizontal="left" vertical="center"/>
    </xf>
    <xf numFmtId="0" fontId="3" fillId="2" borderId="13" xfId="0" applyFont="1" applyFill="1" applyBorder="1" applyAlignment="1">
      <alignment horizontal="left" vertical="center"/>
    </xf>
    <xf numFmtId="0" fontId="23" fillId="5" borderId="12" xfId="0" applyFont="1" applyFill="1" applyBorder="1" applyAlignment="1">
      <alignment horizontal="center"/>
    </xf>
    <xf numFmtId="0" fontId="23" fillId="5" borderId="15" xfId="0" applyFont="1" applyFill="1" applyBorder="1" applyAlignment="1">
      <alignment horizontal="center"/>
    </xf>
    <xf numFmtId="3" fontId="3" fillId="0" borderId="12" xfId="0" applyNumberFormat="1" applyFont="1" applyBorder="1" applyAlignment="1">
      <alignment horizontal="center"/>
    </xf>
    <xf numFmtId="3" fontId="3" fillId="0" borderId="15" xfId="0" applyNumberFormat="1" applyFont="1" applyBorder="1" applyAlignment="1">
      <alignment horizontal="center"/>
    </xf>
    <xf numFmtId="3" fontId="2" fillId="0" borderId="12" xfId="0" applyNumberFormat="1" applyFont="1" applyBorder="1" applyAlignment="1">
      <alignment horizontal="center"/>
    </xf>
    <xf numFmtId="3" fontId="2" fillId="0" borderId="15" xfId="0" applyNumberFormat="1" applyFont="1" applyBorder="1" applyAlignment="1">
      <alignment horizontal="center"/>
    </xf>
    <xf numFmtId="0" fontId="16" fillId="2" borderId="0" xfId="0" applyFont="1" applyFill="1" applyAlignment="1">
      <alignment horizontal="left" vertical="center"/>
    </xf>
    <xf numFmtId="0" fontId="3" fillId="2" borderId="1"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4" xfId="0" applyFont="1" applyFill="1" applyBorder="1" applyAlignment="1">
      <alignment horizontal="left" vertical="center" wrapText="1"/>
    </xf>
    <xf numFmtId="0" fontId="23" fillId="5" borderId="2" xfId="0" applyFont="1" applyFill="1" applyBorder="1" applyAlignment="1">
      <alignment horizontal="center" vertical="center" wrapText="1"/>
    </xf>
    <xf numFmtId="0" fontId="23" fillId="5" borderId="3"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2" fillId="2" borderId="12" xfId="0" applyFont="1" applyFill="1" applyBorder="1" applyAlignment="1">
      <alignment horizontal="left" vertical="center"/>
    </xf>
    <xf numFmtId="0" fontId="2" fillId="2" borderId="15" xfId="0" applyFont="1" applyFill="1" applyBorder="1" applyAlignment="1">
      <alignment horizontal="left" vertical="center"/>
    </xf>
    <xf numFmtId="0" fontId="3" fillId="3" borderId="0" xfId="0" applyFont="1" applyFill="1" applyAlignment="1">
      <alignment horizontal="left" vertical="top" wrapText="1"/>
    </xf>
    <xf numFmtId="0" fontId="16" fillId="0" borderId="7" xfId="0" applyFont="1" applyBorder="1" applyAlignment="1">
      <alignment horizontal="center"/>
    </xf>
    <xf numFmtId="0" fontId="23" fillId="5" borderId="12" xfId="0" applyFont="1" applyFill="1" applyBorder="1" applyAlignment="1">
      <alignment horizontal="center" vertical="center"/>
    </xf>
    <xf numFmtId="0" fontId="23" fillId="5" borderId="14" xfId="0" applyFont="1" applyFill="1" applyBorder="1" applyAlignment="1">
      <alignment horizontal="center" vertical="center"/>
    </xf>
    <xf numFmtId="0" fontId="23" fillId="5" borderId="15" xfId="0" applyFont="1" applyFill="1" applyBorder="1" applyAlignment="1">
      <alignment horizontal="center" vertical="center"/>
    </xf>
    <xf numFmtId="165" fontId="3" fillId="0" borderId="8" xfId="1" applyNumberFormat="1" applyFont="1" applyFill="1" applyBorder="1" applyAlignment="1">
      <alignment horizontal="center" vertical="center"/>
    </xf>
    <xf numFmtId="165" fontId="3" fillId="0" borderId="11" xfId="1" applyNumberFormat="1" applyFont="1" applyFill="1" applyBorder="1" applyAlignment="1">
      <alignment horizontal="center" vertical="center"/>
    </xf>
    <xf numFmtId="0" fontId="23" fillId="5" borderId="2" xfId="0" applyFont="1" applyFill="1" applyBorder="1" applyAlignment="1" applyProtection="1">
      <alignment horizontal="center" vertical="center" wrapText="1"/>
      <protection locked="0"/>
    </xf>
    <xf numFmtId="0" fontId="23" fillId="5" borderId="9" xfId="0" applyFont="1" applyFill="1" applyBorder="1" applyAlignment="1" applyProtection="1">
      <alignment horizontal="center" vertical="center" wrapText="1"/>
      <protection locked="0"/>
    </xf>
    <xf numFmtId="0" fontId="23" fillId="5" borderId="3" xfId="0" applyFont="1" applyFill="1" applyBorder="1" applyAlignment="1" applyProtection="1">
      <alignment horizontal="center" vertical="center" wrapText="1"/>
      <protection locked="0"/>
    </xf>
    <xf numFmtId="165" fontId="3" fillId="0" borderId="1" xfId="1" applyNumberFormat="1" applyFont="1" applyBorder="1" applyAlignment="1">
      <alignment horizontal="center" vertical="center"/>
    </xf>
    <xf numFmtId="165" fontId="3" fillId="0" borderId="4" xfId="1" applyNumberFormat="1" applyFont="1" applyBorder="1" applyAlignment="1">
      <alignment horizontal="center" vertical="center"/>
    </xf>
    <xf numFmtId="165" fontId="3" fillId="0" borderId="6" xfId="1" applyNumberFormat="1" applyFont="1" applyFill="1" applyBorder="1" applyAlignment="1">
      <alignment horizontal="center" vertical="center"/>
    </xf>
    <xf numFmtId="165" fontId="3" fillId="0" borderId="13" xfId="1" applyNumberFormat="1" applyFont="1" applyFill="1" applyBorder="1" applyAlignment="1">
      <alignment horizontal="center" vertical="center"/>
    </xf>
    <xf numFmtId="0" fontId="22" fillId="5" borderId="12" xfId="0" applyFont="1" applyFill="1" applyBorder="1" applyAlignment="1">
      <alignment horizontal="center" vertical="center"/>
    </xf>
    <xf numFmtId="0" fontId="22" fillId="5" borderId="15" xfId="0" applyFont="1" applyFill="1" applyBorder="1" applyAlignment="1">
      <alignment horizontal="center" vertical="center"/>
    </xf>
    <xf numFmtId="164" fontId="3" fillId="2" borderId="0" xfId="0" applyNumberFormat="1" applyFont="1" applyFill="1" applyBorder="1" applyAlignment="1">
      <alignment horizontal="center" vertical="center" wrapText="1"/>
    </xf>
    <xf numFmtId="164" fontId="3" fillId="2" borderId="11"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1" fontId="2" fillId="2" borderId="4" xfId="0" applyNumberFormat="1" applyFont="1" applyFill="1" applyBorder="1" applyAlignment="1">
      <alignment horizontal="center" vertical="center" wrapText="1"/>
    </xf>
    <xf numFmtId="3" fontId="2" fillId="2" borderId="7" xfId="0" applyNumberFormat="1" applyFont="1" applyFill="1" applyBorder="1" applyAlignment="1">
      <alignment horizontal="right" vertical="center" wrapText="1"/>
    </xf>
    <xf numFmtId="3" fontId="2" fillId="2" borderId="13" xfId="0" applyNumberFormat="1" applyFont="1" applyFill="1" applyBorder="1" applyAlignment="1">
      <alignment horizontal="right" vertical="center" wrapText="1"/>
    </xf>
    <xf numFmtId="164" fontId="3" fillId="2" borderId="5" xfId="0"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164" fontId="3" fillId="2" borderId="6" xfId="0" applyNumberFormat="1" applyFont="1" applyFill="1" applyBorder="1" applyAlignment="1">
      <alignment horizontal="center" vertical="center" wrapText="1"/>
    </xf>
    <xf numFmtId="164" fontId="3" fillId="2" borderId="13" xfId="0" applyNumberFormat="1" applyFont="1" applyFill="1" applyBorder="1" applyAlignment="1">
      <alignment horizontal="center" vertical="center" wrapText="1"/>
    </xf>
    <xf numFmtId="0" fontId="22" fillId="5" borderId="10" xfId="0" applyFont="1" applyFill="1" applyBorder="1" applyAlignment="1">
      <alignment horizontal="center" vertical="center" wrapText="1"/>
    </xf>
    <xf numFmtId="0" fontId="22" fillId="5" borderId="2" xfId="0" applyFont="1" applyFill="1" applyBorder="1" applyAlignment="1">
      <alignment horizontal="center" vertical="center" wrapText="1"/>
    </xf>
    <xf numFmtId="3" fontId="2" fillId="2" borderId="6" xfId="0" applyNumberFormat="1" applyFont="1" applyFill="1" applyBorder="1" applyAlignment="1">
      <alignment horizontal="right" vertical="center" wrapText="1"/>
    </xf>
    <xf numFmtId="0" fontId="22" fillId="5" borderId="1" xfId="0" applyFont="1" applyFill="1" applyBorder="1" applyAlignment="1">
      <alignment horizontal="center" vertical="center" wrapText="1"/>
    </xf>
    <xf numFmtId="0" fontId="22" fillId="5" borderId="8" xfId="0" applyFont="1" applyFill="1" applyBorder="1" applyAlignment="1">
      <alignment horizontal="center" vertical="center" wrapText="1"/>
    </xf>
    <xf numFmtId="0" fontId="11" fillId="3" borderId="0" xfId="0" applyFont="1" applyFill="1" applyAlignment="1">
      <alignment horizontal="center" vertical="center" wrapText="1"/>
    </xf>
    <xf numFmtId="0" fontId="2" fillId="2" borderId="0" xfId="0" applyFont="1" applyFill="1" applyBorder="1" applyAlignment="1" applyProtection="1">
      <alignment horizontal="center" vertical="center" wrapText="1"/>
      <protection locked="0"/>
    </xf>
    <xf numFmtId="0" fontId="3" fillId="2" borderId="0" xfId="0" applyFont="1" applyFill="1" applyBorder="1" applyAlignment="1">
      <alignment horizontal="left" vertical="center" wrapText="1"/>
    </xf>
    <xf numFmtId="0" fontId="3" fillId="2" borderId="0" xfId="0" applyFont="1" applyFill="1" applyBorder="1" applyAlignment="1">
      <alignment horizontal="left" vertical="center"/>
    </xf>
    <xf numFmtId="0" fontId="2" fillId="2" borderId="1" xfId="0" applyFont="1" applyFill="1" applyBorder="1" applyAlignment="1">
      <alignment horizontal="left" vertical="center" wrapText="1"/>
    </xf>
    <xf numFmtId="0" fontId="2" fillId="2" borderId="5" xfId="0" applyFont="1" applyFill="1" applyBorder="1" applyAlignment="1">
      <alignment horizontal="left" vertical="center" wrapText="1"/>
    </xf>
    <xf numFmtId="0" fontId="3" fillId="2" borderId="5" xfId="0" applyFont="1" applyFill="1" applyBorder="1" applyAlignment="1">
      <alignment horizontal="left" vertical="center"/>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0" xfId="0" applyFont="1" applyFill="1" applyBorder="1" applyAlignment="1">
      <alignment horizontal="left" vertical="center"/>
    </xf>
    <xf numFmtId="0" fontId="2" fillId="2" borderId="1" xfId="0" applyFont="1" applyFill="1" applyBorder="1" applyAlignment="1">
      <alignment horizontal="left" vertical="center"/>
    </xf>
    <xf numFmtId="0" fontId="2" fillId="2" borderId="5" xfId="0" applyFont="1" applyFill="1" applyBorder="1" applyAlignment="1">
      <alignment horizontal="left" vertical="center"/>
    </xf>
    <xf numFmtId="0" fontId="2" fillId="2" borderId="4" xfId="0" applyFont="1" applyFill="1" applyBorder="1" applyAlignment="1">
      <alignment horizontal="left" vertical="center"/>
    </xf>
    <xf numFmtId="0" fontId="3" fillId="2" borderId="7" xfId="0" applyFont="1" applyFill="1" applyBorder="1" applyAlignment="1">
      <alignment horizontal="left" vertical="center"/>
    </xf>
    <xf numFmtId="49" fontId="3" fillId="3" borderId="0" xfId="0" applyNumberFormat="1" applyFont="1" applyFill="1" applyAlignment="1">
      <alignment horizontal="left" vertical="top" wrapText="1"/>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13" xfId="0" applyFont="1" applyFill="1" applyBorder="1" applyAlignment="1">
      <alignment horizontal="left" vertical="center"/>
    </xf>
    <xf numFmtId="0" fontId="23" fillId="5" borderId="12" xfId="0" applyFont="1" applyFill="1" applyBorder="1" applyAlignment="1">
      <alignment horizontal="center" vertical="center" wrapText="1"/>
    </xf>
    <xf numFmtId="0" fontId="23" fillId="5" borderId="15" xfId="0" applyFont="1" applyFill="1" applyBorder="1" applyAlignment="1">
      <alignment horizontal="center" vertical="center" wrapText="1"/>
    </xf>
    <xf numFmtId="164" fontId="3" fillId="0" borderId="8" xfId="0" applyNumberFormat="1" applyFont="1" applyBorder="1" applyAlignment="1">
      <alignment horizontal="center"/>
    </xf>
    <xf numFmtId="164" fontId="3" fillId="0" borderId="11" xfId="0" applyNumberFormat="1" applyFont="1" applyBorder="1" applyAlignment="1">
      <alignment horizontal="center"/>
    </xf>
    <xf numFmtId="164" fontId="3" fillId="0" borderId="1" xfId="0" applyNumberFormat="1" applyFont="1" applyBorder="1" applyAlignment="1">
      <alignment horizontal="center"/>
    </xf>
    <xf numFmtId="164" fontId="3" fillId="0" borderId="4" xfId="0" applyNumberFormat="1" applyFont="1" applyBorder="1" applyAlignment="1">
      <alignment horizontal="center"/>
    </xf>
    <xf numFmtId="3" fontId="2" fillId="0" borderId="6" xfId="0" applyNumberFormat="1" applyFont="1" applyBorder="1" applyAlignment="1">
      <alignment horizontal="right"/>
    </xf>
    <xf numFmtId="3" fontId="2" fillId="0" borderId="13" xfId="0" applyNumberFormat="1" applyFont="1" applyBorder="1" applyAlignment="1">
      <alignment horizontal="right"/>
    </xf>
    <xf numFmtId="164" fontId="3" fillId="0" borderId="6" xfId="0" applyNumberFormat="1" applyFont="1" applyFill="1" applyBorder="1" applyAlignment="1">
      <alignment horizontal="center"/>
    </xf>
    <xf numFmtId="164" fontId="3" fillId="0" borderId="13" xfId="0" applyNumberFormat="1" applyFont="1" applyFill="1" applyBorder="1" applyAlignment="1">
      <alignment horizontal="center"/>
    </xf>
    <xf numFmtId="164" fontId="3" fillId="3" borderId="1" xfId="0" applyNumberFormat="1" applyFont="1" applyFill="1" applyBorder="1" applyAlignment="1">
      <alignment horizontal="center"/>
    </xf>
    <xf numFmtId="164" fontId="3" fillId="3" borderId="4" xfId="0" applyNumberFormat="1" applyFont="1" applyFill="1" applyBorder="1" applyAlignment="1">
      <alignment horizontal="center"/>
    </xf>
    <xf numFmtId="1" fontId="2" fillId="0" borderId="1" xfId="0" applyNumberFormat="1" applyFont="1" applyBorder="1" applyAlignment="1">
      <alignment horizontal="center"/>
    </xf>
    <xf numFmtId="1" fontId="2" fillId="0" borderId="4" xfId="0" applyNumberFormat="1" applyFont="1" applyBorder="1" applyAlignment="1">
      <alignment horizontal="center"/>
    </xf>
    <xf numFmtId="0" fontId="3" fillId="2" borderId="12"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22" fillId="5" borderId="3" xfId="0" applyFont="1" applyFill="1" applyBorder="1" applyAlignment="1">
      <alignment horizontal="center" vertical="center" wrapText="1"/>
    </xf>
    <xf numFmtId="0" fontId="3" fillId="0" borderId="6" xfId="0" applyFont="1" applyBorder="1" applyAlignment="1">
      <alignment horizontal="center" vertical="center"/>
    </xf>
    <xf numFmtId="0" fontId="3" fillId="0" borderId="13" xfId="0" applyFont="1" applyBorder="1" applyAlignment="1">
      <alignment horizontal="center" vertical="center"/>
    </xf>
    <xf numFmtId="164" fontId="3" fillId="3" borderId="6" xfId="0" applyNumberFormat="1" applyFont="1" applyFill="1" applyBorder="1" applyAlignment="1">
      <alignment horizontal="center" vertical="center" wrapText="1"/>
    </xf>
    <xf numFmtId="164" fontId="3" fillId="3" borderId="13" xfId="0" applyNumberFormat="1" applyFont="1" applyFill="1" applyBorder="1" applyAlignment="1">
      <alignment horizontal="center" vertical="center" wrapText="1"/>
    </xf>
    <xf numFmtId="0" fontId="23" fillId="5" borderId="1" xfId="0" applyFont="1" applyFill="1" applyBorder="1" applyAlignment="1">
      <alignment horizontal="center" vertical="center" wrapText="1"/>
    </xf>
    <xf numFmtId="0" fontId="23" fillId="5" borderId="4" xfId="0" applyFont="1" applyFill="1" applyBorder="1" applyAlignment="1">
      <alignment horizontal="center" vertical="center" wrapText="1"/>
    </xf>
    <xf numFmtId="0" fontId="23" fillId="5" borderId="6" xfId="0" applyFont="1" applyFill="1" applyBorder="1" applyAlignment="1">
      <alignment horizontal="center" vertical="center" wrapText="1"/>
    </xf>
    <xf numFmtId="0" fontId="23" fillId="5" borderId="13" xfId="0"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3" fillId="0" borderId="8" xfId="0" applyFont="1" applyBorder="1" applyAlignment="1">
      <alignment horizontal="center" vertical="center"/>
    </xf>
    <xf numFmtId="0" fontId="3" fillId="0" borderId="11" xfId="0" applyFont="1" applyBorder="1" applyAlignment="1">
      <alignment horizontal="center" vertical="center"/>
    </xf>
    <xf numFmtId="164" fontId="3" fillId="2" borderId="8" xfId="0" applyNumberFormat="1" applyFont="1" applyFill="1" applyBorder="1" applyAlignment="1">
      <alignment horizontal="center" vertical="center" wrapText="1"/>
    </xf>
    <xf numFmtId="164" fontId="3" fillId="3" borderId="8" xfId="0" applyNumberFormat="1" applyFont="1" applyFill="1" applyBorder="1" applyAlignment="1">
      <alignment horizontal="center" vertical="center" wrapText="1"/>
    </xf>
    <xf numFmtId="164" fontId="3" fillId="3" borderId="11" xfId="0" applyNumberFormat="1" applyFont="1" applyFill="1" applyBorder="1" applyAlignment="1">
      <alignment horizontal="center" vertical="center" wrapText="1"/>
    </xf>
    <xf numFmtId="1" fontId="2" fillId="3" borderId="1" xfId="0" applyNumberFormat="1" applyFont="1" applyFill="1" applyBorder="1" applyAlignment="1">
      <alignment horizontal="center" vertical="center" wrapText="1"/>
    </xf>
    <xf numFmtId="1" fontId="2" fillId="3" borderId="4" xfId="0" applyNumberFormat="1" applyFont="1" applyFill="1" applyBorder="1" applyAlignment="1">
      <alignment horizontal="center" vertical="center" wrapText="1"/>
    </xf>
    <xf numFmtId="3" fontId="2" fillId="3" borderId="6" xfId="0" applyNumberFormat="1" applyFont="1" applyFill="1" applyBorder="1" applyAlignment="1">
      <alignment horizontal="right" vertical="center" wrapText="1"/>
    </xf>
    <xf numFmtId="3" fontId="2" fillId="3" borderId="13" xfId="0" applyNumberFormat="1" applyFont="1" applyFill="1" applyBorder="1" applyAlignment="1">
      <alignment horizontal="right" vertical="center" wrapText="1"/>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2" fillId="5" borderId="12" xfId="0" applyFont="1" applyFill="1" applyBorder="1" applyAlignment="1">
      <alignment horizontal="center" vertical="center"/>
    </xf>
    <xf numFmtId="0" fontId="2" fillId="5" borderId="14" xfId="0" applyFont="1" applyFill="1" applyBorder="1" applyAlignment="1">
      <alignment horizontal="center" vertical="center"/>
    </xf>
    <xf numFmtId="0" fontId="2" fillId="5" borderId="15" xfId="0" applyFont="1" applyFill="1" applyBorder="1" applyAlignment="1">
      <alignment horizontal="center" vertical="center"/>
    </xf>
    <xf numFmtId="165" fontId="3" fillId="0" borderId="8" xfId="1" applyNumberFormat="1" applyFont="1" applyBorder="1" applyAlignment="1">
      <alignment vertical="center"/>
    </xf>
    <xf numFmtId="165" fontId="3" fillId="0" borderId="11" xfId="1" applyNumberFormat="1" applyFont="1" applyBorder="1" applyAlignment="1">
      <alignment vertical="center"/>
    </xf>
    <xf numFmtId="165" fontId="3" fillId="0" borderId="1" xfId="1" applyNumberFormat="1" applyFont="1" applyBorder="1" applyAlignment="1">
      <alignment vertical="center"/>
    </xf>
    <xf numFmtId="165" fontId="3" fillId="0" borderId="4" xfId="1" applyNumberFormat="1" applyFont="1" applyBorder="1" applyAlignment="1">
      <alignment vertical="center"/>
    </xf>
    <xf numFmtId="164" fontId="3" fillId="3" borderId="0" xfId="0" applyNumberFormat="1" applyFont="1" applyFill="1" applyBorder="1" applyAlignment="1">
      <alignment horizontal="left" vertical="center" wrapText="1"/>
    </xf>
    <xf numFmtId="165" fontId="3" fillId="0" borderId="6" xfId="1" applyNumberFormat="1" applyFont="1" applyBorder="1" applyAlignment="1">
      <alignment vertical="center"/>
    </xf>
    <xf numFmtId="165" fontId="3" fillId="0" borderId="13" xfId="1" applyNumberFormat="1" applyFont="1" applyBorder="1" applyAlignment="1">
      <alignment vertical="center"/>
    </xf>
    <xf numFmtId="0" fontId="23" fillId="5" borderId="8" xfId="0" applyFont="1" applyFill="1" applyBorder="1" applyAlignment="1">
      <alignment horizontal="center" vertical="center" wrapText="1"/>
    </xf>
    <xf numFmtId="0" fontId="23" fillId="5" borderId="10" xfId="0" applyFont="1" applyFill="1" applyBorder="1" applyAlignment="1">
      <alignment horizontal="center" vertical="center" wrapText="1"/>
    </xf>
    <xf numFmtId="164" fontId="3" fillId="0" borderId="6" xfId="0" applyNumberFormat="1" applyFont="1" applyBorder="1" applyAlignment="1">
      <alignment horizontal="center"/>
    </xf>
    <xf numFmtId="164" fontId="3" fillId="0" borderId="13" xfId="0" applyNumberFormat="1" applyFont="1" applyBorder="1" applyAlignment="1">
      <alignment horizontal="center"/>
    </xf>
    <xf numFmtId="164" fontId="3" fillId="0" borderId="1" xfId="0" applyNumberFormat="1" applyFont="1" applyFill="1" applyBorder="1" applyAlignment="1">
      <alignment horizontal="center"/>
    </xf>
    <xf numFmtId="164" fontId="3" fillId="0" borderId="4" xfId="0" applyNumberFormat="1" applyFont="1" applyFill="1" applyBorder="1" applyAlignment="1">
      <alignment horizontal="center"/>
    </xf>
    <xf numFmtId="0" fontId="3" fillId="0" borderId="8"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3" borderId="0" xfId="0" applyFont="1" applyFill="1" applyBorder="1" applyAlignment="1">
      <alignment horizontal="left" vertical="top" wrapText="1"/>
    </xf>
    <xf numFmtId="1" fontId="2" fillId="0" borderId="8" xfId="0" applyNumberFormat="1" applyFont="1" applyBorder="1" applyAlignment="1">
      <alignment horizontal="center"/>
    </xf>
    <xf numFmtId="1" fontId="2" fillId="0" borderId="11" xfId="0" applyNumberFormat="1" applyFont="1" applyBorder="1" applyAlignment="1">
      <alignment horizontal="center"/>
    </xf>
    <xf numFmtId="0" fontId="13" fillId="0" borderId="0" xfId="0" applyFont="1" applyAlignment="1">
      <alignment horizontal="left" vertical="top" wrapText="1"/>
    </xf>
    <xf numFmtId="0" fontId="3" fillId="3" borderId="8" xfId="0" applyFont="1" applyFill="1" applyBorder="1" applyAlignment="1">
      <alignment horizontal="center" vertical="center"/>
    </xf>
    <xf numFmtId="0" fontId="3" fillId="3" borderId="11" xfId="0" applyFont="1" applyFill="1" applyBorder="1" applyAlignment="1">
      <alignment horizontal="center" vertical="center"/>
    </xf>
    <xf numFmtId="0" fontId="3" fillId="0" borderId="8" xfId="0" applyFont="1" applyBorder="1" applyAlignment="1">
      <alignment horizontal="center"/>
    </xf>
    <xf numFmtId="0" fontId="3" fillId="0" borderId="11" xfId="0" applyFont="1" applyBorder="1" applyAlignment="1">
      <alignment horizontal="center"/>
    </xf>
    <xf numFmtId="0" fontId="3" fillId="0" borderId="1" xfId="0" applyFont="1" applyBorder="1" applyAlignment="1">
      <alignment horizontal="center"/>
    </xf>
    <xf numFmtId="0" fontId="3" fillId="0" borderId="4" xfId="0" applyFont="1" applyBorder="1" applyAlignment="1">
      <alignment horizontal="center"/>
    </xf>
    <xf numFmtId="0" fontId="7" fillId="2" borderId="12" xfId="0" applyFont="1" applyFill="1" applyBorder="1" applyAlignment="1">
      <alignment horizontal="left" vertical="center"/>
    </xf>
    <xf numFmtId="0" fontId="7" fillId="2" borderId="14" xfId="0" applyFont="1" applyFill="1" applyBorder="1" applyAlignment="1">
      <alignment horizontal="left" vertical="center"/>
    </xf>
    <xf numFmtId="0" fontId="7" fillId="2" borderId="15" xfId="0" applyFont="1" applyFill="1" applyBorder="1" applyAlignment="1">
      <alignment horizontal="left" vertical="center"/>
    </xf>
    <xf numFmtId="0" fontId="14" fillId="2" borderId="0" xfId="0" applyFont="1" applyFill="1" applyBorder="1" applyAlignment="1" applyProtection="1">
      <alignment horizontal="left" vertical="top" wrapText="1"/>
      <protection locked="0"/>
    </xf>
    <xf numFmtId="0" fontId="3" fillId="0" borderId="1" xfId="0" applyFont="1" applyFill="1" applyBorder="1" applyAlignment="1">
      <alignment horizontal="center" vertical="center"/>
    </xf>
    <xf numFmtId="0" fontId="3" fillId="0" borderId="4" xfId="0" applyFont="1" applyFill="1" applyBorder="1" applyAlignment="1">
      <alignment horizontal="center" vertical="center"/>
    </xf>
    <xf numFmtId="0" fontId="3" fillId="2" borderId="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4"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3" fillId="0" borderId="11" xfId="0" applyNumberFormat="1" applyFont="1" applyFill="1" applyBorder="1" applyAlignment="1">
      <alignment horizontal="center" vertical="center" wrapText="1"/>
    </xf>
    <xf numFmtId="0" fontId="3" fillId="5" borderId="12" xfId="0" applyFont="1" applyFill="1" applyBorder="1" applyAlignment="1">
      <alignment horizontal="center"/>
    </xf>
    <xf numFmtId="0" fontId="3" fillId="5" borderId="15" xfId="0" applyFont="1" applyFill="1" applyBorder="1" applyAlignment="1">
      <alignment horizontal="center"/>
    </xf>
    <xf numFmtId="0" fontId="2" fillId="5" borderId="12" xfId="0" applyFont="1" applyFill="1" applyBorder="1" applyAlignment="1">
      <alignment horizontal="center"/>
    </xf>
    <xf numFmtId="0" fontId="2" fillId="5" borderId="15" xfId="0" applyFont="1" applyFill="1" applyBorder="1" applyAlignment="1">
      <alignment horizontal="center"/>
    </xf>
    <xf numFmtId="0" fontId="13" fillId="3" borderId="0" xfId="0" applyFont="1" applyFill="1" applyAlignment="1">
      <alignment horizontal="left" vertical="top" wrapText="1"/>
    </xf>
    <xf numFmtId="0" fontId="3" fillId="0" borderId="11" xfId="0" applyFont="1" applyFill="1" applyBorder="1" applyAlignment="1">
      <alignment horizontal="center" vertical="center" wrapText="1"/>
    </xf>
    <xf numFmtId="0" fontId="3" fillId="0" borderId="8" xfId="0" applyFont="1" applyFill="1" applyBorder="1" applyAlignment="1">
      <alignment horizontal="center"/>
    </xf>
    <xf numFmtId="0" fontId="3" fillId="0" borderId="11" xfId="0" applyFont="1" applyFill="1" applyBorder="1" applyAlignment="1">
      <alignment horizontal="center"/>
    </xf>
    <xf numFmtId="1" fontId="2" fillId="0" borderId="1" xfId="0" applyNumberFormat="1" applyFont="1" applyFill="1" applyBorder="1" applyAlignment="1">
      <alignment horizontal="center" vertical="center" wrapText="1"/>
    </xf>
    <xf numFmtId="1" fontId="2" fillId="0" borderId="4" xfId="0" applyNumberFormat="1" applyFont="1" applyFill="1" applyBorder="1" applyAlignment="1">
      <alignment horizontal="center" vertical="center" wrapText="1"/>
    </xf>
    <xf numFmtId="165" fontId="2" fillId="0" borderId="6" xfId="1" applyNumberFormat="1" applyFont="1" applyFill="1" applyBorder="1" applyAlignment="1">
      <alignment horizontal="right" vertical="center" wrapText="1"/>
    </xf>
    <xf numFmtId="165" fontId="2" fillId="0" borderId="13" xfId="1" applyNumberFormat="1" applyFont="1" applyFill="1" applyBorder="1" applyAlignment="1">
      <alignment horizontal="right" vertical="center" wrapText="1"/>
    </xf>
    <xf numFmtId="3" fontId="2" fillId="0" borderId="7" xfId="0" applyNumberFormat="1" applyFont="1" applyFill="1" applyBorder="1" applyAlignment="1">
      <alignment horizontal="right" vertical="center" wrapText="1"/>
    </xf>
    <xf numFmtId="3" fontId="2" fillId="0" borderId="13" xfId="0" applyNumberFormat="1" applyFont="1" applyFill="1" applyBorder="1" applyAlignment="1">
      <alignment horizontal="right" vertical="center" wrapText="1"/>
    </xf>
    <xf numFmtId="164" fontId="3" fillId="0" borderId="8"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164" fontId="3" fillId="0" borderId="4" xfId="0" applyNumberFormat="1" applyFont="1" applyFill="1" applyBorder="1" applyAlignment="1">
      <alignment horizontal="center" vertical="center" wrapText="1"/>
    </xf>
    <xf numFmtId="0" fontId="3" fillId="2" borderId="1" xfId="3" applyFont="1" applyFill="1" applyBorder="1" applyAlignment="1">
      <alignment horizontal="left" vertical="center" wrapText="1"/>
    </xf>
    <xf numFmtId="0" fontId="3" fillId="2" borderId="4" xfId="3" applyFont="1" applyFill="1" applyBorder="1" applyAlignment="1">
      <alignment horizontal="left" vertical="center" wrapText="1"/>
    </xf>
    <xf numFmtId="0" fontId="3" fillId="2" borderId="8" xfId="3" applyFont="1" applyFill="1" applyBorder="1" applyAlignment="1">
      <alignment horizontal="left" vertical="center" wrapText="1"/>
    </xf>
    <xf numFmtId="0" fontId="3" fillId="2" borderId="11" xfId="3" applyFont="1" applyFill="1" applyBorder="1" applyAlignment="1">
      <alignment horizontal="left" vertical="center" wrapText="1"/>
    </xf>
    <xf numFmtId="0" fontId="3" fillId="2" borderId="6" xfId="3" applyFont="1" applyFill="1" applyBorder="1" applyAlignment="1">
      <alignment horizontal="left" vertical="center" wrapText="1"/>
    </xf>
    <xf numFmtId="0" fontId="3" fillId="2" borderId="13" xfId="3" applyFont="1" applyFill="1" applyBorder="1" applyAlignment="1">
      <alignment horizontal="left" vertical="center" wrapText="1"/>
    </xf>
    <xf numFmtId="3" fontId="3" fillId="0" borderId="12" xfId="3" applyNumberFormat="1" applyFont="1" applyBorder="1" applyAlignment="1">
      <alignment horizontal="center"/>
    </xf>
    <xf numFmtId="3" fontId="3" fillId="0" borderId="15" xfId="3" applyNumberFormat="1" applyFont="1" applyBorder="1" applyAlignment="1">
      <alignment horizontal="center"/>
    </xf>
    <xf numFmtId="3" fontId="2" fillId="0" borderId="12" xfId="3" applyNumberFormat="1" applyFont="1" applyBorder="1" applyAlignment="1">
      <alignment horizontal="center"/>
    </xf>
    <xf numFmtId="3" fontId="2" fillId="0" borderId="15" xfId="3" applyNumberFormat="1" applyFont="1" applyBorder="1" applyAlignment="1">
      <alignment horizontal="center"/>
    </xf>
    <xf numFmtId="0" fontId="16" fillId="2" borderId="0" xfId="3" applyFont="1" applyFill="1" applyAlignment="1">
      <alignment horizontal="left" vertical="center"/>
    </xf>
    <xf numFmtId="0" fontId="3" fillId="2" borderId="5" xfId="3" applyFont="1" applyFill="1" applyBorder="1" applyAlignment="1">
      <alignment horizontal="left" vertical="center" wrapText="1"/>
    </xf>
    <xf numFmtId="0" fontId="3" fillId="2" borderId="7" xfId="3" applyFont="1" applyFill="1" applyBorder="1" applyAlignment="1">
      <alignment horizontal="left" vertical="center" wrapText="1"/>
    </xf>
    <xf numFmtId="0" fontId="3" fillId="2" borderId="12" xfId="3" applyFont="1" applyFill="1" applyBorder="1" applyAlignment="1">
      <alignment horizontal="left" vertical="center" wrapText="1"/>
    </xf>
    <xf numFmtId="0" fontId="3" fillId="2" borderId="14" xfId="3" applyFont="1" applyFill="1" applyBorder="1" applyAlignment="1">
      <alignment horizontal="left" vertical="center" wrapText="1"/>
    </xf>
    <xf numFmtId="0" fontId="3" fillId="2" borderId="15" xfId="3" applyFont="1" applyFill="1" applyBorder="1" applyAlignment="1">
      <alignment horizontal="left" vertical="center" wrapText="1"/>
    </xf>
    <xf numFmtId="0" fontId="3" fillId="2" borderId="1" xfId="3" applyFont="1" applyFill="1" applyBorder="1" applyAlignment="1">
      <alignment horizontal="left" vertical="center"/>
    </xf>
    <xf numFmtId="0" fontId="3" fillId="2" borderId="4" xfId="3" applyFont="1" applyFill="1" applyBorder="1" applyAlignment="1">
      <alignment horizontal="left" vertical="center"/>
    </xf>
    <xf numFmtId="0" fontId="3" fillId="2" borderId="8" xfId="3" applyFont="1" applyFill="1" applyBorder="1" applyAlignment="1">
      <alignment horizontal="left" vertical="center"/>
    </xf>
    <xf numFmtId="0" fontId="3" fillId="2" borderId="11" xfId="3" applyFont="1" applyFill="1" applyBorder="1" applyAlignment="1">
      <alignment horizontal="left" vertical="center"/>
    </xf>
    <xf numFmtId="0" fontId="3" fillId="2" borderId="6" xfId="3" applyFont="1" applyFill="1" applyBorder="1" applyAlignment="1">
      <alignment horizontal="left" vertical="center"/>
    </xf>
    <xf numFmtId="0" fontId="3" fillId="2" borderId="13" xfId="3" applyFont="1" applyFill="1" applyBorder="1" applyAlignment="1">
      <alignment horizontal="left" vertical="center"/>
    </xf>
    <xf numFmtId="0" fontId="16" fillId="0" borderId="24" xfId="3" applyFont="1" applyBorder="1" applyAlignment="1">
      <alignment horizontal="center"/>
    </xf>
    <xf numFmtId="0" fontId="16" fillId="0" borderId="25" xfId="3" applyFont="1" applyBorder="1" applyAlignment="1">
      <alignment horizontal="center"/>
    </xf>
    <xf numFmtId="0" fontId="16" fillId="0" borderId="26" xfId="3" applyFont="1" applyBorder="1" applyAlignment="1">
      <alignment horizontal="center"/>
    </xf>
    <xf numFmtId="0" fontId="3" fillId="2" borderId="2" xfId="3" applyFont="1" applyFill="1" applyBorder="1" applyAlignment="1">
      <alignment horizontal="left" vertical="center" wrapText="1"/>
    </xf>
    <xf numFmtId="0" fontId="3" fillId="0" borderId="9" xfId="3" applyFont="1" applyBorder="1"/>
    <xf numFmtId="0" fontId="3" fillId="0" borderId="3" xfId="3" applyFont="1" applyBorder="1"/>
    <xf numFmtId="0" fontId="3" fillId="2" borderId="2" xfId="3" applyFont="1" applyFill="1" applyBorder="1" applyAlignment="1">
      <alignment horizontal="left" vertical="center"/>
    </xf>
    <xf numFmtId="0" fontId="3" fillId="2" borderId="9" xfId="3" applyFont="1" applyFill="1" applyBorder="1" applyAlignment="1">
      <alignment horizontal="left" vertical="center"/>
    </xf>
    <xf numFmtId="0" fontId="3" fillId="2" borderId="3" xfId="3" applyFont="1" applyFill="1" applyBorder="1" applyAlignment="1">
      <alignment horizontal="left" vertical="center"/>
    </xf>
    <xf numFmtId="0" fontId="2" fillId="2" borderId="12" xfId="3" applyFont="1" applyFill="1" applyBorder="1" applyAlignment="1">
      <alignment horizontal="left" vertical="center"/>
    </xf>
    <xf numFmtId="0" fontId="2" fillId="2" borderId="15" xfId="3" applyFont="1" applyFill="1" applyBorder="1" applyAlignment="1">
      <alignment horizontal="left" vertical="center"/>
    </xf>
    <xf numFmtId="0" fontId="3" fillId="3" borderId="8" xfId="3" applyFont="1" applyFill="1" applyBorder="1" applyAlignment="1">
      <alignment horizontal="center" vertical="center"/>
    </xf>
    <xf numFmtId="0" fontId="3" fillId="3" borderId="11" xfId="3" applyFont="1" applyFill="1" applyBorder="1" applyAlignment="1">
      <alignment horizontal="center" vertical="center"/>
    </xf>
    <xf numFmtId="0" fontId="3" fillId="3" borderId="6" xfId="3" applyFont="1" applyFill="1" applyBorder="1" applyAlignment="1">
      <alignment horizontal="center" vertical="center"/>
    </xf>
    <xf numFmtId="0" fontId="3" fillId="3" borderId="13" xfId="3" applyFont="1" applyFill="1" applyBorder="1" applyAlignment="1">
      <alignment horizontal="center" vertical="center"/>
    </xf>
    <xf numFmtId="0" fontId="3" fillId="3" borderId="1" xfId="3" applyFont="1" applyFill="1" applyBorder="1" applyAlignment="1">
      <alignment horizontal="center" vertical="center"/>
    </xf>
    <xf numFmtId="0" fontId="3" fillId="3" borderId="4" xfId="3" applyFont="1" applyFill="1" applyBorder="1" applyAlignment="1">
      <alignment horizontal="center" vertical="center"/>
    </xf>
    <xf numFmtId="1" fontId="2" fillId="2" borderId="1" xfId="3" applyNumberFormat="1" applyFont="1" applyFill="1" applyBorder="1" applyAlignment="1">
      <alignment horizontal="center" vertical="center" wrapText="1"/>
    </xf>
    <xf numFmtId="1" fontId="2" fillId="2" borderId="4" xfId="3" applyNumberFormat="1" applyFont="1" applyFill="1" applyBorder="1" applyAlignment="1">
      <alignment horizontal="center" vertical="center" wrapText="1"/>
    </xf>
    <xf numFmtId="3" fontId="2" fillId="2" borderId="6" xfId="3" applyNumberFormat="1" applyFont="1" applyFill="1" applyBorder="1" applyAlignment="1">
      <alignment horizontal="right" vertical="center" wrapText="1"/>
    </xf>
    <xf numFmtId="3" fontId="2" fillId="2" borderId="13" xfId="3" applyNumberFormat="1" applyFont="1" applyFill="1" applyBorder="1" applyAlignment="1">
      <alignment horizontal="right" vertical="center" wrapText="1"/>
    </xf>
    <xf numFmtId="3" fontId="2" fillId="2" borderId="7" xfId="3" applyNumberFormat="1" applyFont="1" applyFill="1" applyBorder="1" applyAlignment="1">
      <alignment horizontal="right" vertical="center" wrapText="1"/>
    </xf>
    <xf numFmtId="0" fontId="16" fillId="3" borderId="0" xfId="3" applyFont="1" applyFill="1" applyAlignment="1">
      <alignment horizontal="left" vertical="center"/>
    </xf>
    <xf numFmtId="164" fontId="3" fillId="3" borderId="0" xfId="3" applyNumberFormat="1" applyFont="1" applyFill="1" applyBorder="1" applyAlignment="1">
      <alignment horizontal="center" vertical="center" wrapText="1"/>
    </xf>
    <xf numFmtId="164" fontId="3" fillId="2" borderId="11" xfId="3" applyNumberFormat="1" applyFont="1" applyFill="1" applyBorder="1" applyAlignment="1">
      <alignment horizontal="center" vertical="center" wrapText="1"/>
    </xf>
    <xf numFmtId="164" fontId="3" fillId="2" borderId="5" xfId="3" applyNumberFormat="1" applyFont="1" applyFill="1" applyBorder="1" applyAlignment="1">
      <alignment horizontal="center" vertical="center" wrapText="1"/>
    </xf>
    <xf numFmtId="164" fontId="3" fillId="2" borderId="4" xfId="3" applyNumberFormat="1" applyFont="1" applyFill="1" applyBorder="1" applyAlignment="1">
      <alignment horizontal="center" vertical="center" wrapText="1"/>
    </xf>
    <xf numFmtId="0" fontId="3" fillId="2" borderId="5" xfId="3" applyFont="1" applyFill="1" applyBorder="1" applyAlignment="1">
      <alignment horizontal="left" vertical="center"/>
    </xf>
    <xf numFmtId="0" fontId="3" fillId="2" borderId="0" xfId="3" applyFont="1" applyFill="1" applyBorder="1" applyAlignment="1">
      <alignment horizontal="left" vertical="center"/>
    </xf>
    <xf numFmtId="0" fontId="2" fillId="2" borderId="6" xfId="3" applyFont="1" applyFill="1" applyBorder="1" applyAlignment="1">
      <alignment horizontal="left" vertical="center"/>
    </xf>
    <xf numFmtId="0" fontId="2" fillId="2" borderId="7" xfId="3" applyFont="1" applyFill="1" applyBorder="1" applyAlignment="1">
      <alignment horizontal="left" vertical="center"/>
    </xf>
    <xf numFmtId="0" fontId="2" fillId="2" borderId="13" xfId="3" applyFont="1" applyFill="1" applyBorder="1" applyAlignment="1">
      <alignment horizontal="left" vertical="center"/>
    </xf>
    <xf numFmtId="0" fontId="3" fillId="2" borderId="7" xfId="3" applyFont="1" applyFill="1" applyBorder="1" applyAlignment="1">
      <alignment horizontal="left" vertical="center"/>
    </xf>
    <xf numFmtId="0" fontId="2" fillId="2" borderId="1" xfId="3" applyFont="1" applyFill="1" applyBorder="1" applyAlignment="1">
      <alignment horizontal="left" vertical="center"/>
    </xf>
    <xf numFmtId="0" fontId="2" fillId="2" borderId="5" xfId="3" applyFont="1" applyFill="1" applyBorder="1" applyAlignment="1">
      <alignment horizontal="left" vertical="center"/>
    </xf>
    <xf numFmtId="0" fontId="2" fillId="2" borderId="4" xfId="3" applyFont="1" applyFill="1" applyBorder="1" applyAlignment="1">
      <alignment horizontal="left" vertical="center"/>
    </xf>
    <xf numFmtId="0" fontId="3" fillId="2" borderId="0" xfId="3" applyFont="1" applyFill="1" applyBorder="1" applyAlignment="1">
      <alignment horizontal="left" vertical="center" wrapText="1"/>
    </xf>
    <xf numFmtId="164" fontId="3" fillId="2" borderId="8" xfId="3" applyNumberFormat="1" applyFont="1" applyFill="1" applyBorder="1" applyAlignment="1">
      <alignment horizontal="center" vertical="center" wrapText="1"/>
    </xf>
    <xf numFmtId="164" fontId="3" fillId="2" borderId="1" xfId="3" applyNumberFormat="1" applyFont="1" applyFill="1" applyBorder="1" applyAlignment="1">
      <alignment horizontal="center" vertical="center" wrapText="1"/>
    </xf>
    <xf numFmtId="164" fontId="3" fillId="0" borderId="8" xfId="3" applyNumberFormat="1" applyFont="1" applyFill="1" applyBorder="1" applyAlignment="1">
      <alignment horizontal="center" vertical="center" wrapText="1"/>
    </xf>
    <xf numFmtId="164" fontId="3" fillId="0" borderId="11" xfId="3" applyNumberFormat="1" applyFont="1" applyFill="1" applyBorder="1" applyAlignment="1">
      <alignment horizontal="center" vertical="center" wrapText="1"/>
    </xf>
    <xf numFmtId="0" fontId="16" fillId="3" borderId="7" xfId="3" applyFont="1" applyFill="1" applyBorder="1" applyAlignment="1">
      <alignment horizontal="center"/>
    </xf>
    <xf numFmtId="0" fontId="2" fillId="3" borderId="0" xfId="3" applyFont="1" applyFill="1" applyBorder="1" applyAlignment="1">
      <alignment horizontal="left" vertical="center"/>
    </xf>
    <xf numFmtId="0" fontId="3" fillId="2" borderId="8"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7" fillId="0" borderId="0" xfId="4" applyFont="1" applyAlignment="1">
      <alignment horizontal="left" vertical="center" wrapText="1"/>
    </xf>
    <xf numFmtId="0" fontId="3" fillId="0" borderId="0" xfId="4" applyFont="1" applyAlignment="1">
      <alignment horizontal="left" vertical="top" wrapText="1"/>
    </xf>
    <xf numFmtId="0" fontId="3" fillId="0" borderId="0" xfId="0" applyFont="1" applyAlignment="1">
      <alignment horizontal="left" wrapText="1"/>
    </xf>
    <xf numFmtId="0" fontId="7" fillId="0" borderId="0" xfId="4" applyFont="1" applyAlignment="1">
      <alignment horizontal="left" vertical="center"/>
    </xf>
    <xf numFmtId="164" fontId="3" fillId="2" borderId="6" xfId="3" applyNumberFormat="1" applyFont="1" applyFill="1" applyBorder="1" applyAlignment="1">
      <alignment horizontal="center" vertical="center" wrapText="1"/>
    </xf>
    <xf numFmtId="164" fontId="3" fillId="2" borderId="13" xfId="3" applyNumberFormat="1" applyFont="1" applyFill="1" applyBorder="1" applyAlignment="1">
      <alignment horizontal="center" vertical="center" wrapText="1"/>
    </xf>
    <xf numFmtId="0" fontId="23" fillId="5" borderId="2" xfId="3" applyFont="1" applyFill="1" applyBorder="1" applyAlignment="1" applyProtection="1">
      <alignment horizontal="center" vertical="center" wrapText="1"/>
      <protection locked="0"/>
    </xf>
    <xf numFmtId="0" fontId="23" fillId="5" borderId="9" xfId="3" applyFont="1" applyFill="1" applyBorder="1" applyAlignment="1" applyProtection="1">
      <alignment horizontal="center" vertical="center" wrapText="1"/>
      <protection locked="0"/>
    </xf>
    <xf numFmtId="0" fontId="23" fillId="5" borderId="3" xfId="3" applyFont="1" applyFill="1" applyBorder="1" applyAlignment="1" applyProtection="1">
      <alignment horizontal="center" vertical="center" wrapText="1"/>
      <protection locked="0"/>
    </xf>
    <xf numFmtId="0" fontId="23" fillId="5" borderId="1" xfId="3" applyFont="1" applyFill="1" applyBorder="1" applyAlignment="1">
      <alignment horizontal="center" vertical="center" wrapText="1"/>
    </xf>
    <xf numFmtId="0" fontId="23" fillId="5" borderId="8" xfId="3" applyFont="1" applyFill="1" applyBorder="1" applyAlignment="1">
      <alignment horizontal="center" vertical="center" wrapText="1"/>
    </xf>
    <xf numFmtId="0" fontId="23" fillId="5" borderId="10" xfId="3" applyFont="1" applyFill="1" applyBorder="1" applyAlignment="1">
      <alignment horizontal="center" vertical="center" wrapText="1"/>
    </xf>
    <xf numFmtId="0" fontId="22" fillId="5" borderId="12" xfId="3" applyFont="1" applyFill="1" applyBorder="1" applyAlignment="1">
      <alignment horizontal="center"/>
    </xf>
    <xf numFmtId="0" fontId="22" fillId="5" borderId="15" xfId="3" applyFont="1" applyFill="1" applyBorder="1" applyAlignment="1">
      <alignment horizontal="center"/>
    </xf>
    <xf numFmtId="0" fontId="23" fillId="5" borderId="12" xfId="3" applyFont="1" applyFill="1" applyBorder="1" applyAlignment="1">
      <alignment horizontal="center"/>
    </xf>
    <xf numFmtId="0" fontId="23" fillId="5" borderId="15" xfId="3" applyFont="1" applyFill="1" applyBorder="1" applyAlignment="1">
      <alignment horizontal="center"/>
    </xf>
    <xf numFmtId="0" fontId="23" fillId="5" borderId="2" xfId="3" applyFont="1" applyFill="1" applyBorder="1" applyAlignment="1">
      <alignment horizontal="center" vertical="center" wrapText="1"/>
    </xf>
    <xf numFmtId="0" fontId="3" fillId="2" borderId="9" xfId="3" applyFont="1" applyFill="1" applyBorder="1" applyAlignment="1">
      <alignment horizontal="left" vertical="center" wrapText="1"/>
    </xf>
    <xf numFmtId="0" fontId="3" fillId="2" borderId="3" xfId="3" applyFont="1" applyFill="1" applyBorder="1" applyAlignment="1">
      <alignment horizontal="left" vertical="center" wrapText="1"/>
    </xf>
    <xf numFmtId="0" fontId="23" fillId="5" borderId="3" xfId="3" applyFont="1" applyFill="1" applyBorder="1" applyAlignment="1">
      <alignment horizontal="center" vertical="center" wrapText="1"/>
    </xf>
    <xf numFmtId="0" fontId="23" fillId="5" borderId="12" xfId="3" applyFont="1" applyFill="1" applyBorder="1" applyAlignment="1">
      <alignment horizontal="center" vertical="center"/>
    </xf>
    <xf numFmtId="0" fontId="23" fillId="5" borderId="14" xfId="3" applyFont="1" applyFill="1" applyBorder="1" applyAlignment="1">
      <alignment horizontal="center" vertical="center"/>
    </xf>
    <xf numFmtId="0" fontId="23" fillId="5" borderId="15" xfId="3" applyFont="1" applyFill="1" applyBorder="1" applyAlignment="1">
      <alignment horizontal="center" vertical="center"/>
    </xf>
    <xf numFmtId="0" fontId="16" fillId="0" borderId="7" xfId="3" applyFont="1" applyBorder="1" applyAlignment="1">
      <alignment horizontal="center"/>
    </xf>
    <xf numFmtId="0" fontId="23" fillId="5" borderId="4" xfId="3" applyFont="1" applyFill="1" applyBorder="1" applyAlignment="1">
      <alignment horizontal="center" vertical="center" wrapText="1"/>
    </xf>
    <xf numFmtId="0" fontId="23" fillId="5" borderId="12" xfId="3" applyFont="1" applyFill="1" applyBorder="1" applyAlignment="1">
      <alignment horizontal="center" vertical="center" wrapText="1"/>
    </xf>
    <xf numFmtId="0" fontId="23" fillId="5" borderId="15" xfId="3" applyFont="1" applyFill="1" applyBorder="1" applyAlignment="1">
      <alignment horizontal="center" vertical="center" wrapText="1"/>
    </xf>
    <xf numFmtId="0" fontId="3" fillId="0" borderId="9" xfId="6" applyFont="1" applyBorder="1" applyAlignment="1">
      <alignment horizontal="left"/>
    </xf>
    <xf numFmtId="0" fontId="3" fillId="0" borderId="3" xfId="6" applyFont="1" applyBorder="1" applyAlignment="1">
      <alignment horizontal="left"/>
    </xf>
    <xf numFmtId="0" fontId="3" fillId="2" borderId="12" xfId="3" applyFont="1" applyFill="1" applyBorder="1" applyAlignment="1">
      <alignment horizontal="left" vertical="center"/>
    </xf>
    <xf numFmtId="0" fontId="3" fillId="2" borderId="15" xfId="3" applyFont="1" applyFill="1" applyBorder="1" applyAlignment="1">
      <alignment horizontal="left" vertical="center"/>
    </xf>
    <xf numFmtId="0" fontId="11" fillId="3" borderId="8" xfId="3" applyFont="1" applyFill="1" applyBorder="1" applyAlignment="1">
      <alignment horizontal="center" vertical="center" wrapText="1"/>
    </xf>
    <xf numFmtId="0" fontId="11" fillId="3" borderId="0" xfId="3" applyFont="1" applyFill="1" applyBorder="1" applyAlignment="1">
      <alignment horizontal="center" vertical="center" wrapText="1"/>
    </xf>
    <xf numFmtId="0" fontId="2" fillId="2" borderId="1" xfId="3" applyFont="1" applyFill="1" applyBorder="1" applyAlignment="1">
      <alignment horizontal="left" vertical="center" wrapText="1"/>
    </xf>
    <xf numFmtId="0" fontId="2" fillId="2" borderId="5" xfId="3" applyFont="1" applyFill="1" applyBorder="1" applyAlignment="1">
      <alignment horizontal="left" vertical="center" wrapText="1"/>
    </xf>
    <xf numFmtId="0" fontId="2" fillId="2" borderId="6" xfId="3" applyFont="1" applyFill="1" applyBorder="1" applyAlignment="1">
      <alignment horizontal="left" vertical="center" wrapText="1"/>
    </xf>
    <xf numFmtId="0" fontId="2" fillId="2" borderId="7" xfId="3" applyFont="1" applyFill="1" applyBorder="1" applyAlignment="1">
      <alignment horizontal="left" vertical="center" wrapText="1"/>
    </xf>
    <xf numFmtId="0" fontId="2" fillId="2" borderId="0" xfId="3" applyFont="1" applyFill="1" applyBorder="1" applyAlignment="1" applyProtection="1">
      <alignment horizontal="center" vertical="center" wrapText="1"/>
      <protection locked="0"/>
    </xf>
    <xf numFmtId="0" fontId="3" fillId="2" borderId="2" xfId="3" applyFont="1" applyFill="1" applyBorder="1" applyAlignment="1">
      <alignment horizontal="center" vertical="center" wrapText="1"/>
    </xf>
    <xf numFmtId="0" fontId="3" fillId="2" borderId="9" xfId="3" applyFont="1" applyFill="1" applyBorder="1" applyAlignment="1">
      <alignment horizontal="center" vertical="center" wrapText="1"/>
    </xf>
    <xf numFmtId="0" fontId="3" fillId="2" borderId="3" xfId="3" applyFont="1" applyFill="1" applyBorder="1" applyAlignment="1">
      <alignment horizontal="center" vertical="center" wrapText="1"/>
    </xf>
    <xf numFmtId="0" fontId="11" fillId="2" borderId="8" xfId="3" applyFont="1" applyFill="1" applyBorder="1" applyAlignment="1">
      <alignment horizontal="center" vertical="center" wrapText="1"/>
    </xf>
    <xf numFmtId="0" fontId="11" fillId="2" borderId="0" xfId="3" applyFont="1" applyFill="1" applyAlignment="1">
      <alignment horizontal="center" vertical="center" wrapText="1"/>
    </xf>
    <xf numFmtId="0" fontId="16" fillId="0" borderId="27" xfId="3" applyFont="1" applyBorder="1" applyAlignment="1">
      <alignment horizontal="center"/>
    </xf>
    <xf numFmtId="0" fontId="16" fillId="0" borderId="28" xfId="3" applyFont="1" applyBorder="1" applyAlignment="1">
      <alignment horizontal="center"/>
    </xf>
    <xf numFmtId="0" fontId="16" fillId="0" borderId="29" xfId="3" applyFont="1" applyBorder="1" applyAlignment="1">
      <alignment horizontal="center"/>
    </xf>
    <xf numFmtId="0" fontId="22" fillId="5" borderId="2" xfId="3" applyFont="1" applyFill="1" applyBorder="1" applyAlignment="1">
      <alignment horizontal="center" vertical="center" wrapText="1"/>
    </xf>
    <xf numFmtId="0" fontId="22" fillId="5" borderId="3" xfId="3" applyFont="1" applyFill="1" applyBorder="1" applyAlignment="1">
      <alignment horizontal="center" vertical="center" wrapText="1"/>
    </xf>
    <xf numFmtId="0" fontId="16" fillId="0" borderId="7" xfId="6" applyFont="1" applyBorder="1" applyAlignment="1">
      <alignment horizontal="center"/>
    </xf>
    <xf numFmtId="0" fontId="16" fillId="3" borderId="7" xfId="6" applyFont="1" applyFill="1" applyBorder="1" applyAlignment="1">
      <alignment horizontal="center"/>
    </xf>
    <xf numFmtId="0" fontId="0" fillId="3" borderId="0" xfId="0" applyFill="1"/>
    <xf numFmtId="0" fontId="27" fillId="3" borderId="0" xfId="0" applyFont="1" applyFill="1"/>
    <xf numFmtId="0" fontId="28" fillId="3" borderId="0" xfId="0" applyFont="1" applyFill="1"/>
    <xf numFmtId="0" fontId="30" fillId="0" borderId="0" xfId="7" applyFont="1" applyAlignment="1" applyProtection="1"/>
    <xf numFmtId="0" fontId="30" fillId="3" borderId="0" xfId="7" applyFont="1" applyFill="1" applyAlignment="1" applyProtection="1"/>
    <xf numFmtId="0" fontId="29" fillId="0" borderId="0" xfId="7" applyAlignment="1" applyProtection="1"/>
  </cellXfs>
  <cellStyles count="8">
    <cellStyle name="Lien hypertexte" xfId="7" builtinId="8"/>
    <cellStyle name="Milliers" xfId="1" builtinId="3"/>
    <cellStyle name="Milliers 2" xfId="2"/>
    <cellStyle name="Normal" xfId="0" builtinId="0"/>
    <cellStyle name="Normal 2" xfId="3"/>
    <cellStyle name="Normal 3" xfId="6"/>
    <cellStyle name="Normal_partieIIIMePfini" xfId="4"/>
    <cellStyle name="Pourcentage" xfId="5"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C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07" Type="http://schemas.openxmlformats.org/officeDocument/2006/relationships/externalLink" Target="externalLinks/externalLink1.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worksheet" Target="worksheets/sheet102.xml"/><Relationship Id="rId110"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externalLink" Target="externalLinks/externalLink2.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externalLink" Target="externalLinks/externalLink3.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LAIRE~1.MAR\AppData\Local\Temp\7zO47570B88\Tableaux%20xls\infirmier_Etudian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sjakoubovitch\Bureau\formation%20aux%20professions%20de%20la%20sant&#233;\ECOLE2007\DT2006_corrig&#233;\Document%20de%20travail%202006\HTML%20parties%20II%20et%20III\Partie%20I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jakoubovitch\Bureau\formation%20aux%20professions%20de%20la%20sant&#233;\ECOLE2007\DT2006_corrig&#233;\Document%20de%20travail%202006\HTML%20parties%20II%20et%20III\Partie%20II.xls\Diplome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irmier_Etudiant"/>
    </sheetNames>
    <sheetDataSet>
      <sheetData sheetId="0">
        <row r="23">
          <cell r="B23">
            <v>39.4</v>
          </cell>
          <cell r="F23">
            <v>17.100000000000001</v>
          </cell>
        </row>
        <row r="24">
          <cell r="B24">
            <v>32.799999999999997</v>
          </cell>
          <cell r="F24">
            <v>45.1</v>
          </cell>
        </row>
        <row r="25">
          <cell r="B25">
            <v>7</v>
          </cell>
          <cell r="F25">
            <v>13.6</v>
          </cell>
        </row>
        <row r="26">
          <cell r="B26">
            <v>7.1</v>
          </cell>
          <cell r="F26">
            <v>8.6</v>
          </cell>
        </row>
        <row r="27">
          <cell r="B27">
            <v>5.5</v>
          </cell>
          <cell r="F27">
            <v>6.1</v>
          </cell>
        </row>
        <row r="28">
          <cell r="B28">
            <v>4.2</v>
          </cell>
          <cell r="F28">
            <v>4.4000000000000004</v>
          </cell>
        </row>
        <row r="29">
          <cell r="B29">
            <v>2.6</v>
          </cell>
          <cell r="F29">
            <v>3.2</v>
          </cell>
        </row>
        <row r="30">
          <cell r="B30">
            <v>1.1000000000000001</v>
          </cell>
          <cell r="F30">
            <v>1.4</v>
          </cell>
        </row>
        <row r="31">
          <cell r="B31">
            <v>0.4</v>
          </cell>
          <cell r="F31">
            <v>0.5</v>
          </cell>
        </row>
        <row r="41">
          <cell r="C41">
            <v>7686</v>
          </cell>
          <cell r="D41">
            <v>7827</v>
          </cell>
          <cell r="E41">
            <v>7309</v>
          </cell>
        </row>
        <row r="42">
          <cell r="C42">
            <v>403</v>
          </cell>
          <cell r="D42">
            <v>358</v>
          </cell>
          <cell r="E42">
            <v>369</v>
          </cell>
        </row>
        <row r="43">
          <cell r="C43">
            <v>123</v>
          </cell>
          <cell r="D43">
            <v>153</v>
          </cell>
          <cell r="E43">
            <v>189</v>
          </cell>
        </row>
        <row r="44">
          <cell r="C44">
            <v>73</v>
          </cell>
          <cell r="D44">
            <v>49</v>
          </cell>
          <cell r="E44">
            <v>83</v>
          </cell>
        </row>
        <row r="45">
          <cell r="C45">
            <v>550</v>
          </cell>
          <cell r="D45">
            <v>427</v>
          </cell>
          <cell r="E45">
            <v>570</v>
          </cell>
        </row>
        <row r="46">
          <cell r="C46">
            <v>4</v>
          </cell>
          <cell r="D46">
            <v>26</v>
          </cell>
          <cell r="E46">
            <v>71</v>
          </cell>
        </row>
        <row r="47">
          <cell r="C47">
            <v>6285</v>
          </cell>
          <cell r="D47">
            <v>6804</v>
          </cell>
          <cell r="E47">
            <v>7294</v>
          </cell>
        </row>
        <row r="48">
          <cell r="C48">
            <v>241</v>
          </cell>
          <cell r="D48">
            <v>123</v>
          </cell>
          <cell r="E48">
            <v>309</v>
          </cell>
        </row>
        <row r="49">
          <cell r="C49">
            <v>37</v>
          </cell>
          <cell r="D49">
            <v>24</v>
          </cell>
          <cell r="E49">
            <v>27</v>
          </cell>
        </row>
        <row r="50">
          <cell r="C50">
            <v>1484</v>
          </cell>
          <cell r="D50">
            <v>1504</v>
          </cell>
          <cell r="E50">
            <v>1404</v>
          </cell>
        </row>
        <row r="51">
          <cell r="C51">
            <v>476</v>
          </cell>
          <cell r="D51">
            <v>369</v>
          </cell>
          <cell r="E51">
            <v>606</v>
          </cell>
        </row>
        <row r="52">
          <cell r="C52">
            <v>2364</v>
          </cell>
          <cell r="D52">
            <v>2156</v>
          </cell>
          <cell r="E52">
            <v>840</v>
          </cell>
        </row>
        <row r="53">
          <cell r="C53">
            <v>11776</v>
          </cell>
          <cell r="D53">
            <v>10416</v>
          </cell>
          <cell r="E53">
            <v>11490</v>
          </cell>
        </row>
        <row r="165">
          <cell r="F165">
            <v>62.6</v>
          </cell>
        </row>
        <row r="166">
          <cell r="F166">
            <v>2</v>
          </cell>
        </row>
        <row r="167">
          <cell r="F167">
            <v>0.3</v>
          </cell>
        </row>
        <row r="168">
          <cell r="F168">
            <v>0.2</v>
          </cell>
        </row>
        <row r="169">
          <cell r="F169">
            <v>0</v>
          </cell>
        </row>
        <row r="170">
          <cell r="F170">
            <v>0</v>
          </cell>
        </row>
        <row r="171">
          <cell r="F171">
            <v>0.2</v>
          </cell>
        </row>
        <row r="172">
          <cell r="F172">
            <v>11.5</v>
          </cell>
        </row>
        <row r="173">
          <cell r="F173">
            <v>0</v>
          </cell>
        </row>
        <row r="174">
          <cell r="F174">
            <v>0</v>
          </cell>
        </row>
        <row r="175">
          <cell r="F175">
            <v>0</v>
          </cell>
        </row>
        <row r="176">
          <cell r="F176">
            <v>0</v>
          </cell>
        </row>
        <row r="177">
          <cell r="F177">
            <v>0.8</v>
          </cell>
        </row>
        <row r="178">
          <cell r="F178">
            <v>0.2</v>
          </cell>
        </row>
        <row r="179">
          <cell r="F179">
            <v>1.5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bCentres"/>
      <sheetName val="FluxEntrée"/>
      <sheetName val="NbInscrits"/>
      <sheetName val="Diplomes"/>
      <sheetName val="PropFemmesDipl"/>
    </sheetNames>
    <sheetDataSet>
      <sheetData sheetId="0" refreshError="1">
        <row r="29">
          <cell r="B29">
            <v>461</v>
          </cell>
          <cell r="C29">
            <v>95</v>
          </cell>
          <cell r="D29">
            <v>39</v>
          </cell>
          <cell r="E29">
            <v>1</v>
          </cell>
          <cell r="F29">
            <v>8</v>
          </cell>
          <cell r="G29">
            <v>29</v>
          </cell>
          <cell r="H29">
            <v>29</v>
          </cell>
          <cell r="I29">
            <v>34</v>
          </cell>
          <cell r="J29">
            <v>333</v>
          </cell>
          <cell r="K29">
            <v>18</v>
          </cell>
          <cell r="L29">
            <v>37</v>
          </cell>
          <cell r="M29">
            <v>6</v>
          </cell>
          <cell r="N29">
            <v>10</v>
          </cell>
          <cell r="O29">
            <v>34</v>
          </cell>
          <cell r="P29">
            <v>4</v>
          </cell>
          <cell r="Q29">
            <v>1138</v>
          </cell>
        </row>
      </sheetData>
      <sheetData sheetId="1" refreshError="1"/>
      <sheetData sheetId="2" refreshError="1">
        <row r="29">
          <cell r="B29">
            <v>20321</v>
          </cell>
          <cell r="C29">
            <v>3282</v>
          </cell>
          <cell r="D29">
            <v>1666</v>
          </cell>
          <cell r="E29">
            <v>30</v>
          </cell>
          <cell r="F29">
            <v>1140</v>
          </cell>
          <cell r="G29">
            <v>1152</v>
          </cell>
          <cell r="H29">
            <v>699</v>
          </cell>
          <cell r="I29">
            <v>791</v>
          </cell>
          <cell r="J29">
            <v>85326</v>
          </cell>
          <cell r="K29">
            <v>1860</v>
          </cell>
          <cell r="L29">
            <v>6132</v>
          </cell>
          <cell r="M29">
            <v>1255</v>
          </cell>
          <cell r="N29">
            <v>1323</v>
          </cell>
          <cell r="O29">
            <v>3855</v>
          </cell>
          <cell r="P29">
            <v>392</v>
          </cell>
          <cell r="Q29">
            <v>129224</v>
          </cell>
        </row>
      </sheetData>
      <sheetData sheetId="3" refreshError="1">
        <row r="29">
          <cell r="D29">
            <v>1674</v>
          </cell>
          <cell r="E29">
            <v>30</v>
          </cell>
          <cell r="F29">
            <v>305</v>
          </cell>
          <cell r="G29">
            <v>593</v>
          </cell>
          <cell r="H29">
            <v>426</v>
          </cell>
          <cell r="I29">
            <v>991</v>
          </cell>
          <cell r="J29">
            <v>20982</v>
          </cell>
          <cell r="K29">
            <v>499</v>
          </cell>
          <cell r="L29">
            <v>1566</v>
          </cell>
          <cell r="M29">
            <v>239</v>
          </cell>
          <cell r="N29">
            <v>352</v>
          </cell>
          <cell r="O29">
            <v>798</v>
          </cell>
          <cell r="Q29">
            <v>56632</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bCentres"/>
      <sheetName val="FluxEntrée"/>
      <sheetName val="NbInscrits"/>
      <sheetName val="Diplomes"/>
      <sheetName val="PropFemmesDipl"/>
    </sheetNames>
    <sheetDataSet>
      <sheetData sheetId="0" refreshError="1"/>
      <sheetData sheetId="1" refreshError="1"/>
      <sheetData sheetId="2" refreshError="1"/>
      <sheetData sheetId="3" refreshError="1">
        <row r="29">
          <cell r="B29">
            <v>24903</v>
          </cell>
          <cell r="C29">
            <v>3177</v>
          </cell>
          <cell r="P29">
            <v>97</v>
          </cell>
        </row>
      </sheetData>
      <sheetData sheetId="4"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4.xml.rels><?xml version="1.0" encoding="UTF-8" standalone="yes"?>
<Relationships xmlns="http://schemas.openxmlformats.org/package/2006/relationships"><Relationship Id="rId2" Type="http://schemas.openxmlformats.org/officeDocument/2006/relationships/printerSettings" Target="../printerSettings/printerSettings82.bin"/><Relationship Id="rId1" Type="http://schemas.openxmlformats.org/officeDocument/2006/relationships/printerSettings" Target="../printerSettings/printerSettings81.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0"/>
  <sheetViews>
    <sheetView tabSelected="1" workbookViewId="0">
      <selection activeCell="B3" sqref="B3"/>
    </sheetView>
  </sheetViews>
  <sheetFormatPr baseColWidth="10" defaultRowHeight="12.75" x14ac:dyDescent="0.2"/>
  <cols>
    <col min="1" max="16384" width="11.42578125" style="916"/>
  </cols>
  <sheetData>
    <row r="1" spans="1:8" x14ac:dyDescent="0.2">
      <c r="A1" s="917"/>
      <c r="B1" s="917"/>
      <c r="C1" s="917"/>
      <c r="D1" s="917"/>
      <c r="E1" s="917"/>
      <c r="F1" s="917"/>
      <c r="G1" s="917"/>
      <c r="H1" s="917"/>
    </row>
    <row r="2" spans="1:8" x14ac:dyDescent="0.2">
      <c r="A2" s="917"/>
      <c r="B2" s="917" t="s">
        <v>467</v>
      </c>
      <c r="C2" s="917"/>
      <c r="D2" s="917"/>
      <c r="E2" s="917"/>
      <c r="F2" s="917"/>
      <c r="G2" s="917"/>
      <c r="H2" s="917"/>
    </row>
    <row r="3" spans="1:8" x14ac:dyDescent="0.2">
      <c r="A3" s="917"/>
      <c r="B3" s="917" t="s">
        <v>469</v>
      </c>
      <c r="C3" s="917"/>
      <c r="D3" s="917"/>
      <c r="E3" s="917"/>
      <c r="F3" s="917"/>
      <c r="G3" s="917"/>
      <c r="H3" s="917"/>
    </row>
    <row r="4" spans="1:8" x14ac:dyDescent="0.2">
      <c r="A4" s="917"/>
      <c r="B4" s="918" t="s">
        <v>445</v>
      </c>
      <c r="C4" s="917"/>
      <c r="D4" s="917"/>
      <c r="E4" s="917"/>
      <c r="F4" s="917"/>
      <c r="G4" s="917"/>
      <c r="H4" s="917"/>
    </row>
    <row r="5" spans="1:8" x14ac:dyDescent="0.2">
      <c r="A5" s="917"/>
      <c r="B5" s="917"/>
      <c r="C5" s="917"/>
      <c r="D5" s="917"/>
      <c r="E5" s="917"/>
      <c r="F5" s="917"/>
      <c r="G5" s="917"/>
      <c r="H5" s="917"/>
    </row>
    <row r="6" spans="1:8" x14ac:dyDescent="0.2">
      <c r="A6" s="917"/>
      <c r="B6" s="921" t="s">
        <v>446</v>
      </c>
      <c r="C6" s="917"/>
      <c r="D6" s="917"/>
      <c r="E6" s="917"/>
      <c r="F6" s="917"/>
      <c r="G6" s="917"/>
      <c r="H6" s="917"/>
    </row>
    <row r="7" spans="1:8" x14ac:dyDescent="0.2">
      <c r="A7" s="917"/>
      <c r="B7" s="921" t="s">
        <v>447</v>
      </c>
      <c r="C7" s="917"/>
      <c r="D7" s="917"/>
      <c r="E7" s="917"/>
      <c r="F7" s="917"/>
      <c r="G7" s="917"/>
      <c r="H7" s="917"/>
    </row>
    <row r="8" spans="1:8" x14ac:dyDescent="0.2">
      <c r="A8" s="917"/>
      <c r="B8" s="921" t="s">
        <v>448</v>
      </c>
      <c r="C8" s="917"/>
      <c r="D8" s="917"/>
      <c r="E8" s="917"/>
      <c r="F8" s="917"/>
      <c r="G8" s="917"/>
      <c r="H8" s="917"/>
    </row>
    <row r="9" spans="1:8" x14ac:dyDescent="0.2">
      <c r="A9" s="917"/>
      <c r="B9" s="921" t="s">
        <v>449</v>
      </c>
      <c r="C9" s="917"/>
      <c r="D9" s="917"/>
      <c r="E9" s="917"/>
      <c r="F9" s="917"/>
      <c r="G9" s="917"/>
      <c r="H9" s="917"/>
    </row>
    <row r="10" spans="1:8" x14ac:dyDescent="0.2">
      <c r="A10" s="917"/>
      <c r="B10" s="921" t="s">
        <v>450</v>
      </c>
      <c r="C10" s="917"/>
      <c r="D10" s="917"/>
      <c r="E10" s="917"/>
      <c r="F10" s="917"/>
      <c r="G10" s="917"/>
      <c r="H10" s="917"/>
    </row>
    <row r="11" spans="1:8" x14ac:dyDescent="0.2">
      <c r="A11" s="917"/>
      <c r="B11" s="921" t="s">
        <v>451</v>
      </c>
      <c r="C11" s="917"/>
      <c r="D11" s="917"/>
      <c r="E11" s="917"/>
      <c r="F11" s="917"/>
      <c r="G11" s="917"/>
      <c r="H11" s="917"/>
    </row>
    <row r="12" spans="1:8" x14ac:dyDescent="0.2">
      <c r="A12" s="917"/>
      <c r="B12" s="921" t="s">
        <v>452</v>
      </c>
      <c r="C12" s="917"/>
      <c r="D12" s="917"/>
      <c r="E12" s="917"/>
      <c r="F12" s="917"/>
      <c r="G12" s="917"/>
      <c r="H12" s="917"/>
    </row>
    <row r="13" spans="1:8" x14ac:dyDescent="0.2">
      <c r="A13" s="917"/>
      <c r="B13" s="921" t="s">
        <v>453</v>
      </c>
      <c r="C13" s="917"/>
      <c r="D13" s="917"/>
      <c r="E13" s="917"/>
      <c r="F13" s="917"/>
      <c r="G13" s="917"/>
      <c r="H13" s="917"/>
    </row>
    <row r="14" spans="1:8" x14ac:dyDescent="0.2">
      <c r="A14" s="917"/>
      <c r="B14" s="921" t="s">
        <v>454</v>
      </c>
      <c r="C14" s="917"/>
      <c r="D14" s="917"/>
      <c r="E14" s="917"/>
      <c r="F14" s="917"/>
      <c r="G14" s="917"/>
      <c r="H14" s="917"/>
    </row>
    <row r="15" spans="1:8" x14ac:dyDescent="0.2">
      <c r="A15" s="917"/>
      <c r="B15" s="921" t="s">
        <v>455</v>
      </c>
      <c r="C15" s="917"/>
      <c r="D15" s="917"/>
      <c r="E15" s="917"/>
      <c r="F15" s="917"/>
      <c r="G15" s="917"/>
      <c r="H15" s="917"/>
    </row>
    <row r="16" spans="1:8" x14ac:dyDescent="0.2">
      <c r="A16" s="917"/>
      <c r="B16" s="921" t="s">
        <v>456</v>
      </c>
      <c r="C16" s="917"/>
      <c r="D16" s="917"/>
      <c r="E16" s="917"/>
      <c r="F16" s="917"/>
      <c r="G16" s="917"/>
      <c r="H16" s="917"/>
    </row>
    <row r="17" spans="1:8" x14ac:dyDescent="0.2">
      <c r="A17" s="917"/>
      <c r="B17" s="921" t="s">
        <v>457</v>
      </c>
      <c r="C17" s="917"/>
      <c r="D17" s="917"/>
      <c r="E17" s="917"/>
      <c r="F17" s="917"/>
      <c r="G17" s="917"/>
      <c r="H17" s="917"/>
    </row>
    <row r="18" spans="1:8" x14ac:dyDescent="0.2">
      <c r="A18" s="917"/>
      <c r="B18" s="919" t="s">
        <v>458</v>
      </c>
      <c r="C18" s="917"/>
      <c r="D18" s="917"/>
      <c r="E18" s="917"/>
      <c r="F18" s="917"/>
      <c r="G18" s="917"/>
      <c r="H18" s="917"/>
    </row>
    <row r="19" spans="1:8" x14ac:dyDescent="0.2">
      <c r="A19" s="917"/>
      <c r="B19" s="919" t="s">
        <v>459</v>
      </c>
      <c r="C19" s="917"/>
      <c r="D19" s="917"/>
      <c r="E19" s="917"/>
      <c r="F19" s="917"/>
      <c r="G19" s="917"/>
      <c r="H19" s="917"/>
    </row>
    <row r="20" spans="1:8" x14ac:dyDescent="0.2">
      <c r="A20" s="917"/>
      <c r="B20" s="919" t="s">
        <v>460</v>
      </c>
      <c r="C20" s="917"/>
      <c r="D20" s="917"/>
      <c r="E20" s="917"/>
      <c r="F20" s="917"/>
      <c r="G20" s="917"/>
      <c r="H20" s="917"/>
    </row>
    <row r="21" spans="1:8" x14ac:dyDescent="0.2">
      <c r="A21" s="917"/>
      <c r="B21" s="919" t="s">
        <v>461</v>
      </c>
      <c r="C21" s="917"/>
      <c r="D21" s="917"/>
      <c r="E21" s="917"/>
      <c r="F21" s="917"/>
      <c r="G21" s="917"/>
      <c r="H21" s="917"/>
    </row>
    <row r="22" spans="1:8" x14ac:dyDescent="0.2">
      <c r="A22" s="917"/>
      <c r="B22" s="919" t="s">
        <v>462</v>
      </c>
      <c r="C22" s="917"/>
      <c r="D22" s="917"/>
      <c r="E22" s="917"/>
      <c r="F22" s="917"/>
      <c r="G22" s="917"/>
      <c r="H22" s="917"/>
    </row>
    <row r="23" spans="1:8" x14ac:dyDescent="0.2">
      <c r="A23" s="917"/>
      <c r="B23" s="919" t="s">
        <v>463</v>
      </c>
      <c r="C23" s="917"/>
      <c r="D23" s="917"/>
      <c r="E23" s="917"/>
      <c r="F23" s="917"/>
      <c r="G23" s="917"/>
      <c r="H23" s="917"/>
    </row>
    <row r="24" spans="1:8" x14ac:dyDescent="0.2">
      <c r="A24" s="917"/>
      <c r="B24" s="919" t="s">
        <v>464</v>
      </c>
      <c r="C24" s="917"/>
      <c r="D24" s="917"/>
      <c r="E24" s="917"/>
      <c r="F24" s="917"/>
      <c r="G24" s="917"/>
      <c r="H24" s="917"/>
    </row>
    <row r="25" spans="1:8" x14ac:dyDescent="0.2">
      <c r="A25" s="917"/>
      <c r="B25" s="919" t="s">
        <v>465</v>
      </c>
      <c r="C25" s="917"/>
      <c r="D25" s="917"/>
      <c r="E25" s="917"/>
      <c r="F25" s="917"/>
      <c r="G25" s="917"/>
      <c r="H25" s="917"/>
    </row>
    <row r="26" spans="1:8" x14ac:dyDescent="0.2">
      <c r="A26" s="917"/>
      <c r="B26" s="919" t="s">
        <v>466</v>
      </c>
      <c r="C26" s="917"/>
      <c r="D26" s="917"/>
      <c r="E26" s="917"/>
      <c r="F26" s="917"/>
      <c r="G26" s="917"/>
      <c r="H26" s="917"/>
    </row>
    <row r="27" spans="1:8" x14ac:dyDescent="0.2">
      <c r="A27" s="917"/>
      <c r="B27" s="920" t="s">
        <v>468</v>
      </c>
      <c r="C27" s="917"/>
      <c r="D27" s="917"/>
      <c r="E27" s="917"/>
      <c r="F27" s="917"/>
      <c r="G27" s="917"/>
      <c r="H27" s="917"/>
    </row>
    <row r="28" spans="1:8" x14ac:dyDescent="0.2">
      <c r="A28" s="917"/>
      <c r="B28" s="920" t="s">
        <v>465</v>
      </c>
      <c r="C28" s="917"/>
      <c r="D28" s="917"/>
      <c r="E28" s="917"/>
      <c r="F28" s="917"/>
      <c r="G28" s="917"/>
      <c r="H28" s="917"/>
    </row>
    <row r="29" spans="1:8" x14ac:dyDescent="0.2">
      <c r="A29" s="917"/>
      <c r="B29" s="917"/>
      <c r="C29" s="917"/>
      <c r="D29" s="917"/>
      <c r="E29" s="917"/>
      <c r="F29" s="917"/>
      <c r="G29" s="917"/>
      <c r="H29" s="917"/>
    </row>
    <row r="30" spans="1:8" x14ac:dyDescent="0.2">
      <c r="A30" s="917"/>
      <c r="B30" s="917"/>
      <c r="C30" s="917"/>
      <c r="D30" s="917"/>
      <c r="E30" s="917"/>
      <c r="F30" s="917"/>
      <c r="G30" s="917"/>
      <c r="H30" s="917"/>
    </row>
    <row r="31" spans="1:8" x14ac:dyDescent="0.2">
      <c r="A31" s="917"/>
      <c r="B31" s="917"/>
      <c r="C31" s="917"/>
      <c r="D31" s="917"/>
      <c r="E31" s="917"/>
      <c r="F31" s="917"/>
      <c r="G31" s="917"/>
      <c r="H31" s="917"/>
    </row>
    <row r="32" spans="1:8" x14ac:dyDescent="0.2">
      <c r="A32" s="917"/>
      <c r="B32" s="917"/>
      <c r="C32" s="917"/>
      <c r="D32" s="917"/>
      <c r="E32" s="917"/>
      <c r="F32" s="917"/>
      <c r="G32" s="917"/>
      <c r="H32" s="917"/>
    </row>
    <row r="33" spans="1:8" x14ac:dyDescent="0.2">
      <c r="A33" s="917"/>
      <c r="B33" s="917"/>
      <c r="C33" s="917"/>
      <c r="D33" s="917"/>
      <c r="E33" s="917"/>
      <c r="F33" s="917"/>
      <c r="G33" s="917"/>
      <c r="H33" s="917"/>
    </row>
    <row r="34" spans="1:8" x14ac:dyDescent="0.2">
      <c r="A34" s="917"/>
      <c r="B34" s="917"/>
      <c r="C34" s="917"/>
      <c r="D34" s="917"/>
      <c r="E34" s="917"/>
      <c r="F34" s="917"/>
      <c r="G34" s="917"/>
      <c r="H34" s="917"/>
    </row>
    <row r="35" spans="1:8" x14ac:dyDescent="0.2">
      <c r="A35" s="917"/>
      <c r="B35" s="917"/>
      <c r="C35" s="917"/>
      <c r="D35" s="917"/>
      <c r="E35" s="917"/>
      <c r="F35" s="917"/>
      <c r="G35" s="917"/>
      <c r="H35" s="917"/>
    </row>
    <row r="36" spans="1:8" x14ac:dyDescent="0.2">
      <c r="A36" s="917"/>
      <c r="B36" s="917"/>
      <c r="C36" s="917"/>
      <c r="D36" s="917"/>
      <c r="E36" s="917"/>
      <c r="F36" s="917"/>
      <c r="G36" s="917"/>
      <c r="H36" s="917"/>
    </row>
    <row r="37" spans="1:8" x14ac:dyDescent="0.2">
      <c r="A37" s="917"/>
      <c r="B37" s="917"/>
      <c r="C37" s="917"/>
      <c r="D37" s="917"/>
      <c r="E37" s="917"/>
      <c r="F37" s="917"/>
      <c r="G37" s="917"/>
      <c r="H37" s="917"/>
    </row>
    <row r="38" spans="1:8" x14ac:dyDescent="0.2">
      <c r="A38" s="917"/>
      <c r="B38" s="917"/>
      <c r="C38" s="917"/>
      <c r="D38" s="917"/>
      <c r="E38" s="917"/>
      <c r="F38" s="917"/>
      <c r="G38" s="917"/>
      <c r="H38" s="917"/>
    </row>
    <row r="39" spans="1:8" x14ac:dyDescent="0.2">
      <c r="A39" s="917"/>
      <c r="B39" s="917"/>
      <c r="C39" s="917"/>
      <c r="D39" s="917"/>
      <c r="E39" s="917"/>
      <c r="F39" s="917"/>
      <c r="G39" s="917"/>
      <c r="H39" s="917"/>
    </row>
    <row r="40" spans="1:8" x14ac:dyDescent="0.2">
      <c r="A40" s="917"/>
      <c r="B40" s="917"/>
      <c r="C40" s="917"/>
      <c r="D40" s="917"/>
      <c r="E40" s="917"/>
      <c r="F40" s="917"/>
      <c r="G40" s="917"/>
      <c r="H40" s="917"/>
    </row>
    <row r="41" spans="1:8" x14ac:dyDescent="0.2">
      <c r="A41" s="917"/>
      <c r="B41" s="917"/>
      <c r="C41" s="917"/>
      <c r="D41" s="917"/>
      <c r="E41" s="917"/>
      <c r="F41" s="917"/>
      <c r="G41" s="917"/>
      <c r="H41" s="917"/>
    </row>
    <row r="42" spans="1:8" x14ac:dyDescent="0.2">
      <c r="A42" s="917"/>
      <c r="B42" s="917"/>
      <c r="C42" s="917"/>
      <c r="D42" s="917"/>
      <c r="E42" s="917"/>
      <c r="F42" s="917"/>
      <c r="G42" s="917"/>
      <c r="H42" s="917"/>
    </row>
    <row r="43" spans="1:8" x14ac:dyDescent="0.2">
      <c r="A43" s="917"/>
      <c r="B43" s="917"/>
      <c r="C43" s="917"/>
      <c r="D43" s="917"/>
      <c r="E43" s="917"/>
      <c r="F43" s="917"/>
      <c r="G43" s="917"/>
      <c r="H43" s="917"/>
    </row>
    <row r="44" spans="1:8" x14ac:dyDescent="0.2">
      <c r="A44" s="917"/>
      <c r="B44" s="917"/>
      <c r="C44" s="917"/>
      <c r="D44" s="917"/>
      <c r="E44" s="917"/>
      <c r="F44" s="917"/>
      <c r="G44" s="917"/>
      <c r="H44" s="917"/>
    </row>
    <row r="45" spans="1:8" x14ac:dyDescent="0.2">
      <c r="A45" s="917"/>
      <c r="B45" s="917"/>
      <c r="C45" s="917"/>
      <c r="D45" s="917"/>
      <c r="E45" s="917"/>
      <c r="F45" s="917"/>
      <c r="G45" s="917"/>
      <c r="H45" s="917"/>
    </row>
    <row r="46" spans="1:8" x14ac:dyDescent="0.2">
      <c r="A46" s="917"/>
      <c r="B46" s="917"/>
      <c r="C46" s="917"/>
      <c r="D46" s="917"/>
      <c r="E46" s="917"/>
      <c r="F46" s="917"/>
      <c r="G46" s="917"/>
      <c r="H46" s="917"/>
    </row>
    <row r="47" spans="1:8" x14ac:dyDescent="0.2">
      <c r="A47" s="917"/>
      <c r="B47" s="917"/>
      <c r="C47" s="917"/>
      <c r="D47" s="917"/>
      <c r="E47" s="917"/>
      <c r="F47" s="917"/>
      <c r="G47" s="917"/>
      <c r="H47" s="917"/>
    </row>
    <row r="48" spans="1:8" x14ac:dyDescent="0.2">
      <c r="A48" s="917"/>
      <c r="B48" s="917"/>
      <c r="C48" s="917"/>
      <c r="D48" s="917"/>
      <c r="E48" s="917"/>
      <c r="F48" s="917"/>
      <c r="G48" s="917"/>
      <c r="H48" s="917"/>
    </row>
    <row r="49" spans="1:8" x14ac:dyDescent="0.2">
      <c r="A49" s="917"/>
      <c r="B49" s="917"/>
      <c r="C49" s="917"/>
      <c r="D49" s="917"/>
      <c r="E49" s="917"/>
      <c r="F49" s="917"/>
      <c r="G49" s="917"/>
      <c r="H49" s="917"/>
    </row>
    <row r="50" spans="1:8" x14ac:dyDescent="0.2">
      <c r="A50" s="917"/>
      <c r="B50" s="917"/>
      <c r="C50" s="917"/>
      <c r="D50" s="917"/>
      <c r="E50" s="917"/>
      <c r="F50" s="917"/>
      <c r="G50" s="917"/>
      <c r="H50" s="917"/>
    </row>
    <row r="51" spans="1:8" x14ac:dyDescent="0.2">
      <c r="A51" s="917"/>
      <c r="B51" s="917"/>
      <c r="C51" s="917"/>
      <c r="D51" s="917"/>
      <c r="E51" s="917"/>
      <c r="F51" s="917"/>
      <c r="G51" s="917"/>
      <c r="H51" s="917"/>
    </row>
    <row r="52" spans="1:8" x14ac:dyDescent="0.2">
      <c r="A52" s="917"/>
      <c r="B52" s="917"/>
      <c r="C52" s="917"/>
      <c r="D52" s="917"/>
      <c r="E52" s="917"/>
      <c r="F52" s="917"/>
      <c r="G52" s="917"/>
      <c r="H52" s="917"/>
    </row>
    <row r="53" spans="1:8" x14ac:dyDescent="0.2">
      <c r="A53" s="917"/>
      <c r="B53" s="917"/>
      <c r="C53" s="917"/>
      <c r="D53" s="917"/>
      <c r="E53" s="917"/>
      <c r="F53" s="917"/>
      <c r="G53" s="917"/>
      <c r="H53" s="917"/>
    </row>
    <row r="54" spans="1:8" x14ac:dyDescent="0.2">
      <c r="A54" s="917"/>
      <c r="B54" s="917"/>
      <c r="C54" s="917"/>
      <c r="D54" s="917"/>
      <c r="E54" s="917"/>
      <c r="F54" s="917"/>
      <c r="G54" s="917"/>
      <c r="H54" s="917"/>
    </row>
    <row r="55" spans="1:8" x14ac:dyDescent="0.2">
      <c r="A55" s="917"/>
      <c r="B55" s="917"/>
      <c r="C55" s="917"/>
      <c r="D55" s="917"/>
      <c r="E55" s="917"/>
      <c r="F55" s="917"/>
      <c r="G55" s="917"/>
      <c r="H55" s="917"/>
    </row>
    <row r="56" spans="1:8" x14ac:dyDescent="0.2">
      <c r="A56" s="917"/>
      <c r="B56" s="917"/>
      <c r="C56" s="917"/>
      <c r="D56" s="917"/>
      <c r="E56" s="917"/>
      <c r="F56" s="917"/>
      <c r="G56" s="917"/>
      <c r="H56" s="917"/>
    </row>
    <row r="57" spans="1:8" x14ac:dyDescent="0.2">
      <c r="A57" s="917"/>
      <c r="B57" s="917"/>
      <c r="C57" s="917"/>
      <c r="D57" s="917"/>
      <c r="E57" s="917"/>
      <c r="F57" s="917"/>
      <c r="G57" s="917"/>
      <c r="H57" s="917"/>
    </row>
    <row r="58" spans="1:8" x14ac:dyDescent="0.2">
      <c r="A58" s="917"/>
      <c r="B58" s="917"/>
      <c r="C58" s="917"/>
      <c r="D58" s="917"/>
      <c r="E58" s="917"/>
      <c r="F58" s="917"/>
      <c r="G58" s="917"/>
      <c r="H58" s="917"/>
    </row>
    <row r="59" spans="1:8" x14ac:dyDescent="0.2">
      <c r="A59" s="917"/>
      <c r="B59" s="917"/>
      <c r="C59" s="917"/>
      <c r="D59" s="917"/>
      <c r="E59" s="917"/>
      <c r="F59" s="917"/>
      <c r="G59" s="917"/>
      <c r="H59" s="917"/>
    </row>
    <row r="60" spans="1:8" x14ac:dyDescent="0.2">
      <c r="A60" s="917"/>
      <c r="B60" s="917"/>
      <c r="C60" s="917"/>
      <c r="D60" s="917"/>
      <c r="E60" s="917"/>
      <c r="F60" s="917"/>
      <c r="G60" s="917"/>
      <c r="H60" s="917"/>
    </row>
    <row r="61" spans="1:8" x14ac:dyDescent="0.2">
      <c r="A61" s="917"/>
      <c r="B61" s="917"/>
      <c r="C61" s="917"/>
      <c r="D61" s="917"/>
      <c r="E61" s="917"/>
      <c r="F61" s="917"/>
      <c r="G61" s="917"/>
      <c r="H61" s="917"/>
    </row>
    <row r="62" spans="1:8" x14ac:dyDescent="0.2">
      <c r="A62" s="917"/>
      <c r="B62" s="917"/>
      <c r="C62" s="917"/>
      <c r="D62" s="917"/>
      <c r="E62" s="917"/>
      <c r="F62" s="917"/>
      <c r="G62" s="917"/>
      <c r="H62" s="917"/>
    </row>
    <row r="63" spans="1:8" x14ac:dyDescent="0.2">
      <c r="A63" s="917"/>
      <c r="B63" s="917"/>
      <c r="C63" s="917"/>
      <c r="D63" s="917"/>
      <c r="E63" s="917"/>
      <c r="F63" s="917"/>
      <c r="G63" s="917"/>
      <c r="H63" s="917"/>
    </row>
    <row r="64" spans="1:8" x14ac:dyDescent="0.2">
      <c r="A64" s="917"/>
      <c r="B64" s="917"/>
      <c r="C64" s="917"/>
      <c r="D64" s="917"/>
      <c r="E64" s="917"/>
      <c r="F64" s="917"/>
      <c r="G64" s="917"/>
      <c r="H64" s="917"/>
    </row>
    <row r="65" spans="1:8" x14ac:dyDescent="0.2">
      <c r="A65" s="917"/>
      <c r="B65" s="917"/>
      <c r="C65" s="917"/>
      <c r="D65" s="917"/>
      <c r="E65" s="917"/>
      <c r="F65" s="917"/>
      <c r="G65" s="917"/>
      <c r="H65" s="917"/>
    </row>
    <row r="66" spans="1:8" x14ac:dyDescent="0.2">
      <c r="A66" s="917"/>
      <c r="B66" s="917"/>
      <c r="C66" s="917"/>
      <c r="D66" s="917"/>
      <c r="E66" s="917"/>
      <c r="F66" s="917"/>
      <c r="G66" s="917"/>
      <c r="H66" s="917"/>
    </row>
    <row r="67" spans="1:8" x14ac:dyDescent="0.2">
      <c r="A67" s="917"/>
      <c r="B67" s="917"/>
      <c r="C67" s="917"/>
      <c r="D67" s="917"/>
      <c r="E67" s="917"/>
      <c r="F67" s="917"/>
      <c r="G67" s="917"/>
      <c r="H67" s="917"/>
    </row>
    <row r="68" spans="1:8" x14ac:dyDescent="0.2">
      <c r="A68" s="917"/>
      <c r="B68" s="917"/>
      <c r="C68" s="917"/>
      <c r="D68" s="917"/>
      <c r="E68" s="917"/>
      <c r="F68" s="917"/>
      <c r="G68" s="917"/>
      <c r="H68" s="917"/>
    </row>
    <row r="69" spans="1:8" x14ac:dyDescent="0.2">
      <c r="A69" s="917"/>
      <c r="B69" s="917"/>
      <c r="C69" s="917"/>
      <c r="D69" s="917"/>
      <c r="E69" s="917"/>
      <c r="F69" s="917"/>
      <c r="G69" s="917"/>
      <c r="H69" s="917"/>
    </row>
    <row r="70" spans="1:8" x14ac:dyDescent="0.2">
      <c r="A70" s="917"/>
      <c r="B70" s="917"/>
      <c r="C70" s="917"/>
      <c r="D70" s="917"/>
      <c r="E70" s="917"/>
      <c r="F70" s="917"/>
      <c r="G70" s="917"/>
      <c r="H70" s="917"/>
    </row>
    <row r="71" spans="1:8" x14ac:dyDescent="0.2">
      <c r="A71" s="917"/>
      <c r="B71" s="917"/>
      <c r="C71" s="917"/>
      <c r="D71" s="917"/>
      <c r="E71" s="917"/>
      <c r="F71" s="917"/>
      <c r="G71" s="917"/>
      <c r="H71" s="917"/>
    </row>
    <row r="72" spans="1:8" x14ac:dyDescent="0.2">
      <c r="A72" s="917"/>
      <c r="B72" s="917"/>
      <c r="C72" s="917"/>
      <c r="D72" s="917"/>
      <c r="E72" s="917"/>
      <c r="F72" s="917"/>
      <c r="G72" s="917"/>
      <c r="H72" s="917"/>
    </row>
    <row r="73" spans="1:8" x14ac:dyDescent="0.2">
      <c r="A73" s="917"/>
      <c r="B73" s="917"/>
      <c r="C73" s="917"/>
      <c r="D73" s="917"/>
      <c r="E73" s="917"/>
      <c r="F73" s="917"/>
      <c r="G73" s="917"/>
      <c r="H73" s="917"/>
    </row>
    <row r="74" spans="1:8" x14ac:dyDescent="0.2">
      <c r="A74" s="917"/>
      <c r="B74" s="917"/>
      <c r="C74" s="917"/>
      <c r="D74" s="917"/>
      <c r="E74" s="917"/>
      <c r="F74" s="917"/>
      <c r="G74" s="917"/>
      <c r="H74" s="917"/>
    </row>
    <row r="75" spans="1:8" x14ac:dyDescent="0.2">
      <c r="A75" s="917"/>
      <c r="B75" s="917"/>
      <c r="C75" s="917"/>
      <c r="D75" s="917"/>
      <c r="E75" s="917"/>
      <c r="F75" s="917"/>
      <c r="G75" s="917"/>
      <c r="H75" s="917"/>
    </row>
    <row r="76" spans="1:8" x14ac:dyDescent="0.2">
      <c r="A76" s="917"/>
      <c r="B76" s="917"/>
      <c r="C76" s="917"/>
      <c r="D76" s="917"/>
      <c r="E76" s="917"/>
      <c r="F76" s="917"/>
      <c r="G76" s="917"/>
      <c r="H76" s="917"/>
    </row>
    <row r="77" spans="1:8" x14ac:dyDescent="0.2">
      <c r="A77" s="917"/>
      <c r="B77" s="917"/>
      <c r="C77" s="917"/>
      <c r="D77" s="917"/>
      <c r="E77" s="917"/>
      <c r="F77" s="917"/>
      <c r="G77" s="917"/>
      <c r="H77" s="917"/>
    </row>
    <row r="78" spans="1:8" x14ac:dyDescent="0.2">
      <c r="A78" s="917"/>
      <c r="B78" s="917"/>
      <c r="C78" s="917"/>
      <c r="D78" s="917"/>
      <c r="E78" s="917"/>
      <c r="F78" s="917"/>
      <c r="G78" s="917"/>
      <c r="H78" s="917"/>
    </row>
    <row r="79" spans="1:8" x14ac:dyDescent="0.2">
      <c r="A79" s="917"/>
      <c r="B79" s="917"/>
      <c r="C79" s="917"/>
      <c r="D79" s="917"/>
      <c r="E79" s="917"/>
      <c r="F79" s="917"/>
      <c r="G79" s="917"/>
      <c r="H79" s="917"/>
    </row>
    <row r="80" spans="1:8" x14ac:dyDescent="0.2">
      <c r="A80" s="917"/>
      <c r="B80" s="917"/>
      <c r="C80" s="917"/>
      <c r="D80" s="917"/>
      <c r="E80" s="917"/>
      <c r="F80" s="917"/>
      <c r="G80" s="917"/>
      <c r="H80" s="917"/>
    </row>
    <row r="81" spans="1:8" x14ac:dyDescent="0.2">
      <c r="A81" s="917"/>
      <c r="B81" s="917"/>
      <c r="C81" s="917"/>
      <c r="D81" s="917"/>
      <c r="E81" s="917"/>
      <c r="F81" s="917"/>
      <c r="G81" s="917"/>
      <c r="H81" s="917"/>
    </row>
    <row r="82" spans="1:8" x14ac:dyDescent="0.2">
      <c r="A82" s="917"/>
      <c r="B82" s="917"/>
      <c r="C82" s="917"/>
      <c r="D82" s="917"/>
      <c r="E82" s="917"/>
      <c r="F82" s="917"/>
      <c r="G82" s="917"/>
      <c r="H82" s="917"/>
    </row>
    <row r="83" spans="1:8" x14ac:dyDescent="0.2">
      <c r="A83" s="917"/>
      <c r="B83" s="917"/>
      <c r="C83" s="917"/>
      <c r="D83" s="917"/>
      <c r="E83" s="917"/>
      <c r="F83" s="917"/>
      <c r="G83" s="917"/>
      <c r="H83" s="917"/>
    </row>
    <row r="84" spans="1:8" x14ac:dyDescent="0.2">
      <c r="A84" s="917"/>
      <c r="B84" s="917"/>
      <c r="C84" s="917"/>
      <c r="D84" s="917"/>
      <c r="E84" s="917"/>
      <c r="F84" s="917"/>
      <c r="G84" s="917"/>
      <c r="H84" s="917"/>
    </row>
    <row r="85" spans="1:8" x14ac:dyDescent="0.2">
      <c r="A85" s="917"/>
      <c r="B85" s="917"/>
      <c r="C85" s="917"/>
      <c r="D85" s="917"/>
      <c r="E85" s="917"/>
      <c r="F85" s="917"/>
      <c r="G85" s="917"/>
      <c r="H85" s="917"/>
    </row>
    <row r="86" spans="1:8" x14ac:dyDescent="0.2">
      <c r="A86" s="917"/>
      <c r="B86" s="917"/>
      <c r="C86" s="917"/>
      <c r="D86" s="917"/>
      <c r="E86" s="917"/>
      <c r="F86" s="917"/>
      <c r="G86" s="917"/>
      <c r="H86" s="917"/>
    </row>
    <row r="87" spans="1:8" x14ac:dyDescent="0.2">
      <c r="A87" s="917"/>
      <c r="B87" s="917"/>
      <c r="C87" s="917"/>
      <c r="D87" s="917"/>
      <c r="E87" s="917"/>
      <c r="F87" s="917"/>
      <c r="G87" s="917"/>
      <c r="H87" s="917"/>
    </row>
    <row r="88" spans="1:8" x14ac:dyDescent="0.2">
      <c r="A88" s="917"/>
      <c r="B88" s="917"/>
      <c r="C88" s="917"/>
      <c r="D88" s="917"/>
      <c r="E88" s="917"/>
      <c r="F88" s="917"/>
      <c r="G88" s="917"/>
      <c r="H88" s="917"/>
    </row>
    <row r="89" spans="1:8" x14ac:dyDescent="0.2">
      <c r="A89" s="917"/>
      <c r="B89" s="917"/>
      <c r="C89" s="917"/>
      <c r="D89" s="917"/>
      <c r="E89" s="917"/>
      <c r="F89" s="917"/>
      <c r="G89" s="917"/>
      <c r="H89" s="917"/>
    </row>
    <row r="90" spans="1:8" x14ac:dyDescent="0.2">
      <c r="A90" s="917"/>
      <c r="B90" s="917"/>
      <c r="C90" s="917"/>
      <c r="D90" s="917"/>
      <c r="E90" s="917"/>
      <c r="F90" s="917"/>
      <c r="G90" s="917"/>
      <c r="H90" s="917"/>
    </row>
    <row r="91" spans="1:8" x14ac:dyDescent="0.2">
      <c r="A91" s="917"/>
      <c r="B91" s="917"/>
      <c r="C91" s="917"/>
      <c r="D91" s="917"/>
      <c r="E91" s="917"/>
      <c r="F91" s="917"/>
      <c r="G91" s="917"/>
      <c r="H91" s="917"/>
    </row>
    <row r="92" spans="1:8" x14ac:dyDescent="0.2">
      <c r="A92" s="917"/>
      <c r="B92" s="917"/>
      <c r="C92" s="917"/>
      <c r="D92" s="917"/>
      <c r="E92" s="917"/>
      <c r="F92" s="917"/>
      <c r="G92" s="917"/>
      <c r="H92" s="917"/>
    </row>
    <row r="93" spans="1:8" x14ac:dyDescent="0.2">
      <c r="A93" s="917"/>
      <c r="B93" s="917"/>
      <c r="C93" s="917"/>
      <c r="D93" s="917"/>
      <c r="E93" s="917"/>
      <c r="F93" s="917"/>
      <c r="G93" s="917"/>
      <c r="H93" s="917"/>
    </row>
    <row r="94" spans="1:8" x14ac:dyDescent="0.2">
      <c r="A94" s="917"/>
      <c r="B94" s="917"/>
      <c r="C94" s="917"/>
      <c r="D94" s="917"/>
      <c r="E94" s="917"/>
      <c r="F94" s="917"/>
      <c r="G94" s="917"/>
      <c r="H94" s="917"/>
    </row>
    <row r="95" spans="1:8" x14ac:dyDescent="0.2">
      <c r="A95" s="917"/>
      <c r="B95" s="917"/>
      <c r="C95" s="917"/>
      <c r="D95" s="917"/>
      <c r="E95" s="917"/>
      <c r="F95" s="917"/>
      <c r="G95" s="917"/>
      <c r="H95" s="917"/>
    </row>
    <row r="96" spans="1:8" x14ac:dyDescent="0.2">
      <c r="A96" s="917"/>
      <c r="B96" s="917"/>
      <c r="C96" s="917"/>
      <c r="D96" s="917"/>
      <c r="E96" s="917"/>
      <c r="F96" s="917"/>
      <c r="G96" s="917"/>
      <c r="H96" s="917"/>
    </row>
    <row r="97" spans="1:8" x14ac:dyDescent="0.2">
      <c r="A97" s="917"/>
      <c r="B97" s="917"/>
      <c r="C97" s="917"/>
      <c r="D97" s="917"/>
      <c r="E97" s="917"/>
      <c r="F97" s="917"/>
      <c r="G97" s="917"/>
      <c r="H97" s="917"/>
    </row>
    <row r="98" spans="1:8" x14ac:dyDescent="0.2">
      <c r="A98" s="917"/>
      <c r="B98" s="917"/>
      <c r="C98" s="917"/>
      <c r="D98" s="917"/>
      <c r="E98" s="917"/>
      <c r="F98" s="917"/>
      <c r="G98" s="917"/>
      <c r="H98" s="917"/>
    </row>
    <row r="99" spans="1:8" x14ac:dyDescent="0.2">
      <c r="A99" s="917"/>
      <c r="B99" s="917"/>
      <c r="C99" s="917"/>
      <c r="D99" s="917"/>
      <c r="E99" s="917"/>
      <c r="F99" s="917"/>
      <c r="G99" s="917"/>
      <c r="H99" s="917"/>
    </row>
    <row r="100" spans="1:8" x14ac:dyDescent="0.2">
      <c r="A100" s="917"/>
      <c r="B100" s="917"/>
      <c r="C100" s="917"/>
      <c r="D100" s="917"/>
      <c r="E100" s="917"/>
      <c r="F100" s="917"/>
      <c r="G100" s="917"/>
      <c r="H100" s="917"/>
    </row>
    <row r="101" spans="1:8" x14ac:dyDescent="0.2">
      <c r="A101" s="917"/>
      <c r="B101" s="917"/>
      <c r="C101" s="917"/>
      <c r="D101" s="917"/>
      <c r="E101" s="917"/>
      <c r="F101" s="917"/>
      <c r="G101" s="917"/>
      <c r="H101" s="917"/>
    </row>
    <row r="102" spans="1:8" x14ac:dyDescent="0.2">
      <c r="A102" s="917"/>
      <c r="B102" s="917"/>
      <c r="C102" s="917"/>
      <c r="D102" s="917"/>
      <c r="E102" s="917"/>
      <c r="F102" s="917"/>
      <c r="G102" s="917"/>
      <c r="H102" s="917"/>
    </row>
    <row r="103" spans="1:8" x14ac:dyDescent="0.2">
      <c r="A103" s="917"/>
      <c r="B103" s="917"/>
      <c r="C103" s="917"/>
      <c r="D103" s="917"/>
      <c r="E103" s="917"/>
      <c r="F103" s="917"/>
      <c r="G103" s="917"/>
      <c r="H103" s="917"/>
    </row>
    <row r="104" spans="1:8" x14ac:dyDescent="0.2">
      <c r="A104" s="917"/>
      <c r="B104" s="917"/>
      <c r="C104" s="917"/>
      <c r="D104" s="917"/>
      <c r="E104" s="917"/>
      <c r="F104" s="917"/>
      <c r="G104" s="917"/>
      <c r="H104" s="917"/>
    </row>
    <row r="105" spans="1:8" x14ac:dyDescent="0.2">
      <c r="A105" s="917"/>
      <c r="B105" s="917"/>
      <c r="C105" s="917"/>
      <c r="D105" s="917"/>
      <c r="E105" s="917"/>
      <c r="F105" s="917"/>
      <c r="G105" s="917"/>
      <c r="H105" s="917"/>
    </row>
    <row r="106" spans="1:8" x14ac:dyDescent="0.2">
      <c r="A106" s="917"/>
      <c r="B106" s="917"/>
      <c r="C106" s="917"/>
      <c r="D106" s="917"/>
      <c r="E106" s="917"/>
      <c r="F106" s="917"/>
      <c r="G106" s="917"/>
      <c r="H106" s="917"/>
    </row>
    <row r="107" spans="1:8" x14ac:dyDescent="0.2">
      <c r="A107" s="917"/>
      <c r="B107" s="917"/>
      <c r="C107" s="917"/>
      <c r="D107" s="917"/>
      <c r="E107" s="917"/>
      <c r="F107" s="917"/>
      <c r="G107" s="917"/>
      <c r="H107" s="917"/>
    </row>
    <row r="108" spans="1:8" x14ac:dyDescent="0.2">
      <c r="A108" s="917"/>
      <c r="B108" s="917"/>
      <c r="C108" s="917"/>
      <c r="D108" s="917"/>
      <c r="E108" s="917"/>
      <c r="F108" s="917"/>
      <c r="G108" s="917"/>
      <c r="H108" s="917"/>
    </row>
    <row r="109" spans="1:8" x14ac:dyDescent="0.2">
      <c r="A109" s="917"/>
      <c r="B109" s="917"/>
      <c r="C109" s="917"/>
      <c r="D109" s="917"/>
      <c r="E109" s="917"/>
      <c r="F109" s="917"/>
      <c r="G109" s="917"/>
      <c r="H109" s="917"/>
    </row>
    <row r="110" spans="1:8" x14ac:dyDescent="0.2">
      <c r="A110" s="917"/>
      <c r="B110" s="917"/>
      <c r="C110" s="917"/>
      <c r="D110" s="917"/>
      <c r="E110" s="917"/>
      <c r="F110" s="917"/>
      <c r="G110" s="917"/>
      <c r="H110" s="917"/>
    </row>
    <row r="111" spans="1:8" x14ac:dyDescent="0.2">
      <c r="A111" s="917"/>
      <c r="B111" s="917"/>
      <c r="C111" s="917"/>
      <c r="D111" s="917"/>
      <c r="E111" s="917"/>
      <c r="F111" s="917"/>
      <c r="G111" s="917"/>
      <c r="H111" s="917"/>
    </row>
    <row r="112" spans="1:8" x14ac:dyDescent="0.2">
      <c r="A112" s="917"/>
      <c r="B112" s="917"/>
      <c r="C112" s="917"/>
      <c r="D112" s="917"/>
      <c r="E112" s="917"/>
      <c r="F112" s="917"/>
      <c r="G112" s="917"/>
      <c r="H112" s="917"/>
    </row>
    <row r="113" spans="1:8" x14ac:dyDescent="0.2">
      <c r="A113" s="917"/>
      <c r="B113" s="917"/>
      <c r="C113" s="917"/>
      <c r="D113" s="917"/>
      <c r="E113" s="917"/>
      <c r="F113" s="917"/>
      <c r="G113" s="917"/>
      <c r="H113" s="917"/>
    </row>
    <row r="114" spans="1:8" x14ac:dyDescent="0.2">
      <c r="A114" s="917"/>
      <c r="B114" s="917"/>
      <c r="C114" s="917"/>
      <c r="D114" s="917"/>
      <c r="E114" s="917"/>
      <c r="F114" s="917"/>
      <c r="G114" s="917"/>
      <c r="H114" s="917"/>
    </row>
    <row r="115" spans="1:8" x14ac:dyDescent="0.2">
      <c r="A115" s="917"/>
      <c r="B115" s="917"/>
      <c r="C115" s="917"/>
      <c r="D115" s="917"/>
      <c r="E115" s="917"/>
      <c r="F115" s="917"/>
      <c r="G115" s="917"/>
      <c r="H115" s="917"/>
    </row>
    <row r="116" spans="1:8" x14ac:dyDescent="0.2">
      <c r="A116" s="917"/>
      <c r="B116" s="917"/>
      <c r="C116" s="917"/>
      <c r="D116" s="917"/>
      <c r="E116" s="917"/>
      <c r="F116" s="917"/>
      <c r="G116" s="917"/>
      <c r="H116" s="917"/>
    </row>
    <row r="117" spans="1:8" x14ac:dyDescent="0.2">
      <c r="A117" s="917"/>
      <c r="B117" s="917"/>
      <c r="C117" s="917"/>
      <c r="D117" s="917"/>
      <c r="E117" s="917"/>
      <c r="F117" s="917"/>
      <c r="G117" s="917"/>
      <c r="H117" s="917"/>
    </row>
    <row r="118" spans="1:8" x14ac:dyDescent="0.2">
      <c r="A118" s="917"/>
      <c r="B118" s="917"/>
      <c r="C118" s="917"/>
      <c r="D118" s="917"/>
      <c r="E118" s="917"/>
      <c r="F118" s="917"/>
      <c r="G118" s="917"/>
      <c r="H118" s="917"/>
    </row>
    <row r="119" spans="1:8" x14ac:dyDescent="0.2">
      <c r="A119" s="917"/>
      <c r="B119" s="917"/>
      <c r="C119" s="917"/>
      <c r="D119" s="917"/>
      <c r="E119" s="917"/>
      <c r="F119" s="917"/>
      <c r="G119" s="917"/>
      <c r="H119" s="917"/>
    </row>
    <row r="120" spans="1:8" x14ac:dyDescent="0.2">
      <c r="A120" s="917"/>
      <c r="B120" s="917"/>
      <c r="C120" s="917"/>
      <c r="D120" s="917"/>
      <c r="E120" s="917"/>
      <c r="F120" s="917"/>
      <c r="G120" s="917"/>
      <c r="H120" s="917"/>
    </row>
  </sheetData>
  <hyperlinks>
    <hyperlink ref="B6" location="A_base!A1" display="Formations de base"/>
    <hyperlink ref="B7" location="A_amb!A1" display="Discipline : 413 – écoles d’ambulanciers"/>
    <hyperlink ref="B8" location="A_inf!A1" display="Discipline : 414 – instituts de formation en soins infirmiers"/>
    <hyperlink ref="B9" location="A_sagF!A1" display="Discipline : 415 – écoles de sages femmes"/>
    <hyperlink ref="B10" location="A_massK!A1" display="Discipline : 416 – écoles de masseurs kinésitherapeutes"/>
    <hyperlink ref="B11" location="A_tecLM!A1" display="Discipline : 417 – écoles de techniciens en laboratoire médical"/>
    <hyperlink ref="B12" location="A_aidS!A1" display="Discipline : 419 – écoles d’aides soignants"/>
    <hyperlink ref="B13" location="A_pedP!A1" display="Discipline : 420 – écoles de pédicures podologues"/>
    <hyperlink ref="B14" location="A_manERM!A1" display="Discipline : 421 – écoles de manipulateurs d’électro-radiologie médicale"/>
    <hyperlink ref="B15" location="A_ergo!A1" display="Discipline : 423 – écoles d’ergothérapeutes"/>
    <hyperlink ref="B16" location="A_psyMot!A1" display="Discipline : 424 – écoles de psychomotriciens"/>
    <hyperlink ref="B17" location="A_auxPuer!A1" display="Discipline : 456 – écoles d’auxiliaires de puériculture"/>
    <hyperlink ref="B18" location="A_prepPH!A1" display="Discipline 880 :  préparateurs en pharmacie hospitalière"/>
    <hyperlink ref="B19" location="A_Spe!A1" display="Spécialisations"/>
    <hyperlink ref="B20" location="A_puer!A1" display="Discipline : 418 – écoles de puéricultrices"/>
    <hyperlink ref="B21" location="A_infAnes!A1" display="Discipline : 425 – écoles d’infirmiers anesthésistes"/>
    <hyperlink ref="B22" location="A_infBloc!A1" display="Discipline : 426 – écoles d’infirmiers de bloc opératoire"/>
    <hyperlink ref="B23" location="A_cadreS!A1" display="Discipline : 453 – écoles de cadres de santé"/>
    <hyperlink ref="B24" location="VAEdeas!A1" display="Validation des acquis de l’expérience"/>
    <hyperlink ref="B26" location="nbCentres_an!A1" display="Tableaux chronologiques"/>
    <hyperlink ref="B25" location="nbCentres!A1" display="Tableaux régionaux"/>
    <hyperlink ref="B27" location="'1A-2-3_audio-prothésistes'!A1" display="Effectifs en formation en 2015 et diplômes"/>
    <hyperlink ref="B28" location="nbCentres_BCP!A1" display="Tableaux régionau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AD47"/>
  <sheetViews>
    <sheetView showGridLines="0" topLeftCell="A22" workbookViewId="0">
      <selection sqref="A1:I48"/>
    </sheetView>
  </sheetViews>
  <sheetFormatPr baseColWidth="10" defaultRowHeight="12.75" x14ac:dyDescent="0.2"/>
  <cols>
    <col min="1" max="1" width="2.140625" style="20" customWidth="1"/>
    <col min="2" max="2" width="20.85546875" style="20" customWidth="1"/>
    <col min="3" max="3" width="14.7109375" style="20" customWidth="1"/>
    <col min="4" max="4" width="10.7109375" style="20" customWidth="1"/>
    <col min="5" max="5" width="11.140625" style="20" customWidth="1"/>
    <col min="6" max="6" width="10.42578125" style="20" customWidth="1"/>
    <col min="7" max="7" width="11.42578125" style="20" customWidth="1"/>
    <col min="8" max="8" width="11" style="20" bestFit="1" customWidth="1"/>
    <col min="9" max="9" width="2.7109375" style="20" customWidth="1"/>
    <col min="10" max="16384" width="11.42578125" style="20"/>
  </cols>
  <sheetData>
    <row r="1" spans="1:10" x14ac:dyDescent="0.2">
      <c r="A1" s="652" t="s">
        <v>323</v>
      </c>
      <c r="B1" s="652"/>
      <c r="C1" s="652"/>
      <c r="D1" s="652"/>
      <c r="E1" s="652"/>
      <c r="F1" s="652"/>
      <c r="G1" s="652"/>
      <c r="H1" s="652"/>
      <c r="I1" s="652"/>
    </row>
    <row r="3" spans="1:10" x14ac:dyDescent="0.2">
      <c r="B3" s="641" t="s">
        <v>269</v>
      </c>
      <c r="C3" s="641"/>
      <c r="D3" s="641"/>
      <c r="E3" s="641"/>
      <c r="F3" s="641"/>
      <c r="G3" s="641"/>
      <c r="H3" s="34"/>
    </row>
    <row r="4" spans="1:10" ht="8.25" customHeight="1" x14ac:dyDescent="0.2">
      <c r="B4" s="24"/>
      <c r="C4" s="21"/>
      <c r="D4" s="21"/>
      <c r="E4" s="22"/>
      <c r="F4" s="23"/>
      <c r="G4" s="21"/>
      <c r="H4" s="24"/>
    </row>
    <row r="5" spans="1:10" x14ac:dyDescent="0.2">
      <c r="B5" s="623" t="s">
        <v>245</v>
      </c>
      <c r="C5" s="738" t="s">
        <v>246</v>
      </c>
      <c r="D5" s="738" t="s">
        <v>261</v>
      </c>
      <c r="E5" s="740" t="s">
        <v>245</v>
      </c>
      <c r="F5" s="741"/>
      <c r="G5" s="741"/>
      <c r="H5" s="742"/>
    </row>
    <row r="6" spans="1:10" x14ac:dyDescent="0.2">
      <c r="B6" s="624"/>
      <c r="C6" s="739"/>
      <c r="D6" s="739"/>
      <c r="E6" s="366" t="s">
        <v>247</v>
      </c>
      <c r="F6" s="366" t="s">
        <v>248</v>
      </c>
      <c r="G6" s="367" t="s">
        <v>210</v>
      </c>
      <c r="H6" s="368" t="s">
        <v>249</v>
      </c>
    </row>
    <row r="7" spans="1:10" ht="15" customHeight="1" x14ac:dyDescent="0.2">
      <c r="B7" s="624"/>
      <c r="C7" s="620" t="s">
        <v>258</v>
      </c>
      <c r="D7" s="314" t="s">
        <v>258</v>
      </c>
      <c r="E7" s="39">
        <v>2652</v>
      </c>
      <c r="F7" s="40">
        <v>579</v>
      </c>
      <c r="G7" s="19">
        <v>3231</v>
      </c>
      <c r="H7" s="41">
        <v>23</v>
      </c>
      <c r="J7" s="419"/>
    </row>
    <row r="8" spans="1:10" ht="15" x14ac:dyDescent="0.2">
      <c r="B8" s="624"/>
      <c r="C8" s="621"/>
      <c r="D8" s="315" t="s">
        <v>259</v>
      </c>
      <c r="E8" s="39">
        <v>23258</v>
      </c>
      <c r="F8" s="40">
        <v>4764</v>
      </c>
      <c r="G8" s="19">
        <v>28022</v>
      </c>
      <c r="H8" s="41">
        <v>346</v>
      </c>
      <c r="J8" s="420"/>
    </row>
    <row r="9" spans="1:10" x14ac:dyDescent="0.2">
      <c r="B9" s="624"/>
      <c r="C9" s="622"/>
      <c r="D9" s="32" t="s">
        <v>210</v>
      </c>
      <c r="E9" s="61">
        <v>25910</v>
      </c>
      <c r="F9" s="42">
        <v>5343</v>
      </c>
      <c r="G9" s="42">
        <v>31253</v>
      </c>
      <c r="H9" s="62">
        <v>369</v>
      </c>
      <c r="J9" s="421"/>
    </row>
    <row r="10" spans="1:10" ht="15" customHeight="1" x14ac:dyDescent="0.2">
      <c r="B10" s="624"/>
      <c r="C10" s="620" t="s">
        <v>259</v>
      </c>
      <c r="D10" s="314" t="s">
        <v>258</v>
      </c>
      <c r="E10" s="39">
        <v>2823</v>
      </c>
      <c r="F10" s="40">
        <v>610</v>
      </c>
      <c r="G10" s="19">
        <v>3433</v>
      </c>
      <c r="H10" s="41">
        <v>29</v>
      </c>
      <c r="J10" s="422"/>
    </row>
    <row r="11" spans="1:10" ht="15" x14ac:dyDescent="0.2">
      <c r="B11" s="624"/>
      <c r="C11" s="621"/>
      <c r="D11" s="315" t="s">
        <v>259</v>
      </c>
      <c r="E11" s="39">
        <v>22431</v>
      </c>
      <c r="F11" s="40">
        <v>4318</v>
      </c>
      <c r="G11" s="19">
        <v>26749</v>
      </c>
      <c r="H11" s="41">
        <v>312</v>
      </c>
      <c r="J11" s="423"/>
    </row>
    <row r="12" spans="1:10" ht="15" customHeight="1" x14ac:dyDescent="0.2">
      <c r="B12" s="624"/>
      <c r="C12" s="621"/>
      <c r="D12" s="32" t="s">
        <v>210</v>
      </c>
      <c r="E12" s="61">
        <v>25254</v>
      </c>
      <c r="F12" s="42">
        <v>4928</v>
      </c>
      <c r="G12" s="42">
        <v>30182</v>
      </c>
      <c r="H12" s="62">
        <v>341</v>
      </c>
      <c r="J12" s="420"/>
    </row>
    <row r="13" spans="1:10" ht="15" customHeight="1" x14ac:dyDescent="0.2">
      <c r="B13" s="624"/>
      <c r="C13" s="620" t="s">
        <v>260</v>
      </c>
      <c r="D13" s="314" t="s">
        <v>258</v>
      </c>
      <c r="E13" s="39">
        <v>3049</v>
      </c>
      <c r="F13" s="40">
        <v>629</v>
      </c>
      <c r="G13" s="19">
        <v>3678</v>
      </c>
      <c r="H13" s="41">
        <v>18</v>
      </c>
      <c r="J13" s="419"/>
    </row>
    <row r="14" spans="1:10" ht="15" x14ac:dyDescent="0.2">
      <c r="B14" s="624"/>
      <c r="C14" s="621"/>
      <c r="D14" s="315" t="s">
        <v>259</v>
      </c>
      <c r="E14" s="39">
        <v>22554</v>
      </c>
      <c r="F14" s="40">
        <v>4619</v>
      </c>
      <c r="G14" s="19">
        <v>27173</v>
      </c>
      <c r="H14" s="41">
        <v>296</v>
      </c>
    </row>
    <row r="15" spans="1:10" x14ac:dyDescent="0.2">
      <c r="B15" s="624"/>
      <c r="C15" s="622"/>
      <c r="D15" s="37" t="s">
        <v>210</v>
      </c>
      <c r="E15" s="56">
        <v>25603</v>
      </c>
      <c r="F15" s="47">
        <v>5248</v>
      </c>
      <c r="G15" s="47">
        <v>30851</v>
      </c>
      <c r="H15" s="58">
        <v>314</v>
      </c>
      <c r="J15" s="394"/>
    </row>
    <row r="16" spans="1:10" x14ac:dyDescent="0.2">
      <c r="B16" s="625"/>
      <c r="C16" s="649" t="s">
        <v>210</v>
      </c>
      <c r="D16" s="650"/>
      <c r="E16" s="61">
        <v>76767</v>
      </c>
      <c r="F16" s="42">
        <v>15519</v>
      </c>
      <c r="G16" s="42">
        <v>92286</v>
      </c>
      <c r="H16" s="295">
        <v>1037</v>
      </c>
      <c r="I16" s="377"/>
      <c r="J16" s="377"/>
    </row>
    <row r="17" spans="2:30" x14ac:dyDescent="0.2">
      <c r="B17" s="584"/>
      <c r="C17" s="333"/>
      <c r="D17" s="333"/>
      <c r="E17" s="77"/>
      <c r="F17" s="77"/>
      <c r="G17" s="77"/>
      <c r="H17" s="77"/>
      <c r="I17" s="402"/>
    </row>
    <row r="18" spans="2:30" ht="16.5" customHeight="1" x14ac:dyDescent="0.2">
      <c r="B18" s="25"/>
      <c r="C18" s="25"/>
      <c r="D18" s="25"/>
      <c r="E18" s="588" t="s">
        <v>247</v>
      </c>
      <c r="F18" s="588" t="s">
        <v>248</v>
      </c>
      <c r="G18" s="588" t="s">
        <v>210</v>
      </c>
      <c r="H18" s="26"/>
    </row>
    <row r="19" spans="2:30" ht="27" customHeight="1" x14ac:dyDescent="0.2">
      <c r="B19" s="714" t="s">
        <v>155</v>
      </c>
      <c r="C19" s="715"/>
      <c r="D19" s="716"/>
      <c r="E19" s="82">
        <v>1692</v>
      </c>
      <c r="F19" s="82">
        <v>258</v>
      </c>
      <c r="G19" s="83">
        <v>1950</v>
      </c>
      <c r="H19" s="27"/>
      <c r="J19" s="393"/>
    </row>
    <row r="20" spans="2:30" ht="17.25" customHeight="1" x14ac:dyDescent="0.2">
      <c r="B20" s="28"/>
      <c r="C20" s="28"/>
      <c r="D20" s="28"/>
      <c r="E20" s="28"/>
      <c r="F20" s="28"/>
      <c r="G20" s="28"/>
      <c r="H20" s="28"/>
      <c r="J20" s="424"/>
    </row>
    <row r="21" spans="2:30" x14ac:dyDescent="0.2">
      <c r="B21" s="641" t="s">
        <v>266</v>
      </c>
      <c r="C21" s="641"/>
      <c r="D21" s="641"/>
      <c r="E21" s="641"/>
      <c r="F21" s="641"/>
      <c r="G21" s="641"/>
      <c r="H21" s="112"/>
      <c r="I21" s="420"/>
      <c r="J21" s="420"/>
      <c r="K21" s="420"/>
      <c r="L21" s="420"/>
      <c r="M21" s="420"/>
      <c r="N21" s="132"/>
      <c r="O21" s="132"/>
      <c r="P21" s="132"/>
      <c r="Q21" s="132"/>
      <c r="R21" s="132"/>
      <c r="S21" s="132"/>
      <c r="T21" s="132"/>
      <c r="U21" s="132"/>
      <c r="V21" s="132"/>
      <c r="W21" s="132"/>
      <c r="X21" s="132"/>
      <c r="Y21" s="132"/>
      <c r="Z21" s="132"/>
      <c r="AA21" s="425"/>
      <c r="AB21" s="132"/>
      <c r="AC21" s="132"/>
      <c r="AD21" s="132"/>
    </row>
    <row r="22" spans="2:30" ht="11.25" customHeight="1" x14ac:dyDescent="0.2">
      <c r="B22" s="24"/>
      <c r="C22" s="29"/>
      <c r="D22" s="29"/>
      <c r="E22" s="23"/>
      <c r="F22" s="21"/>
      <c r="G22" s="21"/>
      <c r="H22" s="113"/>
      <c r="I22" s="420"/>
      <c r="J22" s="420"/>
      <c r="K22" s="420"/>
      <c r="L22" s="420"/>
      <c r="M22" s="420"/>
      <c r="N22" s="132"/>
      <c r="O22" s="132"/>
      <c r="P22" s="132"/>
      <c r="Q22" s="132"/>
      <c r="R22" s="132"/>
      <c r="S22" s="132"/>
      <c r="T22" s="132"/>
      <c r="U22" s="132"/>
      <c r="V22" s="132"/>
      <c r="W22" s="132"/>
      <c r="X22" s="132"/>
      <c r="Y22" s="132"/>
      <c r="Z22" s="132"/>
      <c r="AA22" s="426"/>
      <c r="AB22" s="132"/>
      <c r="AC22" s="132"/>
      <c r="AD22" s="132"/>
    </row>
    <row r="23" spans="2:30" ht="16.5" customHeight="1" x14ac:dyDescent="0.2">
      <c r="B23" s="29"/>
      <c r="C23" s="29"/>
      <c r="D23" s="591" t="s">
        <v>261</v>
      </c>
      <c r="E23" s="591" t="s">
        <v>247</v>
      </c>
      <c r="F23" s="593" t="s">
        <v>248</v>
      </c>
      <c r="G23" s="591" t="s">
        <v>210</v>
      </c>
      <c r="H23" s="113"/>
      <c r="I23" s="420"/>
      <c r="J23" s="420"/>
      <c r="K23" s="420"/>
      <c r="L23" s="420"/>
      <c r="M23" s="420"/>
      <c r="N23" s="132"/>
      <c r="O23" s="132"/>
      <c r="P23" s="132"/>
      <c r="Q23" s="132"/>
      <c r="R23" s="132"/>
      <c r="S23" s="132"/>
      <c r="T23" s="427"/>
      <c r="U23" s="132"/>
      <c r="V23" s="132"/>
      <c r="W23" s="132"/>
      <c r="X23" s="428"/>
      <c r="Y23" s="132"/>
      <c r="Z23" s="132"/>
      <c r="AA23" s="132"/>
      <c r="AB23" s="132"/>
      <c r="AC23" s="132"/>
      <c r="AD23" s="132"/>
    </row>
    <row r="24" spans="2:30" ht="15" x14ac:dyDescent="0.2">
      <c r="B24" s="629" t="s">
        <v>250</v>
      </c>
      <c r="C24" s="630"/>
      <c r="D24" s="314" t="s">
        <v>258</v>
      </c>
      <c r="E24" s="45">
        <v>20324</v>
      </c>
      <c r="F24" s="46">
        <v>3719</v>
      </c>
      <c r="G24" s="47">
        <v>24040</v>
      </c>
      <c r="H24" s="113"/>
      <c r="I24" s="420"/>
      <c r="J24" s="420"/>
      <c r="K24" s="423"/>
      <c r="L24" s="423"/>
      <c r="M24" s="423"/>
      <c r="N24" s="424"/>
      <c r="O24" s="424"/>
      <c r="P24" s="424"/>
      <c r="Q24" s="132"/>
      <c r="R24" s="426"/>
      <c r="S24" s="426"/>
      <c r="T24" s="428"/>
      <c r="U24" s="426"/>
      <c r="V24" s="424"/>
      <c r="W24" s="426"/>
      <c r="X24" s="426"/>
      <c r="Y24" s="426"/>
      <c r="Z24" s="424"/>
      <c r="AA24" s="426"/>
      <c r="AB24" s="132"/>
      <c r="AC24" s="132"/>
      <c r="AD24" s="132"/>
    </row>
    <row r="25" spans="2:30" ht="15" x14ac:dyDescent="0.2">
      <c r="B25" s="631"/>
      <c r="C25" s="632"/>
      <c r="D25" s="315" t="s">
        <v>259</v>
      </c>
      <c r="E25" s="40">
        <v>2686</v>
      </c>
      <c r="F25" s="39">
        <v>722</v>
      </c>
      <c r="G25" s="19">
        <v>3408</v>
      </c>
      <c r="H25" s="113"/>
      <c r="I25" s="420"/>
      <c r="J25" s="420"/>
      <c r="K25" s="420"/>
      <c r="L25" s="420"/>
      <c r="M25" s="420"/>
      <c r="N25" s="132"/>
      <c r="O25" s="132"/>
      <c r="P25" s="132"/>
      <c r="Q25" s="132"/>
      <c r="R25" s="425"/>
      <c r="S25" s="425"/>
      <c r="T25" s="132"/>
      <c r="U25" s="132"/>
      <c r="V25" s="132"/>
      <c r="W25" s="425"/>
      <c r="X25" s="132"/>
      <c r="Y25" s="425"/>
      <c r="Z25" s="132"/>
      <c r="AA25" s="425"/>
      <c r="AB25" s="132"/>
      <c r="AC25" s="132"/>
      <c r="AD25" s="132"/>
    </row>
    <row r="26" spans="2:30" x14ac:dyDescent="0.2">
      <c r="B26" s="633"/>
      <c r="C26" s="634"/>
      <c r="D26" s="32" t="s">
        <v>210</v>
      </c>
      <c r="E26" s="47">
        <f>SUM(E24:E25)</f>
        <v>23010</v>
      </c>
      <c r="F26" s="56">
        <f>SUM(F24:F25)</f>
        <v>4441</v>
      </c>
      <c r="G26" s="47">
        <f>SUM(G24:G25)</f>
        <v>27448</v>
      </c>
      <c r="H26" s="113"/>
      <c r="I26" s="420"/>
      <c r="J26" s="420"/>
      <c r="K26" s="420"/>
      <c r="L26" s="420"/>
      <c r="M26" s="420"/>
      <c r="N26" s="132"/>
      <c r="O26" s="132"/>
      <c r="P26" s="132"/>
      <c r="Q26" s="132"/>
      <c r="R26" s="425"/>
      <c r="S26" s="425"/>
      <c r="T26" s="132"/>
      <c r="U26" s="132"/>
      <c r="V26" s="132"/>
      <c r="W26" s="425"/>
      <c r="X26" s="132"/>
      <c r="Y26" s="425"/>
      <c r="Z26" s="132"/>
      <c r="AA26" s="425"/>
      <c r="AB26" s="132"/>
      <c r="AC26" s="132"/>
      <c r="AD26" s="132"/>
    </row>
    <row r="27" spans="2:30" ht="15" x14ac:dyDescent="0.2">
      <c r="B27" s="629" t="s">
        <v>251</v>
      </c>
      <c r="C27" s="630"/>
      <c r="D27" s="314" t="s">
        <v>258</v>
      </c>
      <c r="E27" s="57">
        <v>19298</v>
      </c>
      <c r="F27" s="45">
        <v>3442</v>
      </c>
      <c r="G27" s="58">
        <v>22740</v>
      </c>
      <c r="H27" s="115"/>
      <c r="I27" s="420"/>
      <c r="J27" s="420"/>
      <c r="K27" s="420"/>
      <c r="L27" s="420"/>
      <c r="M27" s="420"/>
      <c r="N27" s="132"/>
      <c r="O27" s="132"/>
      <c r="P27" s="132"/>
      <c r="Q27" s="132"/>
      <c r="R27" s="425"/>
      <c r="S27" s="425"/>
      <c r="T27" s="132"/>
      <c r="U27" s="132"/>
      <c r="V27" s="132"/>
      <c r="W27" s="425"/>
      <c r="X27" s="132"/>
      <c r="Y27" s="425"/>
      <c r="Z27" s="132"/>
      <c r="AA27" s="425"/>
      <c r="AB27" s="132"/>
      <c r="AC27" s="132"/>
      <c r="AD27" s="132"/>
    </row>
    <row r="28" spans="2:30" ht="15" x14ac:dyDescent="0.2">
      <c r="B28" s="631"/>
      <c r="C28" s="632"/>
      <c r="D28" s="315" t="s">
        <v>259</v>
      </c>
      <c r="E28" s="59">
        <v>2496</v>
      </c>
      <c r="F28" s="48">
        <v>658</v>
      </c>
      <c r="G28" s="60">
        <v>3154</v>
      </c>
      <c r="H28" s="115"/>
      <c r="I28" s="420"/>
      <c r="J28" s="419"/>
      <c r="K28" s="420"/>
      <c r="L28" s="420"/>
      <c r="M28" s="420"/>
      <c r="N28" s="132"/>
      <c r="O28" s="132"/>
      <c r="P28" s="132"/>
      <c r="Q28" s="132"/>
      <c r="R28" s="425"/>
      <c r="S28" s="425"/>
      <c r="T28" s="427"/>
      <c r="U28" s="425"/>
      <c r="V28" s="132"/>
      <c r="W28" s="425"/>
      <c r="X28" s="425"/>
      <c r="Y28" s="425"/>
      <c r="Z28" s="132"/>
      <c r="AA28" s="132"/>
      <c r="AB28" s="132"/>
      <c r="AC28" s="132"/>
      <c r="AD28" s="132"/>
    </row>
    <row r="29" spans="2:30" x14ac:dyDescent="0.2">
      <c r="B29" s="633"/>
      <c r="C29" s="634"/>
      <c r="D29" s="32" t="s">
        <v>210</v>
      </c>
      <c r="E29" s="42">
        <f>SUM(E27:E28)</f>
        <v>21794</v>
      </c>
      <c r="F29" s="61">
        <f>SUM(F27:F28)</f>
        <v>4100</v>
      </c>
      <c r="G29" s="42">
        <f>SUM(G27:G28)</f>
        <v>25894</v>
      </c>
      <c r="H29" s="115"/>
      <c r="I29" s="420"/>
      <c r="J29" s="420"/>
      <c r="K29" s="420"/>
      <c r="L29" s="420"/>
      <c r="M29" s="420"/>
      <c r="N29" s="132"/>
      <c r="O29" s="132"/>
      <c r="P29" s="132"/>
      <c r="Q29" s="132"/>
      <c r="R29" s="425"/>
      <c r="S29" s="425"/>
      <c r="T29" s="132"/>
      <c r="U29" s="132"/>
      <c r="V29" s="132"/>
      <c r="W29" s="425"/>
      <c r="X29" s="132"/>
      <c r="Y29" s="425"/>
      <c r="Z29" s="132"/>
      <c r="AA29" s="132"/>
      <c r="AB29" s="132"/>
      <c r="AC29" s="132"/>
      <c r="AD29" s="132"/>
    </row>
    <row r="30" spans="2:30" ht="12.75" customHeight="1" x14ac:dyDescent="0.2">
      <c r="B30" s="642" t="s">
        <v>252</v>
      </c>
      <c r="C30" s="644"/>
      <c r="D30" s="314" t="s">
        <v>258</v>
      </c>
      <c r="E30" s="45">
        <v>115</v>
      </c>
      <c r="F30" s="46">
        <v>21</v>
      </c>
      <c r="G30" s="47">
        <v>136</v>
      </c>
      <c r="H30" s="116"/>
      <c r="I30" s="420"/>
      <c r="J30" s="420"/>
      <c r="K30" s="420"/>
      <c r="L30" s="420"/>
      <c r="M30" s="420"/>
      <c r="N30" s="132"/>
      <c r="O30" s="132"/>
      <c r="P30" s="132"/>
      <c r="Q30" s="132"/>
      <c r="R30" s="425"/>
      <c r="S30" s="425"/>
      <c r="T30" s="132"/>
      <c r="U30" s="132"/>
      <c r="V30" s="132"/>
      <c r="W30" s="425"/>
      <c r="X30" s="132"/>
      <c r="Y30" s="425"/>
      <c r="Z30" s="132"/>
      <c r="AA30" s="132"/>
      <c r="AB30" s="132"/>
      <c r="AC30" s="132"/>
      <c r="AD30" s="132"/>
    </row>
    <row r="31" spans="2:30" ht="12.75" customHeight="1" x14ac:dyDescent="0.2">
      <c r="B31" s="647"/>
      <c r="C31" s="648"/>
      <c r="D31" s="315" t="s">
        <v>259</v>
      </c>
      <c r="E31" s="40">
        <v>94</v>
      </c>
      <c r="F31" s="39">
        <v>7</v>
      </c>
      <c r="G31" s="19">
        <v>101</v>
      </c>
      <c r="H31" s="116"/>
      <c r="I31" s="420"/>
      <c r="J31" s="420"/>
      <c r="K31" s="420"/>
      <c r="L31" s="420"/>
      <c r="M31" s="420"/>
      <c r="N31" s="132"/>
      <c r="O31" s="132"/>
      <c r="P31" s="132"/>
      <c r="Q31" s="132"/>
      <c r="R31" s="425"/>
      <c r="S31" s="425"/>
      <c r="T31" s="132"/>
      <c r="U31" s="132"/>
      <c r="V31" s="132"/>
      <c r="W31" s="425"/>
      <c r="X31" s="132"/>
      <c r="Y31" s="425"/>
      <c r="Z31" s="132"/>
      <c r="AA31" s="132"/>
      <c r="AB31" s="132"/>
      <c r="AC31" s="132"/>
      <c r="AD31" s="132"/>
    </row>
    <row r="32" spans="2:30" ht="12.75" customHeight="1" x14ac:dyDescent="0.2">
      <c r="B32" s="626"/>
      <c r="C32" s="628"/>
      <c r="D32" s="32" t="s">
        <v>210</v>
      </c>
      <c r="E32" s="47">
        <f>SUM(E30:E31)</f>
        <v>209</v>
      </c>
      <c r="F32" s="56">
        <f>SUM(F30:F31)</f>
        <v>28</v>
      </c>
      <c r="G32" s="47">
        <f>SUM(G30:G31)</f>
        <v>237</v>
      </c>
      <c r="H32" s="116"/>
      <c r="I32" s="420"/>
      <c r="J32" s="420"/>
      <c r="K32" s="420"/>
      <c r="L32" s="420"/>
      <c r="M32" s="420"/>
      <c r="N32" s="132"/>
      <c r="O32" s="132"/>
      <c r="P32" s="132"/>
      <c r="Q32" s="132"/>
      <c r="R32" s="425"/>
      <c r="S32" s="425"/>
      <c r="T32" s="132"/>
      <c r="U32" s="425"/>
      <c r="V32" s="132"/>
      <c r="W32" s="425"/>
      <c r="X32" s="425"/>
      <c r="Y32" s="425"/>
      <c r="Z32" s="132"/>
      <c r="AA32" s="132"/>
      <c r="AB32" s="132"/>
      <c r="AC32" s="132"/>
      <c r="AD32" s="132"/>
    </row>
    <row r="33" spans="2:30" ht="12.75" customHeight="1" x14ac:dyDescent="0.2">
      <c r="B33" s="642" t="s">
        <v>253</v>
      </c>
      <c r="C33" s="644"/>
      <c r="D33" s="314" t="s">
        <v>258</v>
      </c>
      <c r="E33" s="45">
        <v>106</v>
      </c>
      <c r="F33" s="46">
        <v>20</v>
      </c>
      <c r="G33" s="47">
        <f>SUM(E33:F33)</f>
        <v>126</v>
      </c>
      <c r="H33" s="115"/>
      <c r="I33" s="420"/>
      <c r="J33" s="420"/>
      <c r="K33" s="420"/>
      <c r="L33" s="420"/>
      <c r="M33" s="420"/>
      <c r="N33" s="132"/>
      <c r="O33" s="132"/>
      <c r="P33" s="132"/>
      <c r="Q33" s="132"/>
      <c r="R33" s="425"/>
      <c r="S33" s="425"/>
      <c r="T33" s="132"/>
      <c r="U33" s="132"/>
      <c r="V33" s="132"/>
      <c r="W33" s="425"/>
      <c r="X33" s="132"/>
      <c r="Y33" s="425"/>
      <c r="Z33" s="132"/>
      <c r="AA33" s="132"/>
      <c r="AB33" s="132"/>
      <c r="AC33" s="132"/>
      <c r="AD33" s="132"/>
    </row>
    <row r="34" spans="2:30" ht="12.75" customHeight="1" x14ac:dyDescent="0.2">
      <c r="B34" s="647"/>
      <c r="C34" s="648"/>
      <c r="D34" s="315" t="s">
        <v>259</v>
      </c>
      <c r="E34" s="40">
        <v>85</v>
      </c>
      <c r="F34" s="39">
        <v>6</v>
      </c>
      <c r="G34" s="19">
        <f>SUM(E34:F34)</f>
        <v>91</v>
      </c>
      <c r="H34" s="115"/>
      <c r="I34" s="420"/>
      <c r="J34" s="420"/>
      <c r="K34" s="420"/>
      <c r="L34" s="420"/>
      <c r="M34" s="420"/>
      <c r="N34" s="132"/>
      <c r="O34" s="132"/>
      <c r="P34" s="132"/>
      <c r="Q34" s="132"/>
      <c r="R34" s="425"/>
      <c r="S34" s="132"/>
      <c r="T34" s="132"/>
      <c r="U34" s="132"/>
      <c r="V34" s="132"/>
      <c r="W34" s="425"/>
      <c r="X34" s="132"/>
      <c r="Y34" s="425"/>
      <c r="Z34" s="132"/>
      <c r="AA34" s="132"/>
      <c r="AB34" s="132"/>
      <c r="AC34" s="132"/>
      <c r="AD34" s="132"/>
    </row>
    <row r="35" spans="2:30" ht="12.75" customHeight="1" x14ac:dyDescent="0.2">
      <c r="B35" s="626"/>
      <c r="C35" s="628"/>
      <c r="D35" s="32" t="s">
        <v>210</v>
      </c>
      <c r="E35" s="42">
        <f>SUM(E33:E34)</f>
        <v>191</v>
      </c>
      <c r="F35" s="61">
        <f>SUM(F33:F34)</f>
        <v>26</v>
      </c>
      <c r="G35" s="42">
        <f>SUM(G33:G34)</f>
        <v>217</v>
      </c>
      <c r="H35" s="115"/>
      <c r="I35" s="420"/>
      <c r="J35" s="420"/>
      <c r="K35" s="420"/>
      <c r="L35" s="420"/>
      <c r="M35" s="420"/>
      <c r="N35" s="132"/>
      <c r="O35" s="132"/>
      <c r="P35" s="132"/>
      <c r="Q35" s="132"/>
      <c r="R35" s="132"/>
      <c r="S35" s="132"/>
      <c r="T35" s="132"/>
      <c r="U35" s="132"/>
      <c r="V35" s="132"/>
      <c r="W35" s="132"/>
      <c r="X35" s="132"/>
      <c r="Y35" s="132"/>
      <c r="Z35" s="132"/>
      <c r="AA35" s="132"/>
      <c r="AB35" s="132"/>
      <c r="AC35" s="132"/>
      <c r="AD35" s="132"/>
    </row>
    <row r="36" spans="2:30" ht="17.25" customHeight="1" x14ac:dyDescent="0.2">
      <c r="B36" s="28"/>
      <c r="C36" s="28"/>
      <c r="D36" s="28"/>
      <c r="E36" s="30"/>
      <c r="F36" s="30"/>
      <c r="G36" s="30"/>
      <c r="H36" s="114"/>
      <c r="I36" s="420"/>
      <c r="J36" s="420"/>
      <c r="K36" s="420"/>
      <c r="L36" s="420"/>
      <c r="M36" s="420"/>
      <c r="N36" s="132"/>
      <c r="O36" s="132"/>
      <c r="P36" s="132"/>
      <c r="Q36" s="132"/>
      <c r="R36" s="132"/>
      <c r="S36" s="132"/>
      <c r="T36" s="132"/>
      <c r="U36" s="132"/>
      <c r="V36" s="132"/>
      <c r="W36" s="132"/>
      <c r="X36" s="132"/>
      <c r="Y36" s="132"/>
      <c r="Z36" s="132"/>
      <c r="AA36" s="132"/>
      <c r="AB36" s="132"/>
      <c r="AC36" s="132"/>
      <c r="AD36" s="132"/>
    </row>
    <row r="37" spans="2:30" x14ac:dyDescent="0.2">
      <c r="B37" s="641" t="s">
        <v>267</v>
      </c>
      <c r="C37" s="641"/>
      <c r="D37" s="641"/>
      <c r="E37" s="641"/>
      <c r="F37" s="641"/>
      <c r="G37" s="641"/>
      <c r="H37" s="112"/>
      <c r="I37" s="420"/>
      <c r="J37" s="420"/>
      <c r="K37" s="420"/>
      <c r="L37" s="420"/>
      <c r="M37" s="420"/>
      <c r="N37" s="132"/>
      <c r="O37" s="132"/>
      <c r="P37" s="132"/>
      <c r="Q37" s="132"/>
      <c r="R37" s="132"/>
      <c r="S37" s="132"/>
      <c r="T37" s="132"/>
      <c r="U37" s="132"/>
      <c r="V37" s="132"/>
      <c r="W37" s="132"/>
      <c r="X37" s="132"/>
      <c r="Y37" s="132"/>
      <c r="Z37" s="132"/>
      <c r="AA37" s="132"/>
      <c r="AB37" s="132"/>
      <c r="AC37" s="132"/>
      <c r="AD37" s="132"/>
    </row>
    <row r="38" spans="2:30" ht="8.25" customHeight="1" x14ac:dyDescent="0.2">
      <c r="B38" s="24"/>
      <c r="C38" s="29"/>
      <c r="D38" s="29"/>
      <c r="E38" s="29"/>
      <c r="F38" s="29"/>
      <c r="G38" s="29"/>
      <c r="H38" s="114"/>
      <c r="I38" s="420"/>
      <c r="J38" s="420"/>
      <c r="K38" s="420"/>
      <c r="L38" s="420"/>
      <c r="M38" s="420"/>
      <c r="N38" s="132"/>
      <c r="O38" s="132"/>
      <c r="P38" s="132"/>
      <c r="Q38" s="132"/>
      <c r="R38" s="132"/>
      <c r="S38" s="132"/>
      <c r="T38" s="132"/>
      <c r="U38" s="132"/>
      <c r="V38" s="132"/>
      <c r="W38" s="132"/>
      <c r="X38" s="132"/>
      <c r="Y38" s="132"/>
      <c r="Z38" s="132"/>
      <c r="AA38" s="132"/>
      <c r="AB38" s="132"/>
      <c r="AC38" s="132"/>
      <c r="AD38" s="132"/>
    </row>
    <row r="39" spans="2:30" ht="17.25" customHeight="1" x14ac:dyDescent="0.2">
      <c r="B39" s="25"/>
      <c r="C39" s="25"/>
      <c r="D39" s="25"/>
      <c r="E39" s="591" t="s">
        <v>247</v>
      </c>
      <c r="F39" s="593" t="s">
        <v>248</v>
      </c>
      <c r="G39" s="591" t="s">
        <v>210</v>
      </c>
      <c r="H39" s="29"/>
    </row>
    <row r="40" spans="2:30" ht="27" customHeight="1" x14ac:dyDescent="0.2">
      <c r="B40" s="642" t="s">
        <v>174</v>
      </c>
      <c r="C40" s="643"/>
      <c r="D40" s="644"/>
      <c r="E40" s="43">
        <v>147293</v>
      </c>
      <c r="F40" s="51">
        <v>27264</v>
      </c>
      <c r="G40" s="52">
        <v>174557</v>
      </c>
      <c r="H40" s="29"/>
    </row>
    <row r="41" spans="2:30" ht="12.75" customHeight="1" x14ac:dyDescent="0.2">
      <c r="B41" s="626" t="s">
        <v>254</v>
      </c>
      <c r="C41" s="627"/>
      <c r="D41" s="628"/>
      <c r="E41" s="44">
        <v>44739</v>
      </c>
      <c r="F41" s="53">
        <v>8278</v>
      </c>
      <c r="G41" s="54">
        <v>53017</v>
      </c>
      <c r="H41" s="29"/>
    </row>
    <row r="42" spans="2:30" x14ac:dyDescent="0.2">
      <c r="B42" s="28" t="s">
        <v>175</v>
      </c>
      <c r="C42" s="28"/>
      <c r="D42" s="28"/>
      <c r="E42" s="28"/>
      <c r="F42" s="28"/>
      <c r="G42" s="29"/>
      <c r="H42" s="29"/>
    </row>
    <row r="43" spans="2:30" ht="17.25" customHeight="1" x14ac:dyDescent="0.2">
      <c r="B43" s="28"/>
      <c r="C43" s="28"/>
      <c r="D43" s="28"/>
      <c r="E43" s="28"/>
      <c r="F43" s="28"/>
      <c r="G43" s="29"/>
      <c r="H43" s="29"/>
    </row>
    <row r="44" spans="2:30" x14ac:dyDescent="0.2">
      <c r="B44" s="641" t="s">
        <v>268</v>
      </c>
      <c r="C44" s="641"/>
      <c r="D44" s="641"/>
      <c r="E44" s="641"/>
      <c r="F44" s="641"/>
      <c r="G44" s="641"/>
      <c r="H44" s="34"/>
    </row>
    <row r="45" spans="2:30" ht="8.25" customHeight="1" x14ac:dyDescent="0.2">
      <c r="B45" s="31"/>
      <c r="C45" s="23"/>
      <c r="D45" s="23"/>
      <c r="E45" s="21"/>
      <c r="G45" s="29"/>
      <c r="H45" s="29"/>
    </row>
    <row r="46" spans="2:30" x14ac:dyDescent="0.2">
      <c r="B46" s="594" t="s">
        <v>255</v>
      </c>
      <c r="C46" s="594" t="s">
        <v>256</v>
      </c>
      <c r="D46" s="635" t="s">
        <v>257</v>
      </c>
      <c r="E46" s="636"/>
      <c r="F46" s="635" t="s">
        <v>210</v>
      </c>
      <c r="G46" s="636"/>
      <c r="H46" s="29"/>
    </row>
    <row r="47" spans="2:30" x14ac:dyDescent="0.2">
      <c r="B47" s="322">
        <v>267</v>
      </c>
      <c r="C47" s="322">
        <v>59</v>
      </c>
      <c r="D47" s="637">
        <v>0</v>
      </c>
      <c r="E47" s="638"/>
      <c r="F47" s="639">
        <f>SUM(B47:E47)</f>
        <v>326</v>
      </c>
      <c r="G47" s="640"/>
      <c r="H47" s="29"/>
    </row>
  </sheetData>
  <customSheetViews>
    <customSheetView guid="{4BF6A69F-C29D-460A-9E84-5045F8F80EEB}" showGridLines="0">
      <selection activeCell="H37" sqref="H37"/>
      <pageMargins left="0.19685039370078741" right="0.15748031496062992" top="0.19685039370078741" bottom="0.19685039370078741" header="0.31496062992125984" footer="0.31496062992125984"/>
      <pageSetup paperSize="9" orientation="portrait" r:id="rId1"/>
    </customSheetView>
  </customSheetViews>
  <mergeCells count="24">
    <mergeCell ref="A1:I1"/>
    <mergeCell ref="B3:G3"/>
    <mergeCell ref="B5:B16"/>
    <mergeCell ref="C5:C6"/>
    <mergeCell ref="D5:D6"/>
    <mergeCell ref="E5:H5"/>
    <mergeCell ref="C7:C9"/>
    <mergeCell ref="C10:C12"/>
    <mergeCell ref="C13:C15"/>
    <mergeCell ref="C16:D16"/>
    <mergeCell ref="D47:E47"/>
    <mergeCell ref="F47:G47"/>
    <mergeCell ref="B37:G37"/>
    <mergeCell ref="B40:D40"/>
    <mergeCell ref="B41:D41"/>
    <mergeCell ref="B44:G44"/>
    <mergeCell ref="D46:E46"/>
    <mergeCell ref="F46:G46"/>
    <mergeCell ref="B33:C35"/>
    <mergeCell ref="B19:D19"/>
    <mergeCell ref="B21:G21"/>
    <mergeCell ref="B24:C26"/>
    <mergeCell ref="B27:C29"/>
    <mergeCell ref="B30:C32"/>
  </mergeCells>
  <phoneticPr fontId="10" type="noConversion"/>
  <pageMargins left="0.19685039370078741" right="0.15748031496062992" top="0.19685039370078741" bottom="0.19685039370078741" header="0.31496062992125984" footer="0.31496062992125984"/>
  <pageSetup paperSize="9" orientation="portrait" r:id="rId2"/>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2"/>
  <sheetViews>
    <sheetView workbookViewId="0">
      <selection activeCell="M34" sqref="M34"/>
    </sheetView>
  </sheetViews>
  <sheetFormatPr baseColWidth="10" defaultRowHeight="12.75" x14ac:dyDescent="0.2"/>
  <cols>
    <col min="1" max="1" width="2.140625" style="180" customWidth="1"/>
    <col min="2" max="2" width="20.85546875" style="180" customWidth="1"/>
    <col min="3" max="3" width="14.7109375" style="180" customWidth="1"/>
    <col min="4" max="4" width="10.7109375" style="180" customWidth="1"/>
    <col min="5" max="5" width="11.140625" style="180" customWidth="1"/>
    <col min="6" max="6" width="10.42578125" style="180" customWidth="1"/>
    <col min="7" max="7" width="11.42578125" style="180" customWidth="1"/>
    <col min="8" max="8" width="11" style="180" bestFit="1" customWidth="1"/>
    <col min="9" max="9" width="2.7109375" style="180" customWidth="1"/>
    <col min="10" max="256" width="11.42578125" style="180"/>
    <col min="257" max="257" width="2.140625" style="180" customWidth="1"/>
    <col min="258" max="258" width="20.85546875" style="180" customWidth="1"/>
    <col min="259" max="259" width="14.7109375" style="180" customWidth="1"/>
    <col min="260" max="260" width="10.7109375" style="180" customWidth="1"/>
    <col min="261" max="261" width="11.140625" style="180" customWidth="1"/>
    <col min="262" max="262" width="10.42578125" style="180" customWidth="1"/>
    <col min="263" max="263" width="11.42578125" style="180" customWidth="1"/>
    <col min="264" max="264" width="11" style="180" bestFit="1" customWidth="1"/>
    <col min="265" max="265" width="2.7109375" style="180" customWidth="1"/>
    <col min="266" max="512" width="11.42578125" style="180"/>
    <col min="513" max="513" width="2.140625" style="180" customWidth="1"/>
    <col min="514" max="514" width="20.85546875" style="180" customWidth="1"/>
    <col min="515" max="515" width="14.7109375" style="180" customWidth="1"/>
    <col min="516" max="516" width="10.7109375" style="180" customWidth="1"/>
    <col min="517" max="517" width="11.140625" style="180" customWidth="1"/>
    <col min="518" max="518" width="10.42578125" style="180" customWidth="1"/>
    <col min="519" max="519" width="11.42578125" style="180" customWidth="1"/>
    <col min="520" max="520" width="11" style="180" bestFit="1" customWidth="1"/>
    <col min="521" max="521" width="2.7109375" style="180" customWidth="1"/>
    <col min="522" max="768" width="11.42578125" style="180"/>
    <col min="769" max="769" width="2.140625" style="180" customWidth="1"/>
    <col min="770" max="770" width="20.85546875" style="180" customWidth="1"/>
    <col min="771" max="771" width="14.7109375" style="180" customWidth="1"/>
    <col min="772" max="772" width="10.7109375" style="180" customWidth="1"/>
    <col min="773" max="773" width="11.140625" style="180" customWidth="1"/>
    <col min="774" max="774" width="10.42578125" style="180" customWidth="1"/>
    <col min="775" max="775" width="11.42578125" style="180" customWidth="1"/>
    <col min="776" max="776" width="11" style="180" bestFit="1" customWidth="1"/>
    <col min="777" max="777" width="2.7109375" style="180" customWidth="1"/>
    <col min="778" max="1024" width="11.42578125" style="180"/>
    <col min="1025" max="1025" width="2.140625" style="180" customWidth="1"/>
    <col min="1026" max="1026" width="20.85546875" style="180" customWidth="1"/>
    <col min="1027" max="1027" width="14.7109375" style="180" customWidth="1"/>
    <col min="1028" max="1028" width="10.7109375" style="180" customWidth="1"/>
    <col min="1029" max="1029" width="11.140625" style="180" customWidth="1"/>
    <col min="1030" max="1030" width="10.42578125" style="180" customWidth="1"/>
    <col min="1031" max="1031" width="11.42578125" style="180" customWidth="1"/>
    <col min="1032" max="1032" width="11" style="180" bestFit="1" customWidth="1"/>
    <col min="1033" max="1033" width="2.7109375" style="180" customWidth="1"/>
    <col min="1034" max="1280" width="11.42578125" style="180"/>
    <col min="1281" max="1281" width="2.140625" style="180" customWidth="1"/>
    <col min="1282" max="1282" width="20.85546875" style="180" customWidth="1"/>
    <col min="1283" max="1283" width="14.7109375" style="180" customWidth="1"/>
    <col min="1284" max="1284" width="10.7109375" style="180" customWidth="1"/>
    <col min="1285" max="1285" width="11.140625" style="180" customWidth="1"/>
    <col min="1286" max="1286" width="10.42578125" style="180" customWidth="1"/>
    <col min="1287" max="1287" width="11.42578125" style="180" customWidth="1"/>
    <col min="1288" max="1288" width="11" style="180" bestFit="1" customWidth="1"/>
    <col min="1289" max="1289" width="2.7109375" style="180" customWidth="1"/>
    <col min="1290" max="1536" width="11.42578125" style="180"/>
    <col min="1537" max="1537" width="2.140625" style="180" customWidth="1"/>
    <col min="1538" max="1538" width="20.85546875" style="180" customWidth="1"/>
    <col min="1539" max="1539" width="14.7109375" style="180" customWidth="1"/>
    <col min="1540" max="1540" width="10.7109375" style="180" customWidth="1"/>
    <col min="1541" max="1541" width="11.140625" style="180" customWidth="1"/>
    <col min="1542" max="1542" width="10.42578125" style="180" customWidth="1"/>
    <col min="1543" max="1543" width="11.42578125" style="180" customWidth="1"/>
    <col min="1544" max="1544" width="11" style="180" bestFit="1" customWidth="1"/>
    <col min="1545" max="1545" width="2.7109375" style="180" customWidth="1"/>
    <col min="1546" max="1792" width="11.42578125" style="180"/>
    <col min="1793" max="1793" width="2.140625" style="180" customWidth="1"/>
    <col min="1794" max="1794" width="20.85546875" style="180" customWidth="1"/>
    <col min="1795" max="1795" width="14.7109375" style="180" customWidth="1"/>
    <col min="1796" max="1796" width="10.7109375" style="180" customWidth="1"/>
    <col min="1797" max="1797" width="11.140625" style="180" customWidth="1"/>
    <col min="1798" max="1798" width="10.42578125" style="180" customWidth="1"/>
    <col min="1799" max="1799" width="11.42578125" style="180" customWidth="1"/>
    <col min="1800" max="1800" width="11" style="180" bestFit="1" customWidth="1"/>
    <col min="1801" max="1801" width="2.7109375" style="180" customWidth="1"/>
    <col min="1802" max="2048" width="11.42578125" style="180"/>
    <col min="2049" max="2049" width="2.140625" style="180" customWidth="1"/>
    <col min="2050" max="2050" width="20.85546875" style="180" customWidth="1"/>
    <col min="2051" max="2051" width="14.7109375" style="180" customWidth="1"/>
    <col min="2052" max="2052" width="10.7109375" style="180" customWidth="1"/>
    <col min="2053" max="2053" width="11.140625" style="180" customWidth="1"/>
    <col min="2054" max="2054" width="10.42578125" style="180" customWidth="1"/>
    <col min="2055" max="2055" width="11.42578125" style="180" customWidth="1"/>
    <col min="2056" max="2056" width="11" style="180" bestFit="1" customWidth="1"/>
    <col min="2057" max="2057" width="2.7109375" style="180" customWidth="1"/>
    <col min="2058" max="2304" width="11.42578125" style="180"/>
    <col min="2305" max="2305" width="2.140625" style="180" customWidth="1"/>
    <col min="2306" max="2306" width="20.85546875" style="180" customWidth="1"/>
    <col min="2307" max="2307" width="14.7109375" style="180" customWidth="1"/>
    <col min="2308" max="2308" width="10.7109375" style="180" customWidth="1"/>
    <col min="2309" max="2309" width="11.140625" style="180" customWidth="1"/>
    <col min="2310" max="2310" width="10.42578125" style="180" customWidth="1"/>
    <col min="2311" max="2311" width="11.42578125" style="180" customWidth="1"/>
    <col min="2312" max="2312" width="11" style="180" bestFit="1" customWidth="1"/>
    <col min="2313" max="2313" width="2.7109375" style="180" customWidth="1"/>
    <col min="2314" max="2560" width="11.42578125" style="180"/>
    <col min="2561" max="2561" width="2.140625" style="180" customWidth="1"/>
    <col min="2562" max="2562" width="20.85546875" style="180" customWidth="1"/>
    <col min="2563" max="2563" width="14.7109375" style="180" customWidth="1"/>
    <col min="2564" max="2564" width="10.7109375" style="180" customWidth="1"/>
    <col min="2565" max="2565" width="11.140625" style="180" customWidth="1"/>
    <col min="2566" max="2566" width="10.42578125" style="180" customWidth="1"/>
    <col min="2567" max="2567" width="11.42578125" style="180" customWidth="1"/>
    <col min="2568" max="2568" width="11" style="180" bestFit="1" customWidth="1"/>
    <col min="2569" max="2569" width="2.7109375" style="180" customWidth="1"/>
    <col min="2570" max="2816" width="11.42578125" style="180"/>
    <col min="2817" max="2817" width="2.140625" style="180" customWidth="1"/>
    <col min="2818" max="2818" width="20.85546875" style="180" customWidth="1"/>
    <col min="2819" max="2819" width="14.7109375" style="180" customWidth="1"/>
    <col min="2820" max="2820" width="10.7109375" style="180" customWidth="1"/>
    <col min="2821" max="2821" width="11.140625" style="180" customWidth="1"/>
    <col min="2822" max="2822" width="10.42578125" style="180" customWidth="1"/>
    <col min="2823" max="2823" width="11.42578125" style="180" customWidth="1"/>
    <col min="2824" max="2824" width="11" style="180" bestFit="1" customWidth="1"/>
    <col min="2825" max="2825" width="2.7109375" style="180" customWidth="1"/>
    <col min="2826" max="3072" width="11.42578125" style="180"/>
    <col min="3073" max="3073" width="2.140625" style="180" customWidth="1"/>
    <col min="3074" max="3074" width="20.85546875" style="180" customWidth="1"/>
    <col min="3075" max="3075" width="14.7109375" style="180" customWidth="1"/>
    <col min="3076" max="3076" width="10.7109375" style="180" customWidth="1"/>
    <col min="3077" max="3077" width="11.140625" style="180" customWidth="1"/>
    <col min="3078" max="3078" width="10.42578125" style="180" customWidth="1"/>
    <col min="3079" max="3079" width="11.42578125" style="180" customWidth="1"/>
    <col min="3080" max="3080" width="11" style="180" bestFit="1" customWidth="1"/>
    <col min="3081" max="3081" width="2.7109375" style="180" customWidth="1"/>
    <col min="3082" max="3328" width="11.42578125" style="180"/>
    <col min="3329" max="3329" width="2.140625" style="180" customWidth="1"/>
    <col min="3330" max="3330" width="20.85546875" style="180" customWidth="1"/>
    <col min="3331" max="3331" width="14.7109375" style="180" customWidth="1"/>
    <col min="3332" max="3332" width="10.7109375" style="180" customWidth="1"/>
    <col min="3333" max="3333" width="11.140625" style="180" customWidth="1"/>
    <col min="3334" max="3334" width="10.42578125" style="180" customWidth="1"/>
    <col min="3335" max="3335" width="11.42578125" style="180" customWidth="1"/>
    <col min="3336" max="3336" width="11" style="180" bestFit="1" customWidth="1"/>
    <col min="3337" max="3337" width="2.7109375" style="180" customWidth="1"/>
    <col min="3338" max="3584" width="11.42578125" style="180"/>
    <col min="3585" max="3585" width="2.140625" style="180" customWidth="1"/>
    <col min="3586" max="3586" width="20.85546875" style="180" customWidth="1"/>
    <col min="3587" max="3587" width="14.7109375" style="180" customWidth="1"/>
    <col min="3588" max="3588" width="10.7109375" style="180" customWidth="1"/>
    <col min="3589" max="3589" width="11.140625" style="180" customWidth="1"/>
    <col min="3590" max="3590" width="10.42578125" style="180" customWidth="1"/>
    <col min="3591" max="3591" width="11.42578125" style="180" customWidth="1"/>
    <col min="3592" max="3592" width="11" style="180" bestFit="1" customWidth="1"/>
    <col min="3593" max="3593" width="2.7109375" style="180" customWidth="1"/>
    <col min="3594" max="3840" width="11.42578125" style="180"/>
    <col min="3841" max="3841" width="2.140625" style="180" customWidth="1"/>
    <col min="3842" max="3842" width="20.85546875" style="180" customWidth="1"/>
    <col min="3843" max="3843" width="14.7109375" style="180" customWidth="1"/>
    <col min="3844" max="3844" width="10.7109375" style="180" customWidth="1"/>
    <col min="3845" max="3845" width="11.140625" style="180" customWidth="1"/>
    <col min="3846" max="3846" width="10.42578125" style="180" customWidth="1"/>
    <col min="3847" max="3847" width="11.42578125" style="180" customWidth="1"/>
    <col min="3848" max="3848" width="11" style="180" bestFit="1" customWidth="1"/>
    <col min="3849" max="3849" width="2.7109375" style="180" customWidth="1"/>
    <col min="3850" max="4096" width="11.42578125" style="180"/>
    <col min="4097" max="4097" width="2.140625" style="180" customWidth="1"/>
    <col min="4098" max="4098" width="20.85546875" style="180" customWidth="1"/>
    <col min="4099" max="4099" width="14.7109375" style="180" customWidth="1"/>
    <col min="4100" max="4100" width="10.7109375" style="180" customWidth="1"/>
    <col min="4101" max="4101" width="11.140625" style="180" customWidth="1"/>
    <col min="4102" max="4102" width="10.42578125" style="180" customWidth="1"/>
    <col min="4103" max="4103" width="11.42578125" style="180" customWidth="1"/>
    <col min="4104" max="4104" width="11" style="180" bestFit="1" customWidth="1"/>
    <col min="4105" max="4105" width="2.7109375" style="180" customWidth="1"/>
    <col min="4106" max="4352" width="11.42578125" style="180"/>
    <col min="4353" max="4353" width="2.140625" style="180" customWidth="1"/>
    <col min="4354" max="4354" width="20.85546875" style="180" customWidth="1"/>
    <col min="4355" max="4355" width="14.7109375" style="180" customWidth="1"/>
    <col min="4356" max="4356" width="10.7109375" style="180" customWidth="1"/>
    <col min="4357" max="4357" width="11.140625" style="180" customWidth="1"/>
    <col min="4358" max="4358" width="10.42578125" style="180" customWidth="1"/>
    <col min="4359" max="4359" width="11.42578125" style="180" customWidth="1"/>
    <col min="4360" max="4360" width="11" style="180" bestFit="1" customWidth="1"/>
    <col min="4361" max="4361" width="2.7109375" style="180" customWidth="1"/>
    <col min="4362" max="4608" width="11.42578125" style="180"/>
    <col min="4609" max="4609" width="2.140625" style="180" customWidth="1"/>
    <col min="4610" max="4610" width="20.85546875" style="180" customWidth="1"/>
    <col min="4611" max="4611" width="14.7109375" style="180" customWidth="1"/>
    <col min="4612" max="4612" width="10.7109375" style="180" customWidth="1"/>
    <col min="4613" max="4613" width="11.140625" style="180" customWidth="1"/>
    <col min="4614" max="4614" width="10.42578125" style="180" customWidth="1"/>
    <col min="4615" max="4615" width="11.42578125" style="180" customWidth="1"/>
    <col min="4616" max="4616" width="11" style="180" bestFit="1" customWidth="1"/>
    <col min="4617" max="4617" width="2.7109375" style="180" customWidth="1"/>
    <col min="4618" max="4864" width="11.42578125" style="180"/>
    <col min="4865" max="4865" width="2.140625" style="180" customWidth="1"/>
    <col min="4866" max="4866" width="20.85546875" style="180" customWidth="1"/>
    <col min="4867" max="4867" width="14.7109375" style="180" customWidth="1"/>
    <col min="4868" max="4868" width="10.7109375" style="180" customWidth="1"/>
    <col min="4869" max="4869" width="11.140625" style="180" customWidth="1"/>
    <col min="4870" max="4870" width="10.42578125" style="180" customWidth="1"/>
    <col min="4871" max="4871" width="11.42578125" style="180" customWidth="1"/>
    <col min="4872" max="4872" width="11" style="180" bestFit="1" customWidth="1"/>
    <col min="4873" max="4873" width="2.7109375" style="180" customWidth="1"/>
    <col min="4874" max="5120" width="11.42578125" style="180"/>
    <col min="5121" max="5121" width="2.140625" style="180" customWidth="1"/>
    <col min="5122" max="5122" width="20.85546875" style="180" customWidth="1"/>
    <col min="5123" max="5123" width="14.7109375" style="180" customWidth="1"/>
    <col min="5124" max="5124" width="10.7109375" style="180" customWidth="1"/>
    <col min="5125" max="5125" width="11.140625" style="180" customWidth="1"/>
    <col min="5126" max="5126" width="10.42578125" style="180" customWidth="1"/>
    <col min="5127" max="5127" width="11.42578125" style="180" customWidth="1"/>
    <col min="5128" max="5128" width="11" style="180" bestFit="1" customWidth="1"/>
    <col min="5129" max="5129" width="2.7109375" style="180" customWidth="1"/>
    <col min="5130" max="5376" width="11.42578125" style="180"/>
    <col min="5377" max="5377" width="2.140625" style="180" customWidth="1"/>
    <col min="5378" max="5378" width="20.85546875" style="180" customWidth="1"/>
    <col min="5379" max="5379" width="14.7109375" style="180" customWidth="1"/>
    <col min="5380" max="5380" width="10.7109375" style="180" customWidth="1"/>
    <col min="5381" max="5381" width="11.140625" style="180" customWidth="1"/>
    <col min="5382" max="5382" width="10.42578125" style="180" customWidth="1"/>
    <col min="5383" max="5383" width="11.42578125" style="180" customWidth="1"/>
    <col min="5384" max="5384" width="11" style="180" bestFit="1" customWidth="1"/>
    <col min="5385" max="5385" width="2.7109375" style="180" customWidth="1"/>
    <col min="5386" max="5632" width="11.42578125" style="180"/>
    <col min="5633" max="5633" width="2.140625" style="180" customWidth="1"/>
    <col min="5634" max="5634" width="20.85546875" style="180" customWidth="1"/>
    <col min="5635" max="5635" width="14.7109375" style="180" customWidth="1"/>
    <col min="5636" max="5636" width="10.7109375" style="180" customWidth="1"/>
    <col min="5637" max="5637" width="11.140625" style="180" customWidth="1"/>
    <col min="5638" max="5638" width="10.42578125" style="180" customWidth="1"/>
    <col min="5639" max="5639" width="11.42578125" style="180" customWidth="1"/>
    <col min="5640" max="5640" width="11" style="180" bestFit="1" customWidth="1"/>
    <col min="5641" max="5641" width="2.7109375" style="180" customWidth="1"/>
    <col min="5642" max="5888" width="11.42578125" style="180"/>
    <col min="5889" max="5889" width="2.140625" style="180" customWidth="1"/>
    <col min="5890" max="5890" width="20.85546875" style="180" customWidth="1"/>
    <col min="5891" max="5891" width="14.7109375" style="180" customWidth="1"/>
    <col min="5892" max="5892" width="10.7109375" style="180" customWidth="1"/>
    <col min="5893" max="5893" width="11.140625" style="180" customWidth="1"/>
    <col min="5894" max="5894" width="10.42578125" style="180" customWidth="1"/>
    <col min="5895" max="5895" width="11.42578125" style="180" customWidth="1"/>
    <col min="5896" max="5896" width="11" style="180" bestFit="1" customWidth="1"/>
    <col min="5897" max="5897" width="2.7109375" style="180" customWidth="1"/>
    <col min="5898" max="6144" width="11.42578125" style="180"/>
    <col min="6145" max="6145" width="2.140625" style="180" customWidth="1"/>
    <col min="6146" max="6146" width="20.85546875" style="180" customWidth="1"/>
    <col min="6147" max="6147" width="14.7109375" style="180" customWidth="1"/>
    <col min="6148" max="6148" width="10.7109375" style="180" customWidth="1"/>
    <col min="6149" max="6149" width="11.140625" style="180" customWidth="1"/>
    <col min="6150" max="6150" width="10.42578125" style="180" customWidth="1"/>
    <col min="6151" max="6151" width="11.42578125" style="180" customWidth="1"/>
    <col min="6152" max="6152" width="11" style="180" bestFit="1" customWidth="1"/>
    <col min="6153" max="6153" width="2.7109375" style="180" customWidth="1"/>
    <col min="6154" max="6400" width="11.42578125" style="180"/>
    <col min="6401" max="6401" width="2.140625" style="180" customWidth="1"/>
    <col min="6402" max="6402" width="20.85546875" style="180" customWidth="1"/>
    <col min="6403" max="6403" width="14.7109375" style="180" customWidth="1"/>
    <col min="6404" max="6404" width="10.7109375" style="180" customWidth="1"/>
    <col min="6405" max="6405" width="11.140625" style="180" customWidth="1"/>
    <col min="6406" max="6406" width="10.42578125" style="180" customWidth="1"/>
    <col min="6407" max="6407" width="11.42578125" style="180" customWidth="1"/>
    <col min="6408" max="6408" width="11" style="180" bestFit="1" customWidth="1"/>
    <col min="6409" max="6409" width="2.7109375" style="180" customWidth="1"/>
    <col min="6410" max="6656" width="11.42578125" style="180"/>
    <col min="6657" max="6657" width="2.140625" style="180" customWidth="1"/>
    <col min="6658" max="6658" width="20.85546875" style="180" customWidth="1"/>
    <col min="6659" max="6659" width="14.7109375" style="180" customWidth="1"/>
    <col min="6660" max="6660" width="10.7109375" style="180" customWidth="1"/>
    <col min="6661" max="6661" width="11.140625" style="180" customWidth="1"/>
    <col min="6662" max="6662" width="10.42578125" style="180" customWidth="1"/>
    <col min="6663" max="6663" width="11.42578125" style="180" customWidth="1"/>
    <col min="6664" max="6664" width="11" style="180" bestFit="1" customWidth="1"/>
    <col min="6665" max="6665" width="2.7109375" style="180" customWidth="1"/>
    <col min="6666" max="6912" width="11.42578125" style="180"/>
    <col min="6913" max="6913" width="2.140625" style="180" customWidth="1"/>
    <col min="6914" max="6914" width="20.85546875" style="180" customWidth="1"/>
    <col min="6915" max="6915" width="14.7109375" style="180" customWidth="1"/>
    <col min="6916" max="6916" width="10.7109375" style="180" customWidth="1"/>
    <col min="6917" max="6917" width="11.140625" style="180" customWidth="1"/>
    <col min="6918" max="6918" width="10.42578125" style="180" customWidth="1"/>
    <col min="6919" max="6919" width="11.42578125" style="180" customWidth="1"/>
    <col min="6920" max="6920" width="11" style="180" bestFit="1" customWidth="1"/>
    <col min="6921" max="6921" width="2.7109375" style="180" customWidth="1"/>
    <col min="6922" max="7168" width="11.42578125" style="180"/>
    <col min="7169" max="7169" width="2.140625" style="180" customWidth="1"/>
    <col min="7170" max="7170" width="20.85546875" style="180" customWidth="1"/>
    <col min="7171" max="7171" width="14.7109375" style="180" customWidth="1"/>
    <col min="7172" max="7172" width="10.7109375" style="180" customWidth="1"/>
    <col min="7173" max="7173" width="11.140625" style="180" customWidth="1"/>
    <col min="7174" max="7174" width="10.42578125" style="180" customWidth="1"/>
    <col min="7175" max="7175" width="11.42578125" style="180" customWidth="1"/>
    <col min="7176" max="7176" width="11" style="180" bestFit="1" customWidth="1"/>
    <col min="7177" max="7177" width="2.7109375" style="180" customWidth="1"/>
    <col min="7178" max="7424" width="11.42578125" style="180"/>
    <col min="7425" max="7425" width="2.140625" style="180" customWidth="1"/>
    <col min="7426" max="7426" width="20.85546875" style="180" customWidth="1"/>
    <col min="7427" max="7427" width="14.7109375" style="180" customWidth="1"/>
    <col min="7428" max="7428" width="10.7109375" style="180" customWidth="1"/>
    <col min="7429" max="7429" width="11.140625" style="180" customWidth="1"/>
    <col min="7430" max="7430" width="10.42578125" style="180" customWidth="1"/>
    <col min="7431" max="7431" width="11.42578125" style="180" customWidth="1"/>
    <col min="7432" max="7432" width="11" style="180" bestFit="1" customWidth="1"/>
    <col min="7433" max="7433" width="2.7109375" style="180" customWidth="1"/>
    <col min="7434" max="7680" width="11.42578125" style="180"/>
    <col min="7681" max="7681" width="2.140625" style="180" customWidth="1"/>
    <col min="7682" max="7682" width="20.85546875" style="180" customWidth="1"/>
    <col min="7683" max="7683" width="14.7109375" style="180" customWidth="1"/>
    <col min="7684" max="7684" width="10.7109375" style="180" customWidth="1"/>
    <col min="7685" max="7685" width="11.140625" style="180" customWidth="1"/>
    <col min="7686" max="7686" width="10.42578125" style="180" customWidth="1"/>
    <col min="7687" max="7687" width="11.42578125" style="180" customWidth="1"/>
    <col min="7688" max="7688" width="11" style="180" bestFit="1" customWidth="1"/>
    <col min="7689" max="7689" width="2.7109375" style="180" customWidth="1"/>
    <col min="7690" max="7936" width="11.42578125" style="180"/>
    <col min="7937" max="7937" width="2.140625" style="180" customWidth="1"/>
    <col min="7938" max="7938" width="20.85546875" style="180" customWidth="1"/>
    <col min="7939" max="7939" width="14.7109375" style="180" customWidth="1"/>
    <col min="7940" max="7940" width="10.7109375" style="180" customWidth="1"/>
    <col min="7941" max="7941" width="11.140625" style="180" customWidth="1"/>
    <col min="7942" max="7942" width="10.42578125" style="180" customWidth="1"/>
    <col min="7943" max="7943" width="11.42578125" style="180" customWidth="1"/>
    <col min="7944" max="7944" width="11" style="180" bestFit="1" customWidth="1"/>
    <col min="7945" max="7945" width="2.7109375" style="180" customWidth="1"/>
    <col min="7946" max="8192" width="11.42578125" style="180"/>
    <col min="8193" max="8193" width="2.140625" style="180" customWidth="1"/>
    <col min="8194" max="8194" width="20.85546875" style="180" customWidth="1"/>
    <col min="8195" max="8195" width="14.7109375" style="180" customWidth="1"/>
    <col min="8196" max="8196" width="10.7109375" style="180" customWidth="1"/>
    <col min="8197" max="8197" width="11.140625" style="180" customWidth="1"/>
    <col min="8198" max="8198" width="10.42578125" style="180" customWidth="1"/>
    <col min="8199" max="8199" width="11.42578125" style="180" customWidth="1"/>
    <col min="8200" max="8200" width="11" style="180" bestFit="1" customWidth="1"/>
    <col min="8201" max="8201" width="2.7109375" style="180" customWidth="1"/>
    <col min="8202" max="8448" width="11.42578125" style="180"/>
    <col min="8449" max="8449" width="2.140625" style="180" customWidth="1"/>
    <col min="8450" max="8450" width="20.85546875" style="180" customWidth="1"/>
    <col min="8451" max="8451" width="14.7109375" style="180" customWidth="1"/>
    <col min="8452" max="8452" width="10.7109375" style="180" customWidth="1"/>
    <col min="8453" max="8453" width="11.140625" style="180" customWidth="1"/>
    <col min="8454" max="8454" width="10.42578125" style="180" customWidth="1"/>
    <col min="8455" max="8455" width="11.42578125" style="180" customWidth="1"/>
    <col min="8456" max="8456" width="11" style="180" bestFit="1" customWidth="1"/>
    <col min="8457" max="8457" width="2.7109375" style="180" customWidth="1"/>
    <col min="8458" max="8704" width="11.42578125" style="180"/>
    <col min="8705" max="8705" width="2.140625" style="180" customWidth="1"/>
    <col min="8706" max="8706" width="20.85546875" style="180" customWidth="1"/>
    <col min="8707" max="8707" width="14.7109375" style="180" customWidth="1"/>
    <col min="8708" max="8708" width="10.7109375" style="180" customWidth="1"/>
    <col min="8709" max="8709" width="11.140625" style="180" customWidth="1"/>
    <col min="8710" max="8710" width="10.42578125" style="180" customWidth="1"/>
    <col min="8711" max="8711" width="11.42578125" style="180" customWidth="1"/>
    <col min="8712" max="8712" width="11" style="180" bestFit="1" customWidth="1"/>
    <col min="8713" max="8713" width="2.7109375" style="180" customWidth="1"/>
    <col min="8714" max="8960" width="11.42578125" style="180"/>
    <col min="8961" max="8961" width="2.140625" style="180" customWidth="1"/>
    <col min="8962" max="8962" width="20.85546875" style="180" customWidth="1"/>
    <col min="8963" max="8963" width="14.7109375" style="180" customWidth="1"/>
    <col min="8964" max="8964" width="10.7109375" style="180" customWidth="1"/>
    <col min="8965" max="8965" width="11.140625" style="180" customWidth="1"/>
    <col min="8966" max="8966" width="10.42578125" style="180" customWidth="1"/>
    <col min="8967" max="8967" width="11.42578125" style="180" customWidth="1"/>
    <col min="8968" max="8968" width="11" style="180" bestFit="1" customWidth="1"/>
    <col min="8969" max="8969" width="2.7109375" style="180" customWidth="1"/>
    <col min="8970" max="9216" width="11.42578125" style="180"/>
    <col min="9217" max="9217" width="2.140625" style="180" customWidth="1"/>
    <col min="9218" max="9218" width="20.85546875" style="180" customWidth="1"/>
    <col min="9219" max="9219" width="14.7109375" style="180" customWidth="1"/>
    <col min="9220" max="9220" width="10.7109375" style="180" customWidth="1"/>
    <col min="9221" max="9221" width="11.140625" style="180" customWidth="1"/>
    <col min="9222" max="9222" width="10.42578125" style="180" customWidth="1"/>
    <col min="9223" max="9223" width="11.42578125" style="180" customWidth="1"/>
    <col min="9224" max="9224" width="11" style="180" bestFit="1" customWidth="1"/>
    <col min="9225" max="9225" width="2.7109375" style="180" customWidth="1"/>
    <col min="9226" max="9472" width="11.42578125" style="180"/>
    <col min="9473" max="9473" width="2.140625" style="180" customWidth="1"/>
    <col min="9474" max="9474" width="20.85546875" style="180" customWidth="1"/>
    <col min="9475" max="9475" width="14.7109375" style="180" customWidth="1"/>
    <col min="9476" max="9476" width="10.7109375" style="180" customWidth="1"/>
    <col min="9477" max="9477" width="11.140625" style="180" customWidth="1"/>
    <col min="9478" max="9478" width="10.42578125" style="180" customWidth="1"/>
    <col min="9479" max="9479" width="11.42578125" style="180" customWidth="1"/>
    <col min="9480" max="9480" width="11" style="180" bestFit="1" customWidth="1"/>
    <col min="9481" max="9481" width="2.7109375" style="180" customWidth="1"/>
    <col min="9482" max="9728" width="11.42578125" style="180"/>
    <col min="9729" max="9729" width="2.140625" style="180" customWidth="1"/>
    <col min="9730" max="9730" width="20.85546875" style="180" customWidth="1"/>
    <col min="9731" max="9731" width="14.7109375" style="180" customWidth="1"/>
    <col min="9732" max="9732" width="10.7109375" style="180" customWidth="1"/>
    <col min="9733" max="9733" width="11.140625" style="180" customWidth="1"/>
    <col min="9734" max="9734" width="10.42578125" style="180" customWidth="1"/>
    <col min="9735" max="9735" width="11.42578125" style="180" customWidth="1"/>
    <col min="9736" max="9736" width="11" style="180" bestFit="1" customWidth="1"/>
    <col min="9737" max="9737" width="2.7109375" style="180" customWidth="1"/>
    <col min="9738" max="9984" width="11.42578125" style="180"/>
    <col min="9985" max="9985" width="2.140625" style="180" customWidth="1"/>
    <col min="9986" max="9986" width="20.85546875" style="180" customWidth="1"/>
    <col min="9987" max="9987" width="14.7109375" style="180" customWidth="1"/>
    <col min="9988" max="9988" width="10.7109375" style="180" customWidth="1"/>
    <col min="9989" max="9989" width="11.140625" style="180" customWidth="1"/>
    <col min="9990" max="9990" width="10.42578125" style="180" customWidth="1"/>
    <col min="9991" max="9991" width="11.42578125" style="180" customWidth="1"/>
    <col min="9992" max="9992" width="11" style="180" bestFit="1" customWidth="1"/>
    <col min="9993" max="9993" width="2.7109375" style="180" customWidth="1"/>
    <col min="9994" max="10240" width="11.42578125" style="180"/>
    <col min="10241" max="10241" width="2.140625" style="180" customWidth="1"/>
    <col min="10242" max="10242" width="20.85546875" style="180" customWidth="1"/>
    <col min="10243" max="10243" width="14.7109375" style="180" customWidth="1"/>
    <col min="10244" max="10244" width="10.7109375" style="180" customWidth="1"/>
    <col min="10245" max="10245" width="11.140625" style="180" customWidth="1"/>
    <col min="10246" max="10246" width="10.42578125" style="180" customWidth="1"/>
    <col min="10247" max="10247" width="11.42578125" style="180" customWidth="1"/>
    <col min="10248" max="10248" width="11" style="180" bestFit="1" customWidth="1"/>
    <col min="10249" max="10249" width="2.7109375" style="180" customWidth="1"/>
    <col min="10250" max="10496" width="11.42578125" style="180"/>
    <col min="10497" max="10497" width="2.140625" style="180" customWidth="1"/>
    <col min="10498" max="10498" width="20.85546875" style="180" customWidth="1"/>
    <col min="10499" max="10499" width="14.7109375" style="180" customWidth="1"/>
    <col min="10500" max="10500" width="10.7109375" style="180" customWidth="1"/>
    <col min="10501" max="10501" width="11.140625" style="180" customWidth="1"/>
    <col min="10502" max="10502" width="10.42578125" style="180" customWidth="1"/>
    <col min="10503" max="10503" width="11.42578125" style="180" customWidth="1"/>
    <col min="10504" max="10504" width="11" style="180" bestFit="1" customWidth="1"/>
    <col min="10505" max="10505" width="2.7109375" style="180" customWidth="1"/>
    <col min="10506" max="10752" width="11.42578125" style="180"/>
    <col min="10753" max="10753" width="2.140625" style="180" customWidth="1"/>
    <col min="10754" max="10754" width="20.85546875" style="180" customWidth="1"/>
    <col min="10755" max="10755" width="14.7109375" style="180" customWidth="1"/>
    <col min="10756" max="10756" width="10.7109375" style="180" customWidth="1"/>
    <col min="10757" max="10757" width="11.140625" style="180" customWidth="1"/>
    <col min="10758" max="10758" width="10.42578125" style="180" customWidth="1"/>
    <col min="10759" max="10759" width="11.42578125" style="180" customWidth="1"/>
    <col min="10760" max="10760" width="11" style="180" bestFit="1" customWidth="1"/>
    <col min="10761" max="10761" width="2.7109375" style="180" customWidth="1"/>
    <col min="10762" max="11008" width="11.42578125" style="180"/>
    <col min="11009" max="11009" width="2.140625" style="180" customWidth="1"/>
    <col min="11010" max="11010" width="20.85546875" style="180" customWidth="1"/>
    <col min="11011" max="11011" width="14.7109375" style="180" customWidth="1"/>
    <col min="11012" max="11012" width="10.7109375" style="180" customWidth="1"/>
    <col min="11013" max="11013" width="11.140625" style="180" customWidth="1"/>
    <col min="11014" max="11014" width="10.42578125" style="180" customWidth="1"/>
    <col min="11015" max="11015" width="11.42578125" style="180" customWidth="1"/>
    <col min="11016" max="11016" width="11" style="180" bestFit="1" customWidth="1"/>
    <col min="11017" max="11017" width="2.7109375" style="180" customWidth="1"/>
    <col min="11018" max="11264" width="11.42578125" style="180"/>
    <col min="11265" max="11265" width="2.140625" style="180" customWidth="1"/>
    <col min="11266" max="11266" width="20.85546875" style="180" customWidth="1"/>
    <col min="11267" max="11267" width="14.7109375" style="180" customWidth="1"/>
    <col min="11268" max="11268" width="10.7109375" style="180" customWidth="1"/>
    <col min="11269" max="11269" width="11.140625" style="180" customWidth="1"/>
    <col min="11270" max="11270" width="10.42578125" style="180" customWidth="1"/>
    <col min="11271" max="11271" width="11.42578125" style="180" customWidth="1"/>
    <col min="11272" max="11272" width="11" style="180" bestFit="1" customWidth="1"/>
    <col min="11273" max="11273" width="2.7109375" style="180" customWidth="1"/>
    <col min="11274" max="11520" width="11.42578125" style="180"/>
    <col min="11521" max="11521" width="2.140625" style="180" customWidth="1"/>
    <col min="11522" max="11522" width="20.85546875" style="180" customWidth="1"/>
    <col min="11523" max="11523" width="14.7109375" style="180" customWidth="1"/>
    <col min="11524" max="11524" width="10.7109375" style="180" customWidth="1"/>
    <col min="11525" max="11525" width="11.140625" style="180" customWidth="1"/>
    <col min="11526" max="11526" width="10.42578125" style="180" customWidth="1"/>
    <col min="11527" max="11527" width="11.42578125" style="180" customWidth="1"/>
    <col min="11528" max="11528" width="11" style="180" bestFit="1" customWidth="1"/>
    <col min="11529" max="11529" width="2.7109375" style="180" customWidth="1"/>
    <col min="11530" max="11776" width="11.42578125" style="180"/>
    <col min="11777" max="11777" width="2.140625" style="180" customWidth="1"/>
    <col min="11778" max="11778" width="20.85546875" style="180" customWidth="1"/>
    <col min="11779" max="11779" width="14.7109375" style="180" customWidth="1"/>
    <col min="11780" max="11780" width="10.7109375" style="180" customWidth="1"/>
    <col min="11781" max="11781" width="11.140625" style="180" customWidth="1"/>
    <col min="11782" max="11782" width="10.42578125" style="180" customWidth="1"/>
    <col min="11783" max="11783" width="11.42578125" style="180" customWidth="1"/>
    <col min="11784" max="11784" width="11" style="180" bestFit="1" customWidth="1"/>
    <col min="11785" max="11785" width="2.7109375" style="180" customWidth="1"/>
    <col min="11786" max="12032" width="11.42578125" style="180"/>
    <col min="12033" max="12033" width="2.140625" style="180" customWidth="1"/>
    <col min="12034" max="12034" width="20.85546875" style="180" customWidth="1"/>
    <col min="12035" max="12035" width="14.7109375" style="180" customWidth="1"/>
    <col min="12036" max="12036" width="10.7109375" style="180" customWidth="1"/>
    <col min="12037" max="12037" width="11.140625" style="180" customWidth="1"/>
    <col min="12038" max="12038" width="10.42578125" style="180" customWidth="1"/>
    <col min="12039" max="12039" width="11.42578125" style="180" customWidth="1"/>
    <col min="12040" max="12040" width="11" style="180" bestFit="1" customWidth="1"/>
    <col min="12041" max="12041" width="2.7109375" style="180" customWidth="1"/>
    <col min="12042" max="12288" width="11.42578125" style="180"/>
    <col min="12289" max="12289" width="2.140625" style="180" customWidth="1"/>
    <col min="12290" max="12290" width="20.85546875" style="180" customWidth="1"/>
    <col min="12291" max="12291" width="14.7109375" style="180" customWidth="1"/>
    <col min="12292" max="12292" width="10.7109375" style="180" customWidth="1"/>
    <col min="12293" max="12293" width="11.140625" style="180" customWidth="1"/>
    <col min="12294" max="12294" width="10.42578125" style="180" customWidth="1"/>
    <col min="12295" max="12295" width="11.42578125" style="180" customWidth="1"/>
    <col min="12296" max="12296" width="11" style="180" bestFit="1" customWidth="1"/>
    <col min="12297" max="12297" width="2.7109375" style="180" customWidth="1"/>
    <col min="12298" max="12544" width="11.42578125" style="180"/>
    <col min="12545" max="12545" width="2.140625" style="180" customWidth="1"/>
    <col min="12546" max="12546" width="20.85546875" style="180" customWidth="1"/>
    <col min="12547" max="12547" width="14.7109375" style="180" customWidth="1"/>
    <col min="12548" max="12548" width="10.7109375" style="180" customWidth="1"/>
    <col min="12549" max="12549" width="11.140625" style="180" customWidth="1"/>
    <col min="12550" max="12550" width="10.42578125" style="180" customWidth="1"/>
    <col min="12551" max="12551" width="11.42578125" style="180" customWidth="1"/>
    <col min="12552" max="12552" width="11" style="180" bestFit="1" customWidth="1"/>
    <col min="12553" max="12553" width="2.7109375" style="180" customWidth="1"/>
    <col min="12554" max="12800" width="11.42578125" style="180"/>
    <col min="12801" max="12801" width="2.140625" style="180" customWidth="1"/>
    <col min="12802" max="12802" width="20.85546875" style="180" customWidth="1"/>
    <col min="12803" max="12803" width="14.7109375" style="180" customWidth="1"/>
    <col min="12804" max="12804" width="10.7109375" style="180" customWidth="1"/>
    <col min="12805" max="12805" width="11.140625" style="180" customWidth="1"/>
    <col min="12806" max="12806" width="10.42578125" style="180" customWidth="1"/>
    <col min="12807" max="12807" width="11.42578125" style="180" customWidth="1"/>
    <col min="12808" max="12808" width="11" style="180" bestFit="1" customWidth="1"/>
    <col min="12809" max="12809" width="2.7109375" style="180" customWidth="1"/>
    <col min="12810" max="13056" width="11.42578125" style="180"/>
    <col min="13057" max="13057" width="2.140625" style="180" customWidth="1"/>
    <col min="13058" max="13058" width="20.85546875" style="180" customWidth="1"/>
    <col min="13059" max="13059" width="14.7109375" style="180" customWidth="1"/>
    <col min="13060" max="13060" width="10.7109375" style="180" customWidth="1"/>
    <col min="13061" max="13061" width="11.140625" style="180" customWidth="1"/>
    <col min="13062" max="13062" width="10.42578125" style="180" customWidth="1"/>
    <col min="13063" max="13063" width="11.42578125" style="180" customWidth="1"/>
    <col min="13064" max="13064" width="11" style="180" bestFit="1" customWidth="1"/>
    <col min="13065" max="13065" width="2.7109375" style="180" customWidth="1"/>
    <col min="13066" max="13312" width="11.42578125" style="180"/>
    <col min="13313" max="13313" width="2.140625" style="180" customWidth="1"/>
    <col min="13314" max="13314" width="20.85546875" style="180" customWidth="1"/>
    <col min="13315" max="13315" width="14.7109375" style="180" customWidth="1"/>
    <col min="13316" max="13316" width="10.7109375" style="180" customWidth="1"/>
    <col min="13317" max="13317" width="11.140625" style="180" customWidth="1"/>
    <col min="13318" max="13318" width="10.42578125" style="180" customWidth="1"/>
    <col min="13319" max="13319" width="11.42578125" style="180" customWidth="1"/>
    <col min="13320" max="13320" width="11" style="180" bestFit="1" customWidth="1"/>
    <col min="13321" max="13321" width="2.7109375" style="180" customWidth="1"/>
    <col min="13322" max="13568" width="11.42578125" style="180"/>
    <col min="13569" max="13569" width="2.140625" style="180" customWidth="1"/>
    <col min="13570" max="13570" width="20.85546875" style="180" customWidth="1"/>
    <col min="13571" max="13571" width="14.7109375" style="180" customWidth="1"/>
    <col min="13572" max="13572" width="10.7109375" style="180" customWidth="1"/>
    <col min="13573" max="13573" width="11.140625" style="180" customWidth="1"/>
    <col min="13574" max="13574" width="10.42578125" style="180" customWidth="1"/>
    <col min="13575" max="13575" width="11.42578125" style="180" customWidth="1"/>
    <col min="13576" max="13576" width="11" style="180" bestFit="1" customWidth="1"/>
    <col min="13577" max="13577" width="2.7109375" style="180" customWidth="1"/>
    <col min="13578" max="13824" width="11.42578125" style="180"/>
    <col min="13825" max="13825" width="2.140625" style="180" customWidth="1"/>
    <col min="13826" max="13826" width="20.85546875" style="180" customWidth="1"/>
    <col min="13827" max="13827" width="14.7109375" style="180" customWidth="1"/>
    <col min="13828" max="13828" width="10.7109375" style="180" customWidth="1"/>
    <col min="13829" max="13829" width="11.140625" style="180" customWidth="1"/>
    <col min="13830" max="13830" width="10.42578125" style="180" customWidth="1"/>
    <col min="13831" max="13831" width="11.42578125" style="180" customWidth="1"/>
    <col min="13832" max="13832" width="11" style="180" bestFit="1" customWidth="1"/>
    <col min="13833" max="13833" width="2.7109375" style="180" customWidth="1"/>
    <col min="13834" max="14080" width="11.42578125" style="180"/>
    <col min="14081" max="14081" width="2.140625" style="180" customWidth="1"/>
    <col min="14082" max="14082" width="20.85546875" style="180" customWidth="1"/>
    <col min="14083" max="14083" width="14.7109375" style="180" customWidth="1"/>
    <col min="14084" max="14084" width="10.7109375" style="180" customWidth="1"/>
    <col min="14085" max="14085" width="11.140625" style="180" customWidth="1"/>
    <col min="14086" max="14086" width="10.42578125" style="180" customWidth="1"/>
    <col min="14087" max="14087" width="11.42578125" style="180" customWidth="1"/>
    <col min="14088" max="14088" width="11" style="180" bestFit="1" customWidth="1"/>
    <col min="14089" max="14089" width="2.7109375" style="180" customWidth="1"/>
    <col min="14090" max="14336" width="11.42578125" style="180"/>
    <col min="14337" max="14337" width="2.140625" style="180" customWidth="1"/>
    <col min="14338" max="14338" width="20.85546875" style="180" customWidth="1"/>
    <col min="14339" max="14339" width="14.7109375" style="180" customWidth="1"/>
    <col min="14340" max="14340" width="10.7109375" style="180" customWidth="1"/>
    <col min="14341" max="14341" width="11.140625" style="180" customWidth="1"/>
    <col min="14342" max="14342" width="10.42578125" style="180" customWidth="1"/>
    <col min="14343" max="14343" width="11.42578125" style="180" customWidth="1"/>
    <col min="14344" max="14344" width="11" style="180" bestFit="1" customWidth="1"/>
    <col min="14345" max="14345" width="2.7109375" style="180" customWidth="1"/>
    <col min="14346" max="14592" width="11.42578125" style="180"/>
    <col min="14593" max="14593" width="2.140625" style="180" customWidth="1"/>
    <col min="14594" max="14594" width="20.85546875" style="180" customWidth="1"/>
    <col min="14595" max="14595" width="14.7109375" style="180" customWidth="1"/>
    <col min="14596" max="14596" width="10.7109375" style="180" customWidth="1"/>
    <col min="14597" max="14597" width="11.140625" style="180" customWidth="1"/>
    <col min="14598" max="14598" width="10.42578125" style="180" customWidth="1"/>
    <col min="14599" max="14599" width="11.42578125" style="180" customWidth="1"/>
    <col min="14600" max="14600" width="11" style="180" bestFit="1" customWidth="1"/>
    <col min="14601" max="14601" width="2.7109375" style="180" customWidth="1"/>
    <col min="14602" max="14848" width="11.42578125" style="180"/>
    <col min="14849" max="14849" width="2.140625" style="180" customWidth="1"/>
    <col min="14850" max="14850" width="20.85546875" style="180" customWidth="1"/>
    <col min="14851" max="14851" width="14.7109375" style="180" customWidth="1"/>
    <col min="14852" max="14852" width="10.7109375" style="180" customWidth="1"/>
    <col min="14853" max="14853" width="11.140625" style="180" customWidth="1"/>
    <col min="14854" max="14854" width="10.42578125" style="180" customWidth="1"/>
    <col min="14855" max="14855" width="11.42578125" style="180" customWidth="1"/>
    <col min="14856" max="14856" width="11" style="180" bestFit="1" customWidth="1"/>
    <col min="14857" max="14857" width="2.7109375" style="180" customWidth="1"/>
    <col min="14858" max="15104" width="11.42578125" style="180"/>
    <col min="15105" max="15105" width="2.140625" style="180" customWidth="1"/>
    <col min="15106" max="15106" width="20.85546875" style="180" customWidth="1"/>
    <col min="15107" max="15107" width="14.7109375" style="180" customWidth="1"/>
    <col min="15108" max="15108" width="10.7109375" style="180" customWidth="1"/>
    <col min="15109" max="15109" width="11.140625" style="180" customWidth="1"/>
    <col min="15110" max="15110" width="10.42578125" style="180" customWidth="1"/>
    <col min="15111" max="15111" width="11.42578125" style="180" customWidth="1"/>
    <col min="15112" max="15112" width="11" style="180" bestFit="1" customWidth="1"/>
    <col min="15113" max="15113" width="2.7109375" style="180" customWidth="1"/>
    <col min="15114" max="15360" width="11.42578125" style="180"/>
    <col min="15361" max="15361" width="2.140625" style="180" customWidth="1"/>
    <col min="15362" max="15362" width="20.85546875" style="180" customWidth="1"/>
    <col min="15363" max="15363" width="14.7109375" style="180" customWidth="1"/>
    <col min="15364" max="15364" width="10.7109375" style="180" customWidth="1"/>
    <col min="15365" max="15365" width="11.140625" style="180" customWidth="1"/>
    <col min="15366" max="15366" width="10.42578125" style="180" customWidth="1"/>
    <col min="15367" max="15367" width="11.42578125" style="180" customWidth="1"/>
    <col min="15368" max="15368" width="11" style="180" bestFit="1" customWidth="1"/>
    <col min="15369" max="15369" width="2.7109375" style="180" customWidth="1"/>
    <col min="15370" max="15616" width="11.42578125" style="180"/>
    <col min="15617" max="15617" width="2.140625" style="180" customWidth="1"/>
    <col min="15618" max="15618" width="20.85546875" style="180" customWidth="1"/>
    <col min="15619" max="15619" width="14.7109375" style="180" customWidth="1"/>
    <col min="15620" max="15620" width="10.7109375" style="180" customWidth="1"/>
    <col min="15621" max="15621" width="11.140625" style="180" customWidth="1"/>
    <col min="15622" max="15622" width="10.42578125" style="180" customWidth="1"/>
    <col min="15623" max="15623" width="11.42578125" style="180" customWidth="1"/>
    <col min="15624" max="15624" width="11" style="180" bestFit="1" customWidth="1"/>
    <col min="15625" max="15625" width="2.7109375" style="180" customWidth="1"/>
    <col min="15626" max="15872" width="11.42578125" style="180"/>
    <col min="15873" max="15873" width="2.140625" style="180" customWidth="1"/>
    <col min="15874" max="15874" width="20.85546875" style="180" customWidth="1"/>
    <col min="15875" max="15875" width="14.7109375" style="180" customWidth="1"/>
    <col min="15876" max="15876" width="10.7109375" style="180" customWidth="1"/>
    <col min="15877" max="15877" width="11.140625" style="180" customWidth="1"/>
    <col min="15878" max="15878" width="10.42578125" style="180" customWidth="1"/>
    <col min="15879" max="15879" width="11.42578125" style="180" customWidth="1"/>
    <col min="15880" max="15880" width="11" style="180" bestFit="1" customWidth="1"/>
    <col min="15881" max="15881" width="2.7109375" style="180" customWidth="1"/>
    <col min="15882" max="16128" width="11.42578125" style="180"/>
    <col min="16129" max="16129" width="2.140625" style="180" customWidth="1"/>
    <col min="16130" max="16130" width="20.85546875" style="180" customWidth="1"/>
    <col min="16131" max="16131" width="14.7109375" style="180" customWidth="1"/>
    <col min="16132" max="16132" width="10.7109375" style="180" customWidth="1"/>
    <col min="16133" max="16133" width="11.140625" style="180" customWidth="1"/>
    <col min="16134" max="16134" width="10.42578125" style="180" customWidth="1"/>
    <col min="16135" max="16135" width="11.42578125" style="180" customWidth="1"/>
    <col min="16136" max="16136" width="11" style="180" bestFit="1" customWidth="1"/>
    <col min="16137" max="16137" width="2.7109375" style="180" customWidth="1"/>
    <col min="16138" max="16384" width="11.42578125" style="180"/>
  </cols>
  <sheetData>
    <row r="1" spans="1:9" x14ac:dyDescent="0.2">
      <c r="A1" s="861" t="s">
        <v>399</v>
      </c>
      <c r="B1" s="861"/>
      <c r="C1" s="861"/>
      <c r="D1" s="861"/>
      <c r="E1" s="861"/>
      <c r="F1" s="861"/>
      <c r="G1" s="861"/>
      <c r="H1" s="861"/>
      <c r="I1" s="861"/>
    </row>
    <row r="2" spans="1:9" x14ac:dyDescent="0.2">
      <c r="A2" s="388"/>
      <c r="B2" s="388"/>
      <c r="C2" s="388"/>
      <c r="D2" s="388"/>
      <c r="E2" s="388"/>
      <c r="F2" s="388"/>
      <c r="G2" s="388"/>
      <c r="H2" s="388"/>
      <c r="I2" s="388"/>
    </row>
    <row r="3" spans="1:9" x14ac:dyDescent="0.2">
      <c r="A3" s="388"/>
      <c r="B3" s="808" t="s">
        <v>269</v>
      </c>
      <c r="C3" s="808"/>
      <c r="D3" s="808"/>
      <c r="E3" s="808"/>
      <c r="F3" s="808"/>
      <c r="G3" s="808"/>
      <c r="H3" s="342"/>
      <c r="I3" s="388"/>
    </row>
    <row r="4" spans="1:9" x14ac:dyDescent="0.2">
      <c r="B4" s="121"/>
      <c r="C4" s="118"/>
      <c r="D4" s="118"/>
      <c r="E4" s="119"/>
      <c r="F4" s="120"/>
      <c r="G4" s="118"/>
      <c r="H4" s="121"/>
    </row>
    <row r="5" spans="1:9" x14ac:dyDescent="0.2">
      <c r="B5" s="904" t="s">
        <v>245</v>
      </c>
      <c r="C5" s="886" t="s">
        <v>245</v>
      </c>
      <c r="D5" s="887"/>
      <c r="E5" s="887"/>
      <c r="F5" s="888"/>
    </row>
    <row r="6" spans="1:9" ht="25.5" x14ac:dyDescent="0.2">
      <c r="B6" s="905"/>
      <c r="C6" s="601" t="s">
        <v>247</v>
      </c>
      <c r="D6" s="601" t="s">
        <v>248</v>
      </c>
      <c r="E6" s="601" t="s">
        <v>210</v>
      </c>
      <c r="F6" s="602" t="s">
        <v>249</v>
      </c>
    </row>
    <row r="7" spans="1:9" x14ac:dyDescent="0.2">
      <c r="B7" s="906"/>
      <c r="C7" s="127">
        <v>55</v>
      </c>
      <c r="D7" s="128">
        <v>50</v>
      </c>
      <c r="E7" s="128">
        <f>C7+D7</f>
        <v>105</v>
      </c>
      <c r="F7" s="129">
        <v>0</v>
      </c>
    </row>
    <row r="8" spans="1:9" x14ac:dyDescent="0.2">
      <c r="B8" s="136"/>
      <c r="C8" s="136"/>
      <c r="D8" s="136"/>
      <c r="E8" s="148"/>
      <c r="F8" s="148"/>
      <c r="G8" s="148"/>
      <c r="H8" s="137"/>
    </row>
    <row r="9" spans="1:9" x14ac:dyDescent="0.2">
      <c r="B9" s="808" t="s">
        <v>266</v>
      </c>
      <c r="C9" s="808"/>
      <c r="D9" s="808"/>
      <c r="E9" s="808"/>
      <c r="F9" s="808"/>
      <c r="G9" s="808"/>
      <c r="H9" s="117"/>
    </row>
    <row r="10" spans="1:9" x14ac:dyDescent="0.2">
      <c r="B10" s="121"/>
      <c r="C10" s="137"/>
      <c r="D10" s="137"/>
      <c r="E10" s="120"/>
      <c r="F10" s="118"/>
      <c r="G10" s="118"/>
      <c r="H10" s="136"/>
    </row>
    <row r="11" spans="1:9" x14ac:dyDescent="0.2">
      <c r="B11" s="137"/>
      <c r="C11" s="137"/>
      <c r="D11" s="607" t="s">
        <v>247</v>
      </c>
      <c r="E11" s="608" t="s">
        <v>248</v>
      </c>
      <c r="F11" s="607" t="s">
        <v>210</v>
      </c>
      <c r="G11" s="182"/>
    </row>
    <row r="12" spans="1:9" x14ac:dyDescent="0.2">
      <c r="B12" s="895" t="s">
        <v>368</v>
      </c>
      <c r="C12" s="896"/>
      <c r="D12" s="232">
        <v>42</v>
      </c>
      <c r="E12" s="231">
        <v>49</v>
      </c>
      <c r="F12" s="128">
        <f>D12+E12</f>
        <v>91</v>
      </c>
      <c r="G12" s="182"/>
    </row>
    <row r="13" spans="1:9" x14ac:dyDescent="0.2">
      <c r="B13" s="895" t="s">
        <v>369</v>
      </c>
      <c r="C13" s="896"/>
      <c r="D13" s="232">
        <v>33</v>
      </c>
      <c r="E13" s="231">
        <v>38</v>
      </c>
      <c r="F13" s="128">
        <v>59</v>
      </c>
      <c r="G13" s="254"/>
    </row>
    <row r="14" spans="1:9" x14ac:dyDescent="0.2">
      <c r="B14" s="811" t="s">
        <v>370</v>
      </c>
      <c r="C14" s="813"/>
      <c r="D14" s="232">
        <v>2</v>
      </c>
      <c r="E14" s="231">
        <v>3</v>
      </c>
      <c r="F14" s="128">
        <f>D14+E14</f>
        <v>5</v>
      </c>
      <c r="G14" s="254"/>
    </row>
    <row r="15" spans="1:9" x14ac:dyDescent="0.2">
      <c r="B15" s="811" t="s">
        <v>395</v>
      </c>
      <c r="C15" s="813"/>
      <c r="D15" s="232">
        <v>2</v>
      </c>
      <c r="E15" s="231">
        <v>2</v>
      </c>
      <c r="F15" s="128">
        <f>D15+E15</f>
        <v>4</v>
      </c>
      <c r="G15" s="242"/>
    </row>
    <row r="16" spans="1:9" x14ac:dyDescent="0.2">
      <c r="B16" s="811" t="s">
        <v>372</v>
      </c>
      <c r="C16" s="813"/>
      <c r="D16" s="128">
        <f t="shared" ref="D16:F17" si="0">D12+D14</f>
        <v>44</v>
      </c>
      <c r="E16" s="128">
        <f t="shared" si="0"/>
        <v>52</v>
      </c>
      <c r="F16" s="128">
        <f t="shared" si="0"/>
        <v>96</v>
      </c>
      <c r="G16" s="147"/>
    </row>
    <row r="17" spans="1:256" x14ac:dyDescent="0.2">
      <c r="B17" s="811" t="s">
        <v>373</v>
      </c>
      <c r="C17" s="813"/>
      <c r="D17" s="128">
        <f t="shared" si="0"/>
        <v>35</v>
      </c>
      <c r="E17" s="128">
        <v>40</v>
      </c>
      <c r="F17" s="128">
        <v>75</v>
      </c>
      <c r="G17" s="147"/>
    </row>
    <row r="18" spans="1:256" x14ac:dyDescent="0.2">
      <c r="B18" s="136"/>
      <c r="C18" s="136"/>
      <c r="D18" s="136"/>
      <c r="E18" s="148"/>
      <c r="F18" s="148"/>
      <c r="G18" s="270"/>
      <c r="H18" s="254"/>
    </row>
    <row r="19" spans="1:256" x14ac:dyDescent="0.2">
      <c r="B19" s="808" t="s">
        <v>374</v>
      </c>
      <c r="C19" s="808"/>
      <c r="D19" s="808"/>
      <c r="E19" s="808"/>
      <c r="F19" s="808"/>
      <c r="G19" s="808"/>
      <c r="H19" s="117"/>
    </row>
    <row r="20" spans="1:256" x14ac:dyDescent="0.2">
      <c r="B20" s="155"/>
      <c r="C20" s="120"/>
      <c r="D20" s="120"/>
      <c r="E20" s="118"/>
      <c r="F20" s="132"/>
      <c r="G20" s="137"/>
      <c r="H20" s="137"/>
    </row>
    <row r="21" spans="1:256" ht="25.5" x14ac:dyDescent="0.2">
      <c r="A21" s="254"/>
      <c r="B21" s="609" t="s">
        <v>255</v>
      </c>
      <c r="C21" s="610" t="s">
        <v>375</v>
      </c>
      <c r="D21" s="891" t="s">
        <v>376</v>
      </c>
      <c r="E21" s="888"/>
      <c r="F21" s="891" t="s">
        <v>377</v>
      </c>
      <c r="G21" s="888"/>
      <c r="H21" s="886" t="s">
        <v>210</v>
      </c>
      <c r="I21" s="888"/>
      <c r="J21" s="254"/>
      <c r="K21" s="254"/>
      <c r="L21" s="254"/>
      <c r="M21" s="254"/>
      <c r="N21" s="254"/>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254"/>
      <c r="AU21" s="254"/>
      <c r="AV21" s="254"/>
      <c r="AW21" s="254"/>
      <c r="AX21" s="254"/>
      <c r="AY21" s="254"/>
      <c r="AZ21" s="254"/>
      <c r="BA21" s="254"/>
      <c r="BB21" s="254"/>
      <c r="BC21" s="254"/>
      <c r="BD21" s="254"/>
      <c r="BE21" s="254"/>
      <c r="BF21" s="254"/>
      <c r="BG21" s="254"/>
      <c r="BH21" s="254"/>
      <c r="BI21" s="254"/>
      <c r="BJ21" s="254"/>
      <c r="BK21" s="254"/>
      <c r="BL21" s="254"/>
      <c r="BM21" s="254"/>
      <c r="BN21" s="254"/>
      <c r="BO21" s="254"/>
      <c r="BP21" s="254"/>
      <c r="BQ21" s="254"/>
      <c r="BR21" s="254"/>
      <c r="BS21" s="254"/>
      <c r="BT21" s="254"/>
      <c r="BU21" s="254"/>
      <c r="BV21" s="254"/>
      <c r="BW21" s="254"/>
      <c r="BX21" s="254"/>
      <c r="BY21" s="254"/>
      <c r="BZ21" s="254"/>
      <c r="CA21" s="254"/>
      <c r="CB21" s="254"/>
      <c r="CC21" s="254"/>
      <c r="CD21" s="254"/>
      <c r="CE21" s="254"/>
      <c r="CF21" s="254"/>
      <c r="CG21" s="254"/>
      <c r="CH21" s="254"/>
      <c r="CI21" s="254"/>
      <c r="CJ21" s="254"/>
      <c r="CK21" s="254"/>
      <c r="CL21" s="254"/>
      <c r="CM21" s="254"/>
      <c r="CN21" s="254"/>
      <c r="CO21" s="254"/>
      <c r="CP21" s="254"/>
      <c r="CQ21" s="254"/>
      <c r="CR21" s="254"/>
      <c r="CS21" s="254"/>
      <c r="CT21" s="254"/>
      <c r="CU21" s="254"/>
      <c r="CV21" s="254"/>
      <c r="CW21" s="254"/>
      <c r="CX21" s="254"/>
      <c r="CY21" s="254"/>
      <c r="CZ21" s="254"/>
      <c r="DA21" s="254"/>
      <c r="DB21" s="254"/>
      <c r="DC21" s="254"/>
      <c r="DD21" s="254"/>
      <c r="DE21" s="254"/>
      <c r="DF21" s="254"/>
      <c r="DG21" s="254"/>
      <c r="DH21" s="254"/>
      <c r="DI21" s="254"/>
      <c r="DJ21" s="254"/>
      <c r="DK21" s="254"/>
      <c r="DL21" s="254"/>
      <c r="DM21" s="254"/>
      <c r="DN21" s="254"/>
      <c r="DO21" s="254"/>
      <c r="DP21" s="254"/>
      <c r="DQ21" s="254"/>
      <c r="DR21" s="254"/>
      <c r="DS21" s="254"/>
      <c r="DT21" s="254"/>
      <c r="DU21" s="254"/>
      <c r="DV21" s="254"/>
      <c r="DW21" s="254"/>
      <c r="DX21" s="254"/>
      <c r="DY21" s="254"/>
      <c r="DZ21" s="254"/>
      <c r="EA21" s="254"/>
      <c r="EB21" s="254"/>
      <c r="EC21" s="254"/>
      <c r="ED21" s="254"/>
      <c r="EE21" s="254"/>
      <c r="EF21" s="254"/>
      <c r="EG21" s="254"/>
      <c r="EH21" s="254"/>
      <c r="EI21" s="254"/>
      <c r="EJ21" s="254"/>
      <c r="EK21" s="254"/>
      <c r="EL21" s="254"/>
      <c r="EM21" s="254"/>
      <c r="EN21" s="254"/>
      <c r="EO21" s="254"/>
      <c r="EP21" s="254"/>
      <c r="EQ21" s="254"/>
      <c r="ER21" s="254"/>
      <c r="ES21" s="254"/>
      <c r="ET21" s="254"/>
      <c r="EU21" s="254"/>
      <c r="EV21" s="254"/>
      <c r="EW21" s="254"/>
      <c r="EX21" s="254"/>
      <c r="EY21" s="254"/>
      <c r="EZ21" s="254"/>
      <c r="FA21" s="254"/>
      <c r="FB21" s="254"/>
      <c r="FC21" s="254"/>
      <c r="FD21" s="254"/>
      <c r="FE21" s="254"/>
      <c r="FF21" s="254"/>
      <c r="FG21" s="254"/>
      <c r="FH21" s="254"/>
      <c r="FI21" s="254"/>
      <c r="FJ21" s="254"/>
      <c r="FK21" s="254"/>
      <c r="FL21" s="254"/>
      <c r="FM21" s="254"/>
      <c r="FN21" s="254"/>
      <c r="FO21" s="254"/>
      <c r="FP21" s="254"/>
      <c r="FQ21" s="254"/>
      <c r="FR21" s="254"/>
      <c r="FS21" s="254"/>
      <c r="FT21" s="254"/>
      <c r="FU21" s="254"/>
      <c r="FV21" s="254"/>
      <c r="FW21" s="254"/>
      <c r="FX21" s="254"/>
      <c r="FY21" s="254"/>
      <c r="FZ21" s="254"/>
      <c r="GA21" s="254"/>
      <c r="GB21" s="254"/>
      <c r="GC21" s="254"/>
      <c r="GD21" s="254"/>
      <c r="GE21" s="254"/>
      <c r="GF21" s="254"/>
      <c r="GG21" s="254"/>
      <c r="GH21" s="254"/>
      <c r="GI21" s="254"/>
      <c r="GJ21" s="254"/>
      <c r="GK21" s="254"/>
      <c r="GL21" s="254"/>
      <c r="GM21" s="254"/>
      <c r="GN21" s="254"/>
      <c r="GO21" s="254"/>
      <c r="GP21" s="254"/>
      <c r="GQ21" s="254"/>
      <c r="GR21" s="254"/>
      <c r="GS21" s="254"/>
      <c r="GT21" s="254"/>
      <c r="GU21" s="254"/>
      <c r="GV21" s="254"/>
      <c r="GW21" s="254"/>
      <c r="GX21" s="254"/>
      <c r="GY21" s="254"/>
      <c r="GZ21" s="254"/>
      <c r="HA21" s="254"/>
      <c r="HB21" s="254"/>
      <c r="HC21" s="254"/>
      <c r="HD21" s="254"/>
      <c r="HE21" s="254"/>
      <c r="HF21" s="254"/>
      <c r="HG21" s="254"/>
      <c r="HH21" s="254"/>
      <c r="HI21" s="254"/>
      <c r="HJ21" s="254"/>
      <c r="HK21" s="254"/>
      <c r="HL21" s="254"/>
      <c r="HM21" s="254"/>
      <c r="HN21" s="254"/>
      <c r="HO21" s="254"/>
      <c r="HP21" s="254"/>
      <c r="HQ21" s="254"/>
      <c r="HR21" s="254"/>
      <c r="HS21" s="254"/>
      <c r="HT21" s="254"/>
      <c r="HU21" s="254"/>
      <c r="HV21" s="254"/>
      <c r="HW21" s="254"/>
      <c r="HX21" s="254"/>
      <c r="HY21" s="254"/>
      <c r="HZ21" s="254"/>
      <c r="IA21" s="254"/>
      <c r="IB21" s="254"/>
      <c r="IC21" s="254"/>
      <c r="ID21" s="254"/>
      <c r="IE21" s="254"/>
      <c r="IF21" s="254"/>
      <c r="IG21" s="254"/>
      <c r="IH21" s="254"/>
      <c r="II21" s="254"/>
      <c r="IJ21" s="254"/>
      <c r="IK21" s="254"/>
      <c r="IL21" s="254"/>
      <c r="IM21" s="254"/>
      <c r="IN21" s="254"/>
      <c r="IO21" s="254"/>
      <c r="IP21" s="254"/>
      <c r="IQ21" s="254"/>
      <c r="IR21" s="254"/>
      <c r="IS21" s="254"/>
      <c r="IT21" s="254"/>
      <c r="IU21" s="254"/>
      <c r="IV21" s="254"/>
    </row>
    <row r="22" spans="1:256" x14ac:dyDescent="0.2">
      <c r="B22" s="351">
        <v>2</v>
      </c>
      <c r="C22" s="351">
        <v>2</v>
      </c>
      <c r="D22" s="804">
        <v>1</v>
      </c>
      <c r="E22" s="805"/>
      <c r="F22" s="804">
        <v>3</v>
      </c>
      <c r="G22" s="805"/>
      <c r="H22" s="806">
        <f>SUM(B22:G22)</f>
        <v>8</v>
      </c>
      <c r="I22" s="807"/>
      <c r="J22" s="254"/>
    </row>
    <row r="23" spans="1:256" x14ac:dyDescent="0.2">
      <c r="B23" s="136"/>
      <c r="C23" s="136"/>
      <c r="D23" s="136"/>
      <c r="E23" s="148"/>
      <c r="F23" s="148"/>
      <c r="G23" s="148"/>
      <c r="H23" s="137"/>
      <c r="I23" s="132"/>
    </row>
    <row r="24" spans="1:256" x14ac:dyDescent="0.2">
      <c r="B24" s="808" t="s">
        <v>358</v>
      </c>
      <c r="C24" s="808"/>
      <c r="D24" s="808"/>
      <c r="E24" s="808"/>
      <c r="F24" s="808"/>
      <c r="G24" s="808"/>
      <c r="H24" s="808"/>
      <c r="I24" s="808"/>
    </row>
    <row r="25" spans="1:256" x14ac:dyDescent="0.2">
      <c r="B25" s="156"/>
      <c r="C25" s="156"/>
      <c r="D25" s="156"/>
      <c r="E25" s="156"/>
      <c r="F25" s="156"/>
      <c r="G25" s="156"/>
      <c r="H25" s="156"/>
      <c r="I25" s="156"/>
    </row>
    <row r="26" spans="1:256" x14ac:dyDescent="0.2">
      <c r="B26" s="157"/>
      <c r="C26" s="872" t="s">
        <v>378</v>
      </c>
      <c r="D26" s="872" t="s">
        <v>379</v>
      </c>
      <c r="E26" s="872" t="s">
        <v>380</v>
      </c>
      <c r="F26" s="872" t="s">
        <v>381</v>
      </c>
      <c r="G26" s="872" t="s">
        <v>382</v>
      </c>
      <c r="H26" s="872" t="s">
        <v>210</v>
      </c>
    </row>
    <row r="27" spans="1:256" x14ac:dyDescent="0.2">
      <c r="B27" s="157"/>
      <c r="C27" s="873"/>
      <c r="D27" s="873"/>
      <c r="E27" s="873"/>
      <c r="F27" s="873"/>
      <c r="G27" s="873"/>
      <c r="H27" s="873"/>
    </row>
    <row r="28" spans="1:256" x14ac:dyDescent="0.2">
      <c r="B28" s="157"/>
      <c r="C28" s="873"/>
      <c r="D28" s="873"/>
      <c r="E28" s="873"/>
      <c r="F28" s="873"/>
      <c r="G28" s="873"/>
      <c r="H28" s="873"/>
    </row>
    <row r="29" spans="1:256" x14ac:dyDescent="0.2">
      <c r="B29" s="157"/>
      <c r="C29" s="873"/>
      <c r="D29" s="873"/>
      <c r="E29" s="873"/>
      <c r="F29" s="873"/>
      <c r="G29" s="873"/>
      <c r="H29" s="873"/>
    </row>
    <row r="30" spans="1:256" x14ac:dyDescent="0.2">
      <c r="B30" s="157"/>
      <c r="C30" s="873"/>
      <c r="D30" s="873"/>
      <c r="E30" s="873"/>
      <c r="F30" s="873"/>
      <c r="G30" s="873"/>
      <c r="H30" s="873"/>
    </row>
    <row r="31" spans="1:256" x14ac:dyDescent="0.2">
      <c r="B31" s="157"/>
      <c r="C31" s="873"/>
      <c r="D31" s="873"/>
      <c r="E31" s="873"/>
      <c r="F31" s="873"/>
      <c r="G31" s="873"/>
      <c r="H31" s="873"/>
    </row>
    <row r="32" spans="1:256" x14ac:dyDescent="0.2">
      <c r="B32" s="157"/>
      <c r="C32" s="874"/>
      <c r="D32" s="874"/>
      <c r="E32" s="874"/>
      <c r="F32" s="874"/>
      <c r="G32" s="874"/>
      <c r="H32" s="874"/>
    </row>
    <row r="33" spans="2:9" x14ac:dyDescent="0.2">
      <c r="B33" s="158" t="s">
        <v>272</v>
      </c>
      <c r="C33" s="358">
        <v>12.380952380952381</v>
      </c>
      <c r="D33" s="164">
        <v>0</v>
      </c>
      <c r="E33" s="164">
        <v>3.8095238095238093</v>
      </c>
      <c r="F33" s="358">
        <v>6.666666666666667</v>
      </c>
      <c r="G33" s="358">
        <v>77.142857142857139</v>
      </c>
      <c r="H33" s="236">
        <v>100</v>
      </c>
    </row>
    <row r="34" spans="2:9" x14ac:dyDescent="0.2">
      <c r="B34" s="160" t="s">
        <v>222</v>
      </c>
      <c r="C34" s="363"/>
      <c r="D34" s="162"/>
      <c r="E34" s="162"/>
      <c r="F34" s="162"/>
      <c r="G34" s="161"/>
      <c r="H34" s="237">
        <v>105</v>
      </c>
    </row>
    <row r="35" spans="2:9" x14ac:dyDescent="0.2">
      <c r="B35" s="136"/>
      <c r="C35" s="136"/>
      <c r="D35" s="136"/>
      <c r="E35" s="148"/>
      <c r="F35" s="148"/>
      <c r="G35" s="148"/>
      <c r="H35" s="137"/>
    </row>
    <row r="36" spans="2:9" x14ac:dyDescent="0.2">
      <c r="B36" s="808" t="s">
        <v>264</v>
      </c>
      <c r="C36" s="808"/>
      <c r="D36" s="808"/>
      <c r="E36" s="808"/>
      <c r="F36" s="808"/>
      <c r="G36" s="808"/>
      <c r="H36" s="808"/>
      <c r="I36" s="808"/>
    </row>
    <row r="37" spans="2:9" x14ac:dyDescent="0.2">
      <c r="B37" s="168"/>
      <c r="C37" s="168"/>
      <c r="D37" s="168"/>
      <c r="E37" s="168"/>
      <c r="F37" s="165"/>
      <c r="G37" s="165"/>
      <c r="H37" s="238"/>
      <c r="I37" s="256"/>
    </row>
    <row r="38" spans="2:9" x14ac:dyDescent="0.2">
      <c r="B38" s="875" t="s">
        <v>219</v>
      </c>
      <c r="C38" s="877" t="s">
        <v>272</v>
      </c>
      <c r="D38" s="877"/>
      <c r="E38" s="165"/>
      <c r="F38" s="238"/>
      <c r="G38" s="256"/>
    </row>
    <row r="39" spans="2:9" x14ac:dyDescent="0.2">
      <c r="B39" s="876"/>
      <c r="C39" s="882"/>
      <c r="D39" s="882"/>
      <c r="E39" s="165"/>
      <c r="F39" s="238"/>
      <c r="G39" s="256"/>
    </row>
    <row r="40" spans="2:9" x14ac:dyDescent="0.2">
      <c r="B40" s="343" t="s">
        <v>223</v>
      </c>
      <c r="C40" s="845">
        <v>0</v>
      </c>
      <c r="D40" s="846"/>
      <c r="E40" s="165"/>
      <c r="F40" s="238"/>
      <c r="G40" s="256"/>
    </row>
    <row r="41" spans="2:9" x14ac:dyDescent="0.2">
      <c r="B41" s="361" t="s">
        <v>224</v>
      </c>
      <c r="C41" s="843">
        <v>38.095238095238095</v>
      </c>
      <c r="D41" s="844"/>
      <c r="E41" s="165"/>
      <c r="F41" s="238"/>
      <c r="G41" s="256"/>
    </row>
    <row r="42" spans="2:9" x14ac:dyDescent="0.2">
      <c r="B42" s="361" t="s">
        <v>225</v>
      </c>
      <c r="C42" s="843">
        <v>40</v>
      </c>
      <c r="D42" s="844"/>
      <c r="E42" s="165"/>
      <c r="F42" s="238"/>
      <c r="G42" s="256"/>
    </row>
    <row r="43" spans="2:9" x14ac:dyDescent="0.2">
      <c r="B43" s="361" t="s">
        <v>226</v>
      </c>
      <c r="C43" s="843">
        <v>19.047619047619047</v>
      </c>
      <c r="D43" s="844"/>
      <c r="E43" s="165"/>
      <c r="F43" s="238"/>
      <c r="G43" s="256"/>
    </row>
    <row r="44" spans="2:9" x14ac:dyDescent="0.2">
      <c r="B44" s="361" t="s">
        <v>227</v>
      </c>
      <c r="C44" s="843">
        <v>2.8571428571428572</v>
      </c>
      <c r="D44" s="844"/>
      <c r="E44" s="165"/>
      <c r="F44" s="238"/>
      <c r="G44" s="256"/>
    </row>
    <row r="45" spans="2:9" x14ac:dyDescent="0.2">
      <c r="B45" s="361" t="s">
        <v>228</v>
      </c>
      <c r="C45" s="843">
        <v>0</v>
      </c>
      <c r="D45" s="844"/>
      <c r="E45" s="165"/>
      <c r="F45" s="238"/>
      <c r="G45" s="256"/>
    </row>
    <row r="46" spans="2:9" x14ac:dyDescent="0.2">
      <c r="B46" s="361" t="s">
        <v>229</v>
      </c>
      <c r="C46" s="843">
        <v>0</v>
      </c>
      <c r="D46" s="844"/>
      <c r="E46" s="165"/>
      <c r="F46" s="238"/>
      <c r="G46" s="256"/>
    </row>
    <row r="47" spans="2:9" x14ac:dyDescent="0.2">
      <c r="B47" s="361" t="s">
        <v>230</v>
      </c>
      <c r="C47" s="843">
        <v>0</v>
      </c>
      <c r="D47" s="844"/>
      <c r="E47" s="165"/>
      <c r="F47" s="238"/>
      <c r="G47" s="256"/>
    </row>
    <row r="48" spans="2:9" x14ac:dyDescent="0.2">
      <c r="B48" s="361" t="s">
        <v>231</v>
      </c>
      <c r="C48" s="843">
        <v>0</v>
      </c>
      <c r="D48" s="844"/>
      <c r="E48" s="165"/>
      <c r="F48" s="238"/>
      <c r="G48" s="256"/>
    </row>
    <row r="49" spans="2:9" x14ac:dyDescent="0.2">
      <c r="B49" s="362" t="s">
        <v>211</v>
      </c>
      <c r="C49" s="843">
        <v>0</v>
      </c>
      <c r="D49" s="844"/>
      <c r="E49" s="165"/>
      <c r="F49" s="238"/>
      <c r="G49" s="256"/>
    </row>
    <row r="50" spans="2:9" x14ac:dyDescent="0.2">
      <c r="B50" s="364" t="s">
        <v>210</v>
      </c>
      <c r="C50" s="837">
        <f>SUM(C40:C49)</f>
        <v>100.00000000000001</v>
      </c>
      <c r="D50" s="838"/>
      <c r="E50" s="165"/>
      <c r="F50" s="238"/>
      <c r="G50" s="256"/>
    </row>
    <row r="51" spans="2:9" x14ac:dyDescent="0.2">
      <c r="B51" s="365" t="s">
        <v>222</v>
      </c>
      <c r="C51" s="839">
        <v>105</v>
      </c>
      <c r="D51" s="840"/>
      <c r="E51" s="165"/>
      <c r="F51" s="238"/>
      <c r="G51" s="256"/>
    </row>
    <row r="52" spans="2:9" x14ac:dyDescent="0.2">
      <c r="B52" s="167"/>
      <c r="C52" s="165"/>
      <c r="D52" s="165"/>
      <c r="E52" s="165"/>
      <c r="F52" s="165"/>
      <c r="G52" s="165"/>
      <c r="H52" s="257"/>
      <c r="I52" s="239"/>
    </row>
  </sheetData>
  <mergeCells count="40">
    <mergeCell ref="B19:G19"/>
    <mergeCell ref="A1:I1"/>
    <mergeCell ref="B3:G3"/>
    <mergeCell ref="B5:B7"/>
    <mergeCell ref="C5:F5"/>
    <mergeCell ref="B9:G9"/>
    <mergeCell ref="B12:C12"/>
    <mergeCell ref="B13:C13"/>
    <mergeCell ref="B14:C14"/>
    <mergeCell ref="B15:C15"/>
    <mergeCell ref="B16:C16"/>
    <mergeCell ref="B17:C17"/>
    <mergeCell ref="D21:E21"/>
    <mergeCell ref="F21:G21"/>
    <mergeCell ref="H21:I21"/>
    <mergeCell ref="D22:E22"/>
    <mergeCell ref="F22:G22"/>
    <mergeCell ref="H22:I22"/>
    <mergeCell ref="C42:D42"/>
    <mergeCell ref="B24:I24"/>
    <mergeCell ref="C26:C32"/>
    <mergeCell ref="D26:D32"/>
    <mergeCell ref="E26:E32"/>
    <mergeCell ref="F26:F32"/>
    <mergeCell ref="G26:G32"/>
    <mergeCell ref="H26:H32"/>
    <mergeCell ref="B36:I36"/>
    <mergeCell ref="B38:B39"/>
    <mergeCell ref="C38:D39"/>
    <mergeCell ref="C40:D40"/>
    <mergeCell ref="C41:D41"/>
    <mergeCell ref="C49:D49"/>
    <mergeCell ref="C50:D50"/>
    <mergeCell ref="C51:D51"/>
    <mergeCell ref="C43:D43"/>
    <mergeCell ref="C44:D44"/>
    <mergeCell ref="C45:D45"/>
    <mergeCell ref="C46:D46"/>
    <mergeCell ref="C47:D47"/>
    <mergeCell ref="C48:D48"/>
  </mergeCells>
  <pageMargins left="0.7" right="0.7" top="0.75" bottom="0.75" header="0.3" footer="0.3"/>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workbookViewId="0">
      <selection sqref="A1:H52"/>
    </sheetView>
  </sheetViews>
  <sheetFormatPr baseColWidth="10" defaultRowHeight="12.75" x14ac:dyDescent="0.2"/>
  <cols>
    <col min="1" max="1" width="2.140625" style="180" customWidth="1"/>
    <col min="2" max="2" width="11.42578125" style="180" customWidth="1"/>
    <col min="3" max="4" width="11.42578125" style="180"/>
    <col min="5" max="5" width="9.85546875" style="180" customWidth="1"/>
    <col min="6" max="7" width="25.7109375" style="180" customWidth="1"/>
    <col min="8" max="8" width="4" style="180" customWidth="1"/>
    <col min="9" max="256" width="11.42578125" style="180"/>
    <col min="257" max="257" width="2.140625" style="180" customWidth="1"/>
    <col min="258" max="258" width="11.42578125" style="180" customWidth="1"/>
    <col min="259" max="260" width="11.42578125" style="180"/>
    <col min="261" max="261" width="9.85546875" style="180" customWidth="1"/>
    <col min="262" max="263" width="25.7109375" style="180" customWidth="1"/>
    <col min="264" max="264" width="4" style="180" customWidth="1"/>
    <col min="265" max="512" width="11.42578125" style="180"/>
    <col min="513" max="513" width="2.140625" style="180" customWidth="1"/>
    <col min="514" max="514" width="11.42578125" style="180" customWidth="1"/>
    <col min="515" max="516" width="11.42578125" style="180"/>
    <col min="517" max="517" width="9.85546875" style="180" customWidth="1"/>
    <col min="518" max="519" width="25.7109375" style="180" customWidth="1"/>
    <col min="520" max="520" width="4" style="180" customWidth="1"/>
    <col min="521" max="768" width="11.42578125" style="180"/>
    <col min="769" max="769" width="2.140625" style="180" customWidth="1"/>
    <col min="770" max="770" width="11.42578125" style="180" customWidth="1"/>
    <col min="771" max="772" width="11.42578125" style="180"/>
    <col min="773" max="773" width="9.85546875" style="180" customWidth="1"/>
    <col min="774" max="775" width="25.7109375" style="180" customWidth="1"/>
    <col min="776" max="776" width="4" style="180" customWidth="1"/>
    <col min="777" max="1024" width="11.42578125" style="180"/>
    <col min="1025" max="1025" width="2.140625" style="180" customWidth="1"/>
    <col min="1026" max="1026" width="11.42578125" style="180" customWidth="1"/>
    <col min="1027" max="1028" width="11.42578125" style="180"/>
    <col min="1029" max="1029" width="9.85546875" style="180" customWidth="1"/>
    <col min="1030" max="1031" width="25.7109375" style="180" customWidth="1"/>
    <col min="1032" max="1032" width="4" style="180" customWidth="1"/>
    <col min="1033" max="1280" width="11.42578125" style="180"/>
    <col min="1281" max="1281" width="2.140625" style="180" customWidth="1"/>
    <col min="1282" max="1282" width="11.42578125" style="180" customWidth="1"/>
    <col min="1283" max="1284" width="11.42578125" style="180"/>
    <col min="1285" max="1285" width="9.85546875" style="180" customWidth="1"/>
    <col min="1286" max="1287" width="25.7109375" style="180" customWidth="1"/>
    <col min="1288" max="1288" width="4" style="180" customWidth="1"/>
    <col min="1289" max="1536" width="11.42578125" style="180"/>
    <col min="1537" max="1537" width="2.140625" style="180" customWidth="1"/>
    <col min="1538" max="1538" width="11.42578125" style="180" customWidth="1"/>
    <col min="1539" max="1540" width="11.42578125" style="180"/>
    <col min="1541" max="1541" width="9.85546875" style="180" customWidth="1"/>
    <col min="1542" max="1543" width="25.7109375" style="180" customWidth="1"/>
    <col min="1544" max="1544" width="4" style="180" customWidth="1"/>
    <col min="1545" max="1792" width="11.42578125" style="180"/>
    <col min="1793" max="1793" width="2.140625" style="180" customWidth="1"/>
    <col min="1794" max="1794" width="11.42578125" style="180" customWidth="1"/>
    <col min="1795" max="1796" width="11.42578125" style="180"/>
    <col min="1797" max="1797" width="9.85546875" style="180" customWidth="1"/>
    <col min="1798" max="1799" width="25.7109375" style="180" customWidth="1"/>
    <col min="1800" max="1800" width="4" style="180" customWidth="1"/>
    <col min="1801" max="2048" width="11.42578125" style="180"/>
    <col min="2049" max="2049" width="2.140625" style="180" customWidth="1"/>
    <col min="2050" max="2050" width="11.42578125" style="180" customWidth="1"/>
    <col min="2051" max="2052" width="11.42578125" style="180"/>
    <col min="2053" max="2053" width="9.85546875" style="180" customWidth="1"/>
    <col min="2054" max="2055" width="25.7109375" style="180" customWidth="1"/>
    <col min="2056" max="2056" width="4" style="180" customWidth="1"/>
    <col min="2057" max="2304" width="11.42578125" style="180"/>
    <col min="2305" max="2305" width="2.140625" style="180" customWidth="1"/>
    <col min="2306" max="2306" width="11.42578125" style="180" customWidth="1"/>
    <col min="2307" max="2308" width="11.42578125" style="180"/>
    <col min="2309" max="2309" width="9.85546875" style="180" customWidth="1"/>
    <col min="2310" max="2311" width="25.7109375" style="180" customWidth="1"/>
    <col min="2312" max="2312" width="4" style="180" customWidth="1"/>
    <col min="2313" max="2560" width="11.42578125" style="180"/>
    <col min="2561" max="2561" width="2.140625" style="180" customWidth="1"/>
    <col min="2562" max="2562" width="11.42578125" style="180" customWidth="1"/>
    <col min="2563" max="2564" width="11.42578125" style="180"/>
    <col min="2565" max="2565" width="9.85546875" style="180" customWidth="1"/>
    <col min="2566" max="2567" width="25.7109375" style="180" customWidth="1"/>
    <col min="2568" max="2568" width="4" style="180" customWidth="1"/>
    <col min="2569" max="2816" width="11.42578125" style="180"/>
    <col min="2817" max="2817" width="2.140625" style="180" customWidth="1"/>
    <col min="2818" max="2818" width="11.42578125" style="180" customWidth="1"/>
    <col min="2819" max="2820" width="11.42578125" style="180"/>
    <col min="2821" max="2821" width="9.85546875" style="180" customWidth="1"/>
    <col min="2822" max="2823" width="25.7109375" style="180" customWidth="1"/>
    <col min="2824" max="2824" width="4" style="180" customWidth="1"/>
    <col min="2825" max="3072" width="11.42578125" style="180"/>
    <col min="3073" max="3073" width="2.140625" style="180" customWidth="1"/>
    <col min="3074" max="3074" width="11.42578125" style="180" customWidth="1"/>
    <col min="3075" max="3076" width="11.42578125" style="180"/>
    <col min="3077" max="3077" width="9.85546875" style="180" customWidth="1"/>
    <col min="3078" max="3079" width="25.7109375" style="180" customWidth="1"/>
    <col min="3080" max="3080" width="4" style="180" customWidth="1"/>
    <col min="3081" max="3328" width="11.42578125" style="180"/>
    <col min="3329" max="3329" width="2.140625" style="180" customWidth="1"/>
    <col min="3330" max="3330" width="11.42578125" style="180" customWidth="1"/>
    <col min="3331" max="3332" width="11.42578125" style="180"/>
    <col min="3333" max="3333" width="9.85546875" style="180" customWidth="1"/>
    <col min="3334" max="3335" width="25.7109375" style="180" customWidth="1"/>
    <col min="3336" max="3336" width="4" style="180" customWidth="1"/>
    <col min="3337" max="3584" width="11.42578125" style="180"/>
    <col min="3585" max="3585" width="2.140625" style="180" customWidth="1"/>
    <col min="3586" max="3586" width="11.42578125" style="180" customWidth="1"/>
    <col min="3587" max="3588" width="11.42578125" style="180"/>
    <col min="3589" max="3589" width="9.85546875" style="180" customWidth="1"/>
    <col min="3590" max="3591" width="25.7109375" style="180" customWidth="1"/>
    <col min="3592" max="3592" width="4" style="180" customWidth="1"/>
    <col min="3593" max="3840" width="11.42578125" style="180"/>
    <col min="3841" max="3841" width="2.140625" style="180" customWidth="1"/>
    <col min="3842" max="3842" width="11.42578125" style="180" customWidth="1"/>
    <col min="3843" max="3844" width="11.42578125" style="180"/>
    <col min="3845" max="3845" width="9.85546875" style="180" customWidth="1"/>
    <col min="3846" max="3847" width="25.7109375" style="180" customWidth="1"/>
    <col min="3848" max="3848" width="4" style="180" customWidth="1"/>
    <col min="3849" max="4096" width="11.42578125" style="180"/>
    <col min="4097" max="4097" width="2.140625" style="180" customWidth="1"/>
    <col min="4098" max="4098" width="11.42578125" style="180" customWidth="1"/>
    <col min="4099" max="4100" width="11.42578125" style="180"/>
    <col min="4101" max="4101" width="9.85546875" style="180" customWidth="1"/>
    <col min="4102" max="4103" width="25.7109375" style="180" customWidth="1"/>
    <col min="4104" max="4104" width="4" style="180" customWidth="1"/>
    <col min="4105" max="4352" width="11.42578125" style="180"/>
    <col min="4353" max="4353" width="2.140625" style="180" customWidth="1"/>
    <col min="4354" max="4354" width="11.42578125" style="180" customWidth="1"/>
    <col min="4355" max="4356" width="11.42578125" style="180"/>
    <col min="4357" max="4357" width="9.85546875" style="180" customWidth="1"/>
    <col min="4358" max="4359" width="25.7109375" style="180" customWidth="1"/>
    <col min="4360" max="4360" width="4" style="180" customWidth="1"/>
    <col min="4361" max="4608" width="11.42578125" style="180"/>
    <col min="4609" max="4609" width="2.140625" style="180" customWidth="1"/>
    <col min="4610" max="4610" width="11.42578125" style="180" customWidth="1"/>
    <col min="4611" max="4612" width="11.42578125" style="180"/>
    <col min="4613" max="4613" width="9.85546875" style="180" customWidth="1"/>
    <col min="4614" max="4615" width="25.7109375" style="180" customWidth="1"/>
    <col min="4616" max="4616" width="4" style="180" customWidth="1"/>
    <col min="4617" max="4864" width="11.42578125" style="180"/>
    <col min="4865" max="4865" width="2.140625" style="180" customWidth="1"/>
    <col min="4866" max="4866" width="11.42578125" style="180" customWidth="1"/>
    <col min="4867" max="4868" width="11.42578125" style="180"/>
    <col min="4869" max="4869" width="9.85546875" style="180" customWidth="1"/>
    <col min="4870" max="4871" width="25.7109375" style="180" customWidth="1"/>
    <col min="4872" max="4872" width="4" style="180" customWidth="1"/>
    <col min="4873" max="5120" width="11.42578125" style="180"/>
    <col min="5121" max="5121" width="2.140625" style="180" customWidth="1"/>
    <col min="5122" max="5122" width="11.42578125" style="180" customWidth="1"/>
    <col min="5123" max="5124" width="11.42578125" style="180"/>
    <col min="5125" max="5125" width="9.85546875" style="180" customWidth="1"/>
    <col min="5126" max="5127" width="25.7109375" style="180" customWidth="1"/>
    <col min="5128" max="5128" width="4" style="180" customWidth="1"/>
    <col min="5129" max="5376" width="11.42578125" style="180"/>
    <col min="5377" max="5377" width="2.140625" style="180" customWidth="1"/>
    <col min="5378" max="5378" width="11.42578125" style="180" customWidth="1"/>
    <col min="5379" max="5380" width="11.42578125" style="180"/>
    <col min="5381" max="5381" width="9.85546875" style="180" customWidth="1"/>
    <col min="5382" max="5383" width="25.7109375" style="180" customWidth="1"/>
    <col min="5384" max="5384" width="4" style="180" customWidth="1"/>
    <col min="5385" max="5632" width="11.42578125" style="180"/>
    <col min="5633" max="5633" width="2.140625" style="180" customWidth="1"/>
    <col min="5634" max="5634" width="11.42578125" style="180" customWidth="1"/>
    <col min="5635" max="5636" width="11.42578125" style="180"/>
    <col min="5637" max="5637" width="9.85546875" style="180" customWidth="1"/>
    <col min="5638" max="5639" width="25.7109375" style="180" customWidth="1"/>
    <col min="5640" max="5640" width="4" style="180" customWidth="1"/>
    <col min="5641" max="5888" width="11.42578125" style="180"/>
    <col min="5889" max="5889" width="2.140625" style="180" customWidth="1"/>
    <col min="5890" max="5890" width="11.42578125" style="180" customWidth="1"/>
    <col min="5891" max="5892" width="11.42578125" style="180"/>
    <col min="5893" max="5893" width="9.85546875" style="180" customWidth="1"/>
    <col min="5894" max="5895" width="25.7109375" style="180" customWidth="1"/>
    <col min="5896" max="5896" width="4" style="180" customWidth="1"/>
    <col min="5897" max="6144" width="11.42578125" style="180"/>
    <col min="6145" max="6145" width="2.140625" style="180" customWidth="1"/>
    <col min="6146" max="6146" width="11.42578125" style="180" customWidth="1"/>
    <col min="6147" max="6148" width="11.42578125" style="180"/>
    <col min="6149" max="6149" width="9.85546875" style="180" customWidth="1"/>
    <col min="6150" max="6151" width="25.7109375" style="180" customWidth="1"/>
    <col min="6152" max="6152" width="4" style="180" customWidth="1"/>
    <col min="6153" max="6400" width="11.42578125" style="180"/>
    <col min="6401" max="6401" width="2.140625" style="180" customWidth="1"/>
    <col min="6402" max="6402" width="11.42578125" style="180" customWidth="1"/>
    <col min="6403" max="6404" width="11.42578125" style="180"/>
    <col min="6405" max="6405" width="9.85546875" style="180" customWidth="1"/>
    <col min="6406" max="6407" width="25.7109375" style="180" customWidth="1"/>
    <col min="6408" max="6408" width="4" style="180" customWidth="1"/>
    <col min="6409" max="6656" width="11.42578125" style="180"/>
    <col min="6657" max="6657" width="2.140625" style="180" customWidth="1"/>
    <col min="6658" max="6658" width="11.42578125" style="180" customWidth="1"/>
    <col min="6659" max="6660" width="11.42578125" style="180"/>
    <col min="6661" max="6661" width="9.85546875" style="180" customWidth="1"/>
    <col min="6662" max="6663" width="25.7109375" style="180" customWidth="1"/>
    <col min="6664" max="6664" width="4" style="180" customWidth="1"/>
    <col min="6665" max="6912" width="11.42578125" style="180"/>
    <col min="6913" max="6913" width="2.140625" style="180" customWidth="1"/>
    <col min="6914" max="6914" width="11.42578125" style="180" customWidth="1"/>
    <col min="6915" max="6916" width="11.42578125" style="180"/>
    <col min="6917" max="6917" width="9.85546875" style="180" customWidth="1"/>
    <col min="6918" max="6919" width="25.7109375" style="180" customWidth="1"/>
    <col min="6920" max="6920" width="4" style="180" customWidth="1"/>
    <col min="6921" max="7168" width="11.42578125" style="180"/>
    <col min="7169" max="7169" width="2.140625" style="180" customWidth="1"/>
    <col min="7170" max="7170" width="11.42578125" style="180" customWidth="1"/>
    <col min="7171" max="7172" width="11.42578125" style="180"/>
    <col min="7173" max="7173" width="9.85546875" style="180" customWidth="1"/>
    <col min="7174" max="7175" width="25.7109375" style="180" customWidth="1"/>
    <col min="7176" max="7176" width="4" style="180" customWidth="1"/>
    <col min="7177" max="7424" width="11.42578125" style="180"/>
    <col min="7425" max="7425" width="2.140625" style="180" customWidth="1"/>
    <col min="7426" max="7426" width="11.42578125" style="180" customWidth="1"/>
    <col min="7427" max="7428" width="11.42578125" style="180"/>
    <col min="7429" max="7429" width="9.85546875" style="180" customWidth="1"/>
    <col min="7430" max="7431" width="25.7109375" style="180" customWidth="1"/>
    <col min="7432" max="7432" width="4" style="180" customWidth="1"/>
    <col min="7433" max="7680" width="11.42578125" style="180"/>
    <col min="7681" max="7681" width="2.140625" style="180" customWidth="1"/>
    <col min="7682" max="7682" width="11.42578125" style="180" customWidth="1"/>
    <col min="7683" max="7684" width="11.42578125" style="180"/>
    <col min="7685" max="7685" width="9.85546875" style="180" customWidth="1"/>
    <col min="7686" max="7687" width="25.7109375" style="180" customWidth="1"/>
    <col min="7688" max="7688" width="4" style="180" customWidth="1"/>
    <col min="7689" max="7936" width="11.42578125" style="180"/>
    <col min="7937" max="7937" width="2.140625" style="180" customWidth="1"/>
    <col min="7938" max="7938" width="11.42578125" style="180" customWidth="1"/>
    <col min="7939" max="7940" width="11.42578125" style="180"/>
    <col min="7941" max="7941" width="9.85546875" style="180" customWidth="1"/>
    <col min="7942" max="7943" width="25.7109375" style="180" customWidth="1"/>
    <col min="7944" max="7944" width="4" style="180" customWidth="1"/>
    <col min="7945" max="8192" width="11.42578125" style="180"/>
    <col min="8193" max="8193" width="2.140625" style="180" customWidth="1"/>
    <col min="8194" max="8194" width="11.42578125" style="180" customWidth="1"/>
    <col min="8195" max="8196" width="11.42578125" style="180"/>
    <col min="8197" max="8197" width="9.85546875" style="180" customWidth="1"/>
    <col min="8198" max="8199" width="25.7109375" style="180" customWidth="1"/>
    <col min="8200" max="8200" width="4" style="180" customWidth="1"/>
    <col min="8201" max="8448" width="11.42578125" style="180"/>
    <col min="8449" max="8449" width="2.140625" style="180" customWidth="1"/>
    <col min="8450" max="8450" width="11.42578125" style="180" customWidth="1"/>
    <col min="8451" max="8452" width="11.42578125" style="180"/>
    <col min="8453" max="8453" width="9.85546875" style="180" customWidth="1"/>
    <col min="8454" max="8455" width="25.7109375" style="180" customWidth="1"/>
    <col min="8456" max="8456" width="4" style="180" customWidth="1"/>
    <col min="8457" max="8704" width="11.42578125" style="180"/>
    <col min="8705" max="8705" width="2.140625" style="180" customWidth="1"/>
    <col min="8706" max="8706" width="11.42578125" style="180" customWidth="1"/>
    <col min="8707" max="8708" width="11.42578125" style="180"/>
    <col min="8709" max="8709" width="9.85546875" style="180" customWidth="1"/>
    <col min="8710" max="8711" width="25.7109375" style="180" customWidth="1"/>
    <col min="8712" max="8712" width="4" style="180" customWidth="1"/>
    <col min="8713" max="8960" width="11.42578125" style="180"/>
    <col min="8961" max="8961" width="2.140625" style="180" customWidth="1"/>
    <col min="8962" max="8962" width="11.42578125" style="180" customWidth="1"/>
    <col min="8963" max="8964" width="11.42578125" style="180"/>
    <col min="8965" max="8965" width="9.85546875" style="180" customWidth="1"/>
    <col min="8966" max="8967" width="25.7109375" style="180" customWidth="1"/>
    <col min="8968" max="8968" width="4" style="180" customWidth="1"/>
    <col min="8969" max="9216" width="11.42578125" style="180"/>
    <col min="9217" max="9217" width="2.140625" style="180" customWidth="1"/>
    <col min="9218" max="9218" width="11.42578125" style="180" customWidth="1"/>
    <col min="9219" max="9220" width="11.42578125" style="180"/>
    <col min="9221" max="9221" width="9.85546875" style="180" customWidth="1"/>
    <col min="9222" max="9223" width="25.7109375" style="180" customWidth="1"/>
    <col min="9224" max="9224" width="4" style="180" customWidth="1"/>
    <col min="9225" max="9472" width="11.42578125" style="180"/>
    <col min="9473" max="9473" width="2.140625" style="180" customWidth="1"/>
    <col min="9474" max="9474" width="11.42578125" style="180" customWidth="1"/>
    <col min="9475" max="9476" width="11.42578125" style="180"/>
    <col min="9477" max="9477" width="9.85546875" style="180" customWidth="1"/>
    <col min="9478" max="9479" width="25.7109375" style="180" customWidth="1"/>
    <col min="9480" max="9480" width="4" style="180" customWidth="1"/>
    <col min="9481" max="9728" width="11.42578125" style="180"/>
    <col min="9729" max="9729" width="2.140625" style="180" customWidth="1"/>
    <col min="9730" max="9730" width="11.42578125" style="180" customWidth="1"/>
    <col min="9731" max="9732" width="11.42578125" style="180"/>
    <col min="9733" max="9733" width="9.85546875" style="180" customWidth="1"/>
    <col min="9734" max="9735" width="25.7109375" style="180" customWidth="1"/>
    <col min="9736" max="9736" width="4" style="180" customWidth="1"/>
    <col min="9737" max="9984" width="11.42578125" style="180"/>
    <col min="9985" max="9985" width="2.140625" style="180" customWidth="1"/>
    <col min="9986" max="9986" width="11.42578125" style="180" customWidth="1"/>
    <col min="9987" max="9988" width="11.42578125" style="180"/>
    <col min="9989" max="9989" width="9.85546875" style="180" customWidth="1"/>
    <col min="9990" max="9991" width="25.7109375" style="180" customWidth="1"/>
    <col min="9992" max="9992" width="4" style="180" customWidth="1"/>
    <col min="9993" max="10240" width="11.42578125" style="180"/>
    <col min="10241" max="10241" width="2.140625" style="180" customWidth="1"/>
    <col min="10242" max="10242" width="11.42578125" style="180" customWidth="1"/>
    <col min="10243" max="10244" width="11.42578125" style="180"/>
    <col min="10245" max="10245" width="9.85546875" style="180" customWidth="1"/>
    <col min="10246" max="10247" width="25.7109375" style="180" customWidth="1"/>
    <col min="10248" max="10248" width="4" style="180" customWidth="1"/>
    <col min="10249" max="10496" width="11.42578125" style="180"/>
    <col min="10497" max="10497" width="2.140625" style="180" customWidth="1"/>
    <col min="10498" max="10498" width="11.42578125" style="180" customWidth="1"/>
    <col min="10499" max="10500" width="11.42578125" style="180"/>
    <col min="10501" max="10501" width="9.85546875" style="180" customWidth="1"/>
    <col min="10502" max="10503" width="25.7109375" style="180" customWidth="1"/>
    <col min="10504" max="10504" width="4" style="180" customWidth="1"/>
    <col min="10505" max="10752" width="11.42578125" style="180"/>
    <col min="10753" max="10753" width="2.140625" style="180" customWidth="1"/>
    <col min="10754" max="10754" width="11.42578125" style="180" customWidth="1"/>
    <col min="10755" max="10756" width="11.42578125" style="180"/>
    <col min="10757" max="10757" width="9.85546875" style="180" customWidth="1"/>
    <col min="10758" max="10759" width="25.7109375" style="180" customWidth="1"/>
    <col min="10760" max="10760" width="4" style="180" customWidth="1"/>
    <col min="10761" max="11008" width="11.42578125" style="180"/>
    <col min="11009" max="11009" width="2.140625" style="180" customWidth="1"/>
    <col min="11010" max="11010" width="11.42578125" style="180" customWidth="1"/>
    <col min="11011" max="11012" width="11.42578125" style="180"/>
    <col min="11013" max="11013" width="9.85546875" style="180" customWidth="1"/>
    <col min="11014" max="11015" width="25.7109375" style="180" customWidth="1"/>
    <col min="11016" max="11016" width="4" style="180" customWidth="1"/>
    <col min="11017" max="11264" width="11.42578125" style="180"/>
    <col min="11265" max="11265" width="2.140625" style="180" customWidth="1"/>
    <col min="11266" max="11266" width="11.42578125" style="180" customWidth="1"/>
    <col min="11267" max="11268" width="11.42578125" style="180"/>
    <col min="11269" max="11269" width="9.85546875" style="180" customWidth="1"/>
    <col min="11270" max="11271" width="25.7109375" style="180" customWidth="1"/>
    <col min="11272" max="11272" width="4" style="180" customWidth="1"/>
    <col min="11273" max="11520" width="11.42578125" style="180"/>
    <col min="11521" max="11521" width="2.140625" style="180" customWidth="1"/>
    <col min="11522" max="11522" width="11.42578125" style="180" customWidth="1"/>
    <col min="11523" max="11524" width="11.42578125" style="180"/>
    <col min="11525" max="11525" width="9.85546875" style="180" customWidth="1"/>
    <col min="11526" max="11527" width="25.7109375" style="180" customWidth="1"/>
    <col min="11528" max="11528" width="4" style="180" customWidth="1"/>
    <col min="11529" max="11776" width="11.42578125" style="180"/>
    <col min="11777" max="11777" width="2.140625" style="180" customWidth="1"/>
    <col min="11778" max="11778" width="11.42578125" style="180" customWidth="1"/>
    <col min="11779" max="11780" width="11.42578125" style="180"/>
    <col min="11781" max="11781" width="9.85546875" style="180" customWidth="1"/>
    <col min="11782" max="11783" width="25.7109375" style="180" customWidth="1"/>
    <col min="11784" max="11784" width="4" style="180" customWidth="1"/>
    <col min="11785" max="12032" width="11.42578125" style="180"/>
    <col min="12033" max="12033" width="2.140625" style="180" customWidth="1"/>
    <col min="12034" max="12034" width="11.42578125" style="180" customWidth="1"/>
    <col min="12035" max="12036" width="11.42578125" style="180"/>
    <col min="12037" max="12037" width="9.85546875" style="180" customWidth="1"/>
    <col min="12038" max="12039" width="25.7109375" style="180" customWidth="1"/>
    <col min="12040" max="12040" width="4" style="180" customWidth="1"/>
    <col min="12041" max="12288" width="11.42578125" style="180"/>
    <col min="12289" max="12289" width="2.140625" style="180" customWidth="1"/>
    <col min="12290" max="12290" width="11.42578125" style="180" customWidth="1"/>
    <col min="12291" max="12292" width="11.42578125" style="180"/>
    <col min="12293" max="12293" width="9.85546875" style="180" customWidth="1"/>
    <col min="12294" max="12295" width="25.7109375" style="180" customWidth="1"/>
    <col min="12296" max="12296" width="4" style="180" customWidth="1"/>
    <col min="12297" max="12544" width="11.42578125" style="180"/>
    <col min="12545" max="12545" width="2.140625" style="180" customWidth="1"/>
    <col min="12546" max="12546" width="11.42578125" style="180" customWidth="1"/>
    <col min="12547" max="12548" width="11.42578125" style="180"/>
    <col min="12549" max="12549" width="9.85546875" style="180" customWidth="1"/>
    <col min="12550" max="12551" width="25.7109375" style="180" customWidth="1"/>
    <col min="12552" max="12552" width="4" style="180" customWidth="1"/>
    <col min="12553" max="12800" width="11.42578125" style="180"/>
    <col min="12801" max="12801" width="2.140625" style="180" customWidth="1"/>
    <col min="12802" max="12802" width="11.42578125" style="180" customWidth="1"/>
    <col min="12803" max="12804" width="11.42578125" style="180"/>
    <col min="12805" max="12805" width="9.85546875" style="180" customWidth="1"/>
    <col min="12806" max="12807" width="25.7109375" style="180" customWidth="1"/>
    <col min="12808" max="12808" width="4" style="180" customWidth="1"/>
    <col min="12809" max="13056" width="11.42578125" style="180"/>
    <col min="13057" max="13057" width="2.140625" style="180" customWidth="1"/>
    <col min="13058" max="13058" width="11.42578125" style="180" customWidth="1"/>
    <col min="13059" max="13060" width="11.42578125" style="180"/>
    <col min="13061" max="13061" width="9.85546875" style="180" customWidth="1"/>
    <col min="13062" max="13063" width="25.7109375" style="180" customWidth="1"/>
    <col min="13064" max="13064" width="4" style="180" customWidth="1"/>
    <col min="13065" max="13312" width="11.42578125" style="180"/>
    <col min="13313" max="13313" width="2.140625" style="180" customWidth="1"/>
    <col min="13314" max="13314" width="11.42578125" style="180" customWidth="1"/>
    <col min="13315" max="13316" width="11.42578125" style="180"/>
    <col min="13317" max="13317" width="9.85546875" style="180" customWidth="1"/>
    <col min="13318" max="13319" width="25.7109375" style="180" customWidth="1"/>
    <col min="13320" max="13320" width="4" style="180" customWidth="1"/>
    <col min="13321" max="13568" width="11.42578125" style="180"/>
    <col min="13569" max="13569" width="2.140625" style="180" customWidth="1"/>
    <col min="13570" max="13570" width="11.42578125" style="180" customWidth="1"/>
    <col min="13571" max="13572" width="11.42578125" style="180"/>
    <col min="13573" max="13573" width="9.85546875" style="180" customWidth="1"/>
    <col min="13574" max="13575" width="25.7109375" style="180" customWidth="1"/>
    <col min="13576" max="13576" width="4" style="180" customWidth="1"/>
    <col min="13577" max="13824" width="11.42578125" style="180"/>
    <col min="13825" max="13825" width="2.140625" style="180" customWidth="1"/>
    <col min="13826" max="13826" width="11.42578125" style="180" customWidth="1"/>
    <col min="13827" max="13828" width="11.42578125" style="180"/>
    <col min="13829" max="13829" width="9.85546875" style="180" customWidth="1"/>
    <col min="13830" max="13831" width="25.7109375" style="180" customWidth="1"/>
    <col min="13832" max="13832" width="4" style="180" customWidth="1"/>
    <col min="13833" max="14080" width="11.42578125" style="180"/>
    <col min="14081" max="14081" width="2.140625" style="180" customWidth="1"/>
    <col min="14082" max="14082" width="11.42578125" style="180" customWidth="1"/>
    <col min="14083" max="14084" width="11.42578125" style="180"/>
    <col min="14085" max="14085" width="9.85546875" style="180" customWidth="1"/>
    <col min="14086" max="14087" width="25.7109375" style="180" customWidth="1"/>
    <col min="14088" max="14088" width="4" style="180" customWidth="1"/>
    <col min="14089" max="14336" width="11.42578125" style="180"/>
    <col min="14337" max="14337" width="2.140625" style="180" customWidth="1"/>
    <col min="14338" max="14338" width="11.42578125" style="180" customWidth="1"/>
    <col min="14339" max="14340" width="11.42578125" style="180"/>
    <col min="14341" max="14341" width="9.85546875" style="180" customWidth="1"/>
    <col min="14342" max="14343" width="25.7109375" style="180" customWidth="1"/>
    <col min="14344" max="14344" width="4" style="180" customWidth="1"/>
    <col min="14345" max="14592" width="11.42578125" style="180"/>
    <col min="14593" max="14593" width="2.140625" style="180" customWidth="1"/>
    <col min="14594" max="14594" width="11.42578125" style="180" customWidth="1"/>
    <col min="14595" max="14596" width="11.42578125" style="180"/>
    <col min="14597" max="14597" width="9.85546875" style="180" customWidth="1"/>
    <col min="14598" max="14599" width="25.7109375" style="180" customWidth="1"/>
    <col min="14600" max="14600" width="4" style="180" customWidth="1"/>
    <col min="14601" max="14848" width="11.42578125" style="180"/>
    <col min="14849" max="14849" width="2.140625" style="180" customWidth="1"/>
    <col min="14850" max="14850" width="11.42578125" style="180" customWidth="1"/>
    <col min="14851" max="14852" width="11.42578125" style="180"/>
    <col min="14853" max="14853" width="9.85546875" style="180" customWidth="1"/>
    <col min="14854" max="14855" width="25.7109375" style="180" customWidth="1"/>
    <col min="14856" max="14856" width="4" style="180" customWidth="1"/>
    <col min="14857" max="15104" width="11.42578125" style="180"/>
    <col min="15105" max="15105" width="2.140625" style="180" customWidth="1"/>
    <col min="15106" max="15106" width="11.42578125" style="180" customWidth="1"/>
    <col min="15107" max="15108" width="11.42578125" style="180"/>
    <col min="15109" max="15109" width="9.85546875" style="180" customWidth="1"/>
    <col min="15110" max="15111" width="25.7109375" style="180" customWidth="1"/>
    <col min="15112" max="15112" width="4" style="180" customWidth="1"/>
    <col min="15113" max="15360" width="11.42578125" style="180"/>
    <col min="15361" max="15361" width="2.140625" style="180" customWidth="1"/>
    <col min="15362" max="15362" width="11.42578125" style="180" customWidth="1"/>
    <col min="15363" max="15364" width="11.42578125" style="180"/>
    <col min="15365" max="15365" width="9.85546875" style="180" customWidth="1"/>
    <col min="15366" max="15367" width="25.7109375" style="180" customWidth="1"/>
    <col min="15368" max="15368" width="4" style="180" customWidth="1"/>
    <col min="15369" max="15616" width="11.42578125" style="180"/>
    <col min="15617" max="15617" width="2.140625" style="180" customWidth="1"/>
    <col min="15618" max="15618" width="11.42578125" style="180" customWidth="1"/>
    <col min="15619" max="15620" width="11.42578125" style="180"/>
    <col min="15621" max="15621" width="9.85546875" style="180" customWidth="1"/>
    <col min="15622" max="15623" width="25.7109375" style="180" customWidth="1"/>
    <col min="15624" max="15624" width="4" style="180" customWidth="1"/>
    <col min="15625" max="15872" width="11.42578125" style="180"/>
    <col min="15873" max="15873" width="2.140625" style="180" customWidth="1"/>
    <col min="15874" max="15874" width="11.42578125" style="180" customWidth="1"/>
    <col min="15875" max="15876" width="11.42578125" style="180"/>
    <col min="15877" max="15877" width="9.85546875" style="180" customWidth="1"/>
    <col min="15878" max="15879" width="25.7109375" style="180" customWidth="1"/>
    <col min="15880" max="15880" width="4" style="180" customWidth="1"/>
    <col min="15881" max="16128" width="11.42578125" style="180"/>
    <col min="16129" max="16129" width="2.140625" style="180" customWidth="1"/>
    <col min="16130" max="16130" width="11.42578125" style="180" customWidth="1"/>
    <col min="16131" max="16132" width="11.42578125" style="180"/>
    <col min="16133" max="16133" width="9.85546875" style="180" customWidth="1"/>
    <col min="16134" max="16135" width="25.7109375" style="180" customWidth="1"/>
    <col min="16136" max="16136" width="4" style="180" customWidth="1"/>
    <col min="16137" max="16384" width="11.42578125" style="180"/>
  </cols>
  <sheetData>
    <row r="1" spans="1:9" x14ac:dyDescent="0.2">
      <c r="A1" s="861" t="s">
        <v>399</v>
      </c>
      <c r="B1" s="861"/>
      <c r="C1" s="861"/>
      <c r="D1" s="861"/>
      <c r="E1" s="861"/>
      <c r="F1" s="861"/>
      <c r="G1" s="861"/>
      <c r="H1" s="861"/>
      <c r="I1" s="387"/>
    </row>
    <row r="2" spans="1:9" x14ac:dyDescent="0.2">
      <c r="A2" s="388"/>
      <c r="B2" s="388"/>
      <c r="C2" s="388"/>
      <c r="D2" s="388"/>
      <c r="E2" s="388"/>
      <c r="F2" s="388"/>
      <c r="G2" s="388"/>
      <c r="H2" s="388"/>
    </row>
    <row r="3" spans="1:9" x14ac:dyDescent="0.2">
      <c r="A3" s="388"/>
      <c r="B3" s="808" t="s">
        <v>185</v>
      </c>
      <c r="C3" s="808"/>
      <c r="D3" s="808"/>
      <c r="E3" s="808"/>
      <c r="F3" s="808"/>
      <c r="G3" s="808"/>
      <c r="H3" s="388"/>
    </row>
    <row r="4" spans="1:9" x14ac:dyDescent="0.2">
      <c r="B4" s="235"/>
      <c r="C4" s="235"/>
      <c r="D4" s="235"/>
      <c r="E4" s="235"/>
    </row>
    <row r="5" spans="1:9" x14ac:dyDescent="0.2">
      <c r="B5" s="903"/>
      <c r="C5" s="903"/>
      <c r="D5" s="903"/>
      <c r="E5" s="903"/>
      <c r="F5" s="611" t="s">
        <v>272</v>
      </c>
    </row>
    <row r="6" spans="1:9" x14ac:dyDescent="0.2">
      <c r="B6" s="798" t="s">
        <v>383</v>
      </c>
      <c r="C6" s="809"/>
      <c r="D6" s="809"/>
      <c r="E6" s="799"/>
      <c r="F6" s="258">
        <v>61.904761904761905</v>
      </c>
    </row>
    <row r="7" spans="1:9" x14ac:dyDescent="0.2">
      <c r="B7" s="800" t="s">
        <v>384</v>
      </c>
      <c r="C7" s="856"/>
      <c r="D7" s="856"/>
      <c r="E7" s="801"/>
      <c r="F7" s="259">
        <v>1.9047619047619047</v>
      </c>
    </row>
    <row r="8" spans="1:9" x14ac:dyDescent="0.2">
      <c r="B8" s="800" t="s">
        <v>385</v>
      </c>
      <c r="C8" s="856"/>
      <c r="D8" s="856"/>
      <c r="E8" s="801"/>
      <c r="F8" s="259">
        <v>27.61904761904762</v>
      </c>
    </row>
    <row r="9" spans="1:9" x14ac:dyDescent="0.2">
      <c r="B9" s="800" t="s">
        <v>386</v>
      </c>
      <c r="C9" s="856"/>
      <c r="D9" s="856"/>
      <c r="E9" s="801"/>
      <c r="F9" s="259">
        <v>0</v>
      </c>
    </row>
    <row r="10" spans="1:9" x14ac:dyDescent="0.2">
      <c r="B10" s="800" t="s">
        <v>387</v>
      </c>
      <c r="C10" s="856"/>
      <c r="D10" s="856"/>
      <c r="E10" s="801"/>
      <c r="F10" s="259">
        <v>0.95238095238095233</v>
      </c>
    </row>
    <row r="11" spans="1:9" x14ac:dyDescent="0.2">
      <c r="B11" s="800" t="s">
        <v>388</v>
      </c>
      <c r="C11" s="856"/>
      <c r="D11" s="856"/>
      <c r="E11" s="801"/>
      <c r="F11" s="259">
        <v>0</v>
      </c>
    </row>
    <row r="12" spans="1:9" x14ac:dyDescent="0.2">
      <c r="B12" s="800" t="s">
        <v>389</v>
      </c>
      <c r="C12" s="856"/>
      <c r="D12" s="856"/>
      <c r="E12" s="801"/>
      <c r="F12" s="259">
        <v>0</v>
      </c>
    </row>
    <row r="13" spans="1:9" x14ac:dyDescent="0.2">
      <c r="B13" s="800" t="s">
        <v>390</v>
      </c>
      <c r="C13" s="856"/>
      <c r="D13" s="856"/>
      <c r="E13" s="801"/>
      <c r="F13" s="259">
        <v>6.666666666666667</v>
      </c>
    </row>
    <row r="14" spans="1:9" x14ac:dyDescent="0.2">
      <c r="B14" s="800" t="s">
        <v>391</v>
      </c>
      <c r="C14" s="856"/>
      <c r="D14" s="856"/>
      <c r="E14" s="801"/>
      <c r="F14" s="259">
        <v>0</v>
      </c>
    </row>
    <row r="15" spans="1:9" x14ac:dyDescent="0.2">
      <c r="B15" s="802" t="s">
        <v>211</v>
      </c>
      <c r="C15" s="810"/>
      <c r="D15" s="810"/>
      <c r="E15" s="803"/>
      <c r="F15" s="259">
        <v>0.95238095238095233</v>
      </c>
    </row>
    <row r="16" spans="1:9" x14ac:dyDescent="0.2">
      <c r="B16" s="899" t="s">
        <v>210</v>
      </c>
      <c r="C16" s="900"/>
      <c r="D16" s="900"/>
      <c r="E16" s="900"/>
      <c r="F16" s="246">
        <f>SUM(F6:F15)</f>
        <v>100</v>
      </c>
    </row>
    <row r="17" spans="2:7" x14ac:dyDescent="0.2">
      <c r="B17" s="901" t="s">
        <v>222</v>
      </c>
      <c r="C17" s="902"/>
      <c r="D17" s="902"/>
      <c r="E17" s="902"/>
      <c r="F17" s="248">
        <v>105</v>
      </c>
      <c r="G17" s="132"/>
    </row>
    <row r="18" spans="2:7" x14ac:dyDescent="0.2">
      <c r="B18" s="168"/>
      <c r="C18" s="168"/>
      <c r="D18" s="168"/>
      <c r="E18" s="168"/>
      <c r="F18" s="260"/>
      <c r="G18" s="260"/>
    </row>
    <row r="19" spans="2:7" x14ac:dyDescent="0.2">
      <c r="B19" s="808" t="s">
        <v>197</v>
      </c>
      <c r="C19" s="808"/>
      <c r="D19" s="808"/>
      <c r="E19" s="808"/>
      <c r="F19" s="808"/>
      <c r="G19" s="808"/>
    </row>
    <row r="21" spans="2:7" x14ac:dyDescent="0.2">
      <c r="B21" s="242"/>
      <c r="C21" s="242"/>
      <c r="F21" s="605" t="s">
        <v>272</v>
      </c>
    </row>
    <row r="22" spans="2:7" x14ac:dyDescent="0.2">
      <c r="B22" s="814" t="s">
        <v>198</v>
      </c>
      <c r="C22" s="847"/>
      <c r="D22" s="847"/>
      <c r="E22" s="815"/>
      <c r="F22" s="172">
        <v>0</v>
      </c>
    </row>
    <row r="23" spans="2:7" x14ac:dyDescent="0.2">
      <c r="B23" s="816" t="s">
        <v>199</v>
      </c>
      <c r="C23" s="848"/>
      <c r="D23" s="848"/>
      <c r="E23" s="817"/>
      <c r="F23" s="173">
        <v>8.3333333333333339</v>
      </c>
    </row>
    <row r="24" spans="2:7" x14ac:dyDescent="0.2">
      <c r="B24" s="816" t="s">
        <v>200</v>
      </c>
      <c r="C24" s="848"/>
      <c r="D24" s="848"/>
      <c r="E24" s="817"/>
      <c r="F24" s="173">
        <v>59.375</v>
      </c>
    </row>
    <row r="25" spans="2:7" x14ac:dyDescent="0.2">
      <c r="B25" s="816" t="s">
        <v>166</v>
      </c>
      <c r="C25" s="848"/>
      <c r="D25" s="848"/>
      <c r="E25" s="817"/>
      <c r="F25" s="173">
        <v>0</v>
      </c>
    </row>
    <row r="26" spans="2:7" x14ac:dyDescent="0.2">
      <c r="B26" s="816" t="s">
        <v>201</v>
      </c>
      <c r="C26" s="848"/>
      <c r="D26" s="848"/>
      <c r="E26" s="817"/>
      <c r="F26" s="173">
        <v>3.125</v>
      </c>
    </row>
    <row r="27" spans="2:7" x14ac:dyDescent="0.2">
      <c r="B27" s="816" t="s">
        <v>163</v>
      </c>
      <c r="C27" s="848"/>
      <c r="D27" s="848"/>
      <c r="E27" s="817"/>
      <c r="F27" s="173">
        <v>0</v>
      </c>
    </row>
    <row r="28" spans="2:7" x14ac:dyDescent="0.2">
      <c r="B28" s="816" t="s">
        <v>202</v>
      </c>
      <c r="C28" s="848"/>
      <c r="D28" s="848"/>
      <c r="E28" s="817"/>
      <c r="F28" s="173">
        <v>0</v>
      </c>
    </row>
    <row r="29" spans="2:7" x14ac:dyDescent="0.2">
      <c r="B29" s="816" t="s">
        <v>147</v>
      </c>
      <c r="C29" s="848"/>
      <c r="D29" s="848"/>
      <c r="E29" s="817"/>
      <c r="F29" s="173">
        <v>12.5</v>
      </c>
    </row>
    <row r="30" spans="2:7" x14ac:dyDescent="0.2">
      <c r="B30" s="816" t="s">
        <v>203</v>
      </c>
      <c r="C30" s="848"/>
      <c r="D30" s="848"/>
      <c r="E30" s="817"/>
      <c r="F30" s="173">
        <v>0</v>
      </c>
    </row>
    <row r="31" spans="2:7" x14ac:dyDescent="0.2">
      <c r="B31" s="816" t="s">
        <v>164</v>
      </c>
      <c r="C31" s="848"/>
      <c r="D31" s="848"/>
      <c r="E31" s="817"/>
      <c r="F31" s="173">
        <v>0</v>
      </c>
    </row>
    <row r="32" spans="2:7" x14ac:dyDescent="0.2">
      <c r="B32" s="816" t="s">
        <v>392</v>
      </c>
      <c r="C32" s="848"/>
      <c r="D32" s="848"/>
      <c r="E32" s="817"/>
      <c r="F32" s="173">
        <v>2.0833333333333335</v>
      </c>
    </row>
    <row r="33" spans="2:7" x14ac:dyDescent="0.2">
      <c r="B33" s="347" t="s">
        <v>363</v>
      </c>
      <c r="C33" s="359"/>
      <c r="D33" s="359"/>
      <c r="E33" s="348"/>
      <c r="F33" s="173">
        <v>0</v>
      </c>
    </row>
    <row r="34" spans="2:7" x14ac:dyDescent="0.2">
      <c r="B34" s="818" t="s">
        <v>211</v>
      </c>
      <c r="C34" s="852"/>
      <c r="D34" s="852"/>
      <c r="E34" s="819"/>
      <c r="F34" s="173">
        <v>14.583333333333334</v>
      </c>
    </row>
    <row r="35" spans="2:7" x14ac:dyDescent="0.2">
      <c r="B35" s="853" t="s">
        <v>210</v>
      </c>
      <c r="C35" s="854"/>
      <c r="D35" s="854"/>
      <c r="E35" s="855"/>
      <c r="F35" s="246">
        <f>SUM(F22:F34)</f>
        <v>99.999999999999986</v>
      </c>
    </row>
    <row r="36" spans="2:7" x14ac:dyDescent="0.2">
      <c r="B36" s="849" t="s">
        <v>222</v>
      </c>
      <c r="C36" s="850"/>
      <c r="D36" s="850"/>
      <c r="E36" s="851"/>
      <c r="F36" s="248">
        <v>96</v>
      </c>
    </row>
    <row r="37" spans="2:7" x14ac:dyDescent="0.2">
      <c r="B37" s="130"/>
      <c r="C37" s="130"/>
      <c r="D37" s="130"/>
      <c r="E37" s="130"/>
      <c r="F37" s="260"/>
      <c r="G37" s="260"/>
    </row>
    <row r="38" spans="2:7" x14ac:dyDescent="0.2">
      <c r="B38" s="808" t="s">
        <v>393</v>
      </c>
      <c r="C38" s="808"/>
      <c r="D38" s="808"/>
      <c r="E38" s="808"/>
      <c r="F38" s="808"/>
      <c r="G38" s="132"/>
    </row>
    <row r="40" spans="2:7" x14ac:dyDescent="0.2">
      <c r="D40" s="882" t="s">
        <v>272</v>
      </c>
    </row>
    <row r="41" spans="2:7" x14ac:dyDescent="0.2">
      <c r="B41" s="471"/>
      <c r="C41" s="471"/>
      <c r="D41" s="885"/>
    </row>
    <row r="42" spans="2:7" x14ac:dyDescent="0.2">
      <c r="B42" s="814" t="s">
        <v>148</v>
      </c>
      <c r="C42" s="815"/>
      <c r="D42" s="172">
        <v>1.9047619047619047</v>
      </c>
    </row>
    <row r="43" spans="2:7" x14ac:dyDescent="0.2">
      <c r="B43" s="800" t="s">
        <v>149</v>
      </c>
      <c r="C43" s="801"/>
      <c r="D43" s="173">
        <v>8.5714285714285712</v>
      </c>
    </row>
    <row r="44" spans="2:7" x14ac:dyDescent="0.2">
      <c r="B44" s="800" t="s">
        <v>150</v>
      </c>
      <c r="C44" s="801"/>
      <c r="D44" s="173">
        <v>33.333333333333336</v>
      </c>
    </row>
    <row r="45" spans="2:7" x14ac:dyDescent="0.2">
      <c r="B45" s="800" t="s">
        <v>151</v>
      </c>
      <c r="C45" s="801"/>
      <c r="D45" s="173">
        <v>17.142857142857142</v>
      </c>
    </row>
    <row r="46" spans="2:7" x14ac:dyDescent="0.2">
      <c r="B46" s="800" t="s">
        <v>152</v>
      </c>
      <c r="C46" s="801"/>
      <c r="D46" s="173">
        <v>18.095238095238095</v>
      </c>
    </row>
    <row r="47" spans="2:7" x14ac:dyDescent="0.2">
      <c r="B47" s="800" t="s">
        <v>153</v>
      </c>
      <c r="C47" s="801"/>
      <c r="D47" s="173">
        <v>9.5238095238095237</v>
      </c>
    </row>
    <row r="48" spans="2:7" x14ac:dyDescent="0.2">
      <c r="B48" s="347" t="s">
        <v>212</v>
      </c>
      <c r="C48" s="347"/>
      <c r="D48" s="173">
        <v>0</v>
      </c>
    </row>
    <row r="49" spans="2:4" x14ac:dyDescent="0.2">
      <c r="B49" s="818" t="s">
        <v>211</v>
      </c>
      <c r="C49" s="819"/>
      <c r="D49" s="175">
        <v>11.428571428571429</v>
      </c>
    </row>
    <row r="50" spans="2:4" x14ac:dyDescent="0.2">
      <c r="B50" s="853" t="s">
        <v>221</v>
      </c>
      <c r="C50" s="855"/>
      <c r="D50" s="177">
        <v>100</v>
      </c>
    </row>
    <row r="51" spans="2:4" x14ac:dyDescent="0.2">
      <c r="B51" s="849" t="s">
        <v>222</v>
      </c>
      <c r="C51" s="851"/>
      <c r="D51" s="178">
        <v>105</v>
      </c>
    </row>
  </sheetData>
  <mergeCells count="41">
    <mergeCell ref="B14:E14"/>
    <mergeCell ref="A1:H1"/>
    <mergeCell ref="B3:G3"/>
    <mergeCell ref="B5:E5"/>
    <mergeCell ref="B6:E6"/>
    <mergeCell ref="B7:E7"/>
    <mergeCell ref="B8:E8"/>
    <mergeCell ref="B9:E9"/>
    <mergeCell ref="B10:E10"/>
    <mergeCell ref="B11:E11"/>
    <mergeCell ref="B12:E12"/>
    <mergeCell ref="B13:E13"/>
    <mergeCell ref="B29:E29"/>
    <mergeCell ref="B15:E15"/>
    <mergeCell ref="B16:E16"/>
    <mergeCell ref="B17:E17"/>
    <mergeCell ref="B19:G19"/>
    <mergeCell ref="B22:E22"/>
    <mergeCell ref="B23:E23"/>
    <mergeCell ref="B24:E24"/>
    <mergeCell ref="B25:E25"/>
    <mergeCell ref="B26:E26"/>
    <mergeCell ref="B27:E27"/>
    <mergeCell ref="B28:E28"/>
    <mergeCell ref="B45:C45"/>
    <mergeCell ref="B30:E30"/>
    <mergeCell ref="B31:E31"/>
    <mergeCell ref="B32:E32"/>
    <mergeCell ref="B34:E34"/>
    <mergeCell ref="B35:E35"/>
    <mergeCell ref="B36:E36"/>
    <mergeCell ref="B38:F38"/>
    <mergeCell ref="D40:D41"/>
    <mergeCell ref="B42:C42"/>
    <mergeCell ref="B43:C43"/>
    <mergeCell ref="B44:C44"/>
    <mergeCell ref="B46:C46"/>
    <mergeCell ref="B47:C47"/>
    <mergeCell ref="B49:C49"/>
    <mergeCell ref="B50:C50"/>
    <mergeCell ref="B51:C51"/>
  </mergeCells>
  <pageMargins left="0.7" right="0.7" top="0.75" bottom="0.75" header="0.3" footer="0.3"/>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workbookViewId="0"/>
  </sheetViews>
  <sheetFormatPr baseColWidth="10" defaultRowHeight="12.75" x14ac:dyDescent="0.2"/>
  <cols>
    <col min="1" max="1" width="9" style="384" customWidth="1"/>
    <col min="2" max="2" width="7.42578125" style="384" customWidth="1"/>
    <col min="3" max="3" width="22.28515625" style="384" customWidth="1"/>
    <col min="4" max="6" width="10.140625" style="384" customWidth="1"/>
    <col min="7" max="7" width="13.28515625" style="384" customWidth="1"/>
    <col min="8" max="11" width="10.140625" style="384" customWidth="1"/>
    <col min="12" max="12" width="9" style="384" customWidth="1"/>
    <col min="13" max="13" width="7.42578125" style="384" customWidth="1"/>
    <col min="14" max="14" width="6.42578125" style="384" customWidth="1"/>
    <col min="15" max="16" width="6.85546875" style="384" customWidth="1"/>
    <col min="17" max="17" width="7.28515625" style="384" customWidth="1"/>
    <col min="18" max="18" width="4.42578125" style="384" customWidth="1"/>
    <col min="19" max="19" width="1.7109375" style="384" customWidth="1"/>
    <col min="20" max="256" width="11.42578125" style="385"/>
    <col min="257" max="257" width="9" style="385" customWidth="1"/>
    <col min="258" max="258" width="7.42578125" style="385" customWidth="1"/>
    <col min="259" max="259" width="22.28515625" style="385" customWidth="1"/>
    <col min="260" max="267" width="8.28515625" style="385" customWidth="1"/>
    <col min="268" max="270" width="6.42578125" style="385" customWidth="1"/>
    <col min="271" max="272" width="6.85546875" style="385" customWidth="1"/>
    <col min="273" max="273" width="7.28515625" style="385" customWidth="1"/>
    <col min="274" max="274" width="4.42578125" style="385" customWidth="1"/>
    <col min="275" max="275" width="1.7109375" style="385" customWidth="1"/>
    <col min="276" max="512" width="11.42578125" style="385"/>
    <col min="513" max="513" width="9" style="385" customWidth="1"/>
    <col min="514" max="514" width="7.42578125" style="385" customWidth="1"/>
    <col min="515" max="515" width="22.28515625" style="385" customWidth="1"/>
    <col min="516" max="523" width="8.28515625" style="385" customWidth="1"/>
    <col min="524" max="526" width="6.42578125" style="385" customWidth="1"/>
    <col min="527" max="528" width="6.85546875" style="385" customWidth="1"/>
    <col min="529" max="529" width="7.28515625" style="385" customWidth="1"/>
    <col min="530" max="530" width="4.42578125" style="385" customWidth="1"/>
    <col min="531" max="531" width="1.7109375" style="385" customWidth="1"/>
    <col min="532" max="768" width="11.42578125" style="385"/>
    <col min="769" max="769" width="9" style="385" customWidth="1"/>
    <col min="770" max="770" width="7.42578125" style="385" customWidth="1"/>
    <col min="771" max="771" width="22.28515625" style="385" customWidth="1"/>
    <col min="772" max="779" width="8.28515625" style="385" customWidth="1"/>
    <col min="780" max="782" width="6.42578125" style="385" customWidth="1"/>
    <col min="783" max="784" width="6.85546875" style="385" customWidth="1"/>
    <col min="785" max="785" width="7.28515625" style="385" customWidth="1"/>
    <col min="786" max="786" width="4.42578125" style="385" customWidth="1"/>
    <col min="787" max="787" width="1.7109375" style="385" customWidth="1"/>
    <col min="788" max="1024" width="11.42578125" style="385"/>
    <col min="1025" max="1025" width="9" style="385" customWidth="1"/>
    <col min="1026" max="1026" width="7.42578125" style="385" customWidth="1"/>
    <col min="1027" max="1027" width="22.28515625" style="385" customWidth="1"/>
    <col min="1028" max="1035" width="8.28515625" style="385" customWidth="1"/>
    <col min="1036" max="1038" width="6.42578125" style="385" customWidth="1"/>
    <col min="1039" max="1040" width="6.85546875" style="385" customWidth="1"/>
    <col min="1041" max="1041" width="7.28515625" style="385" customWidth="1"/>
    <col min="1042" max="1042" width="4.42578125" style="385" customWidth="1"/>
    <col min="1043" max="1043" width="1.7109375" style="385" customWidth="1"/>
    <col min="1044" max="1280" width="11.42578125" style="385"/>
    <col min="1281" max="1281" width="9" style="385" customWidth="1"/>
    <col min="1282" max="1282" width="7.42578125" style="385" customWidth="1"/>
    <col min="1283" max="1283" width="22.28515625" style="385" customWidth="1"/>
    <col min="1284" max="1291" width="8.28515625" style="385" customWidth="1"/>
    <col min="1292" max="1294" width="6.42578125" style="385" customWidth="1"/>
    <col min="1295" max="1296" width="6.85546875" style="385" customWidth="1"/>
    <col min="1297" max="1297" width="7.28515625" style="385" customWidth="1"/>
    <col min="1298" max="1298" width="4.42578125" style="385" customWidth="1"/>
    <col min="1299" max="1299" width="1.7109375" style="385" customWidth="1"/>
    <col min="1300" max="1536" width="11.42578125" style="385"/>
    <col min="1537" max="1537" width="9" style="385" customWidth="1"/>
    <col min="1538" max="1538" width="7.42578125" style="385" customWidth="1"/>
    <col min="1539" max="1539" width="22.28515625" style="385" customWidth="1"/>
    <col min="1540" max="1547" width="8.28515625" style="385" customWidth="1"/>
    <col min="1548" max="1550" width="6.42578125" style="385" customWidth="1"/>
    <col min="1551" max="1552" width="6.85546875" style="385" customWidth="1"/>
    <col min="1553" max="1553" width="7.28515625" style="385" customWidth="1"/>
    <col min="1554" max="1554" width="4.42578125" style="385" customWidth="1"/>
    <col min="1555" max="1555" width="1.7109375" style="385" customWidth="1"/>
    <col min="1556" max="1792" width="11.42578125" style="385"/>
    <col min="1793" max="1793" width="9" style="385" customWidth="1"/>
    <col min="1794" max="1794" width="7.42578125" style="385" customWidth="1"/>
    <col min="1795" max="1795" width="22.28515625" style="385" customWidth="1"/>
    <col min="1796" max="1803" width="8.28515625" style="385" customWidth="1"/>
    <col min="1804" max="1806" width="6.42578125" style="385" customWidth="1"/>
    <col min="1807" max="1808" width="6.85546875" style="385" customWidth="1"/>
    <col min="1809" max="1809" width="7.28515625" style="385" customWidth="1"/>
    <col min="1810" max="1810" width="4.42578125" style="385" customWidth="1"/>
    <col min="1811" max="1811" width="1.7109375" style="385" customWidth="1"/>
    <col min="1812" max="2048" width="11.42578125" style="385"/>
    <col min="2049" max="2049" width="9" style="385" customWidth="1"/>
    <col min="2050" max="2050" width="7.42578125" style="385" customWidth="1"/>
    <col min="2051" max="2051" width="22.28515625" style="385" customWidth="1"/>
    <col min="2052" max="2059" width="8.28515625" style="385" customWidth="1"/>
    <col min="2060" max="2062" width="6.42578125" style="385" customWidth="1"/>
    <col min="2063" max="2064" width="6.85546875" style="385" customWidth="1"/>
    <col min="2065" max="2065" width="7.28515625" style="385" customWidth="1"/>
    <col min="2066" max="2066" width="4.42578125" style="385" customWidth="1"/>
    <col min="2067" max="2067" width="1.7109375" style="385" customWidth="1"/>
    <col min="2068" max="2304" width="11.42578125" style="385"/>
    <col min="2305" max="2305" width="9" style="385" customWidth="1"/>
    <col min="2306" max="2306" width="7.42578125" style="385" customWidth="1"/>
    <col min="2307" max="2307" width="22.28515625" style="385" customWidth="1"/>
    <col min="2308" max="2315" width="8.28515625" style="385" customWidth="1"/>
    <col min="2316" max="2318" width="6.42578125" style="385" customWidth="1"/>
    <col min="2319" max="2320" width="6.85546875" style="385" customWidth="1"/>
    <col min="2321" max="2321" width="7.28515625" style="385" customWidth="1"/>
    <col min="2322" max="2322" width="4.42578125" style="385" customWidth="1"/>
    <col min="2323" max="2323" width="1.7109375" style="385" customWidth="1"/>
    <col min="2324" max="2560" width="11.42578125" style="385"/>
    <col min="2561" max="2561" width="9" style="385" customWidth="1"/>
    <col min="2562" max="2562" width="7.42578125" style="385" customWidth="1"/>
    <col min="2563" max="2563" width="22.28515625" style="385" customWidth="1"/>
    <col min="2564" max="2571" width="8.28515625" style="385" customWidth="1"/>
    <col min="2572" max="2574" width="6.42578125" style="385" customWidth="1"/>
    <col min="2575" max="2576" width="6.85546875" style="385" customWidth="1"/>
    <col min="2577" max="2577" width="7.28515625" style="385" customWidth="1"/>
    <col min="2578" max="2578" width="4.42578125" style="385" customWidth="1"/>
    <col min="2579" max="2579" width="1.7109375" style="385" customWidth="1"/>
    <col min="2580" max="2816" width="11.42578125" style="385"/>
    <col min="2817" max="2817" width="9" style="385" customWidth="1"/>
    <col min="2818" max="2818" width="7.42578125" style="385" customWidth="1"/>
    <col min="2819" max="2819" width="22.28515625" style="385" customWidth="1"/>
    <col min="2820" max="2827" width="8.28515625" style="385" customWidth="1"/>
    <col min="2828" max="2830" width="6.42578125" style="385" customWidth="1"/>
    <col min="2831" max="2832" width="6.85546875" style="385" customWidth="1"/>
    <col min="2833" max="2833" width="7.28515625" style="385" customWidth="1"/>
    <col min="2834" max="2834" width="4.42578125" style="385" customWidth="1"/>
    <col min="2835" max="2835" width="1.7109375" style="385" customWidth="1"/>
    <col min="2836" max="3072" width="11.42578125" style="385"/>
    <col min="3073" max="3073" width="9" style="385" customWidth="1"/>
    <col min="3074" max="3074" width="7.42578125" style="385" customWidth="1"/>
    <col min="3075" max="3075" width="22.28515625" style="385" customWidth="1"/>
    <col min="3076" max="3083" width="8.28515625" style="385" customWidth="1"/>
    <col min="3084" max="3086" width="6.42578125" style="385" customWidth="1"/>
    <col min="3087" max="3088" width="6.85546875" style="385" customWidth="1"/>
    <col min="3089" max="3089" width="7.28515625" style="385" customWidth="1"/>
    <col min="3090" max="3090" width="4.42578125" style="385" customWidth="1"/>
    <col min="3091" max="3091" width="1.7109375" style="385" customWidth="1"/>
    <col min="3092" max="3328" width="11.42578125" style="385"/>
    <col min="3329" max="3329" width="9" style="385" customWidth="1"/>
    <col min="3330" max="3330" width="7.42578125" style="385" customWidth="1"/>
    <col min="3331" max="3331" width="22.28515625" style="385" customWidth="1"/>
    <col min="3332" max="3339" width="8.28515625" style="385" customWidth="1"/>
    <col min="3340" max="3342" width="6.42578125" style="385" customWidth="1"/>
    <col min="3343" max="3344" width="6.85546875" style="385" customWidth="1"/>
    <col min="3345" max="3345" width="7.28515625" style="385" customWidth="1"/>
    <col min="3346" max="3346" width="4.42578125" style="385" customWidth="1"/>
    <col min="3347" max="3347" width="1.7109375" style="385" customWidth="1"/>
    <col min="3348" max="3584" width="11.42578125" style="385"/>
    <col min="3585" max="3585" width="9" style="385" customWidth="1"/>
    <col min="3586" max="3586" width="7.42578125" style="385" customWidth="1"/>
    <col min="3587" max="3587" width="22.28515625" style="385" customWidth="1"/>
    <col min="3588" max="3595" width="8.28515625" style="385" customWidth="1"/>
    <col min="3596" max="3598" width="6.42578125" style="385" customWidth="1"/>
    <col min="3599" max="3600" width="6.85546875" style="385" customWidth="1"/>
    <col min="3601" max="3601" width="7.28515625" style="385" customWidth="1"/>
    <col min="3602" max="3602" width="4.42578125" style="385" customWidth="1"/>
    <col min="3603" max="3603" width="1.7109375" style="385" customWidth="1"/>
    <col min="3604" max="3840" width="11.42578125" style="385"/>
    <col min="3841" max="3841" width="9" style="385" customWidth="1"/>
    <col min="3842" max="3842" width="7.42578125" style="385" customWidth="1"/>
    <col min="3843" max="3843" width="22.28515625" style="385" customWidth="1"/>
    <col min="3844" max="3851" width="8.28515625" style="385" customWidth="1"/>
    <col min="3852" max="3854" width="6.42578125" style="385" customWidth="1"/>
    <col min="3855" max="3856" width="6.85546875" style="385" customWidth="1"/>
    <col min="3857" max="3857" width="7.28515625" style="385" customWidth="1"/>
    <col min="3858" max="3858" width="4.42578125" style="385" customWidth="1"/>
    <col min="3859" max="3859" width="1.7109375" style="385" customWidth="1"/>
    <col min="3860" max="4096" width="11.42578125" style="385"/>
    <col min="4097" max="4097" width="9" style="385" customWidth="1"/>
    <col min="4098" max="4098" width="7.42578125" style="385" customWidth="1"/>
    <col min="4099" max="4099" width="22.28515625" style="385" customWidth="1"/>
    <col min="4100" max="4107" width="8.28515625" style="385" customWidth="1"/>
    <col min="4108" max="4110" width="6.42578125" style="385" customWidth="1"/>
    <col min="4111" max="4112" width="6.85546875" style="385" customWidth="1"/>
    <col min="4113" max="4113" width="7.28515625" style="385" customWidth="1"/>
    <col min="4114" max="4114" width="4.42578125" style="385" customWidth="1"/>
    <col min="4115" max="4115" width="1.7109375" style="385" customWidth="1"/>
    <col min="4116" max="4352" width="11.42578125" style="385"/>
    <col min="4353" max="4353" width="9" style="385" customWidth="1"/>
    <col min="4354" max="4354" width="7.42578125" style="385" customWidth="1"/>
    <col min="4355" max="4355" width="22.28515625" style="385" customWidth="1"/>
    <col min="4356" max="4363" width="8.28515625" style="385" customWidth="1"/>
    <col min="4364" max="4366" width="6.42578125" style="385" customWidth="1"/>
    <col min="4367" max="4368" width="6.85546875" style="385" customWidth="1"/>
    <col min="4369" max="4369" width="7.28515625" style="385" customWidth="1"/>
    <col min="4370" max="4370" width="4.42578125" style="385" customWidth="1"/>
    <col min="4371" max="4371" width="1.7109375" style="385" customWidth="1"/>
    <col min="4372" max="4608" width="11.42578125" style="385"/>
    <col min="4609" max="4609" width="9" style="385" customWidth="1"/>
    <col min="4610" max="4610" width="7.42578125" style="385" customWidth="1"/>
    <col min="4611" max="4611" width="22.28515625" style="385" customWidth="1"/>
    <col min="4612" max="4619" width="8.28515625" style="385" customWidth="1"/>
    <col min="4620" max="4622" width="6.42578125" style="385" customWidth="1"/>
    <col min="4623" max="4624" width="6.85546875" style="385" customWidth="1"/>
    <col min="4625" max="4625" width="7.28515625" style="385" customWidth="1"/>
    <col min="4626" max="4626" width="4.42578125" style="385" customWidth="1"/>
    <col min="4627" max="4627" width="1.7109375" style="385" customWidth="1"/>
    <col min="4628" max="4864" width="11.42578125" style="385"/>
    <col min="4865" max="4865" width="9" style="385" customWidth="1"/>
    <col min="4866" max="4866" width="7.42578125" style="385" customWidth="1"/>
    <col min="4867" max="4867" width="22.28515625" style="385" customWidth="1"/>
    <col min="4868" max="4875" width="8.28515625" style="385" customWidth="1"/>
    <col min="4876" max="4878" width="6.42578125" style="385" customWidth="1"/>
    <col min="4879" max="4880" width="6.85546875" style="385" customWidth="1"/>
    <col min="4881" max="4881" width="7.28515625" style="385" customWidth="1"/>
    <col min="4882" max="4882" width="4.42578125" style="385" customWidth="1"/>
    <col min="4883" max="4883" width="1.7109375" style="385" customWidth="1"/>
    <col min="4884" max="5120" width="11.42578125" style="385"/>
    <col min="5121" max="5121" width="9" style="385" customWidth="1"/>
    <col min="5122" max="5122" width="7.42578125" style="385" customWidth="1"/>
    <col min="5123" max="5123" width="22.28515625" style="385" customWidth="1"/>
    <col min="5124" max="5131" width="8.28515625" style="385" customWidth="1"/>
    <col min="5132" max="5134" width="6.42578125" style="385" customWidth="1"/>
    <col min="5135" max="5136" width="6.85546875" style="385" customWidth="1"/>
    <col min="5137" max="5137" width="7.28515625" style="385" customWidth="1"/>
    <col min="5138" max="5138" width="4.42578125" style="385" customWidth="1"/>
    <col min="5139" max="5139" width="1.7109375" style="385" customWidth="1"/>
    <col min="5140" max="5376" width="11.42578125" style="385"/>
    <col min="5377" max="5377" width="9" style="385" customWidth="1"/>
    <col min="5378" max="5378" width="7.42578125" style="385" customWidth="1"/>
    <col min="5379" max="5379" width="22.28515625" style="385" customWidth="1"/>
    <col min="5380" max="5387" width="8.28515625" style="385" customWidth="1"/>
    <col min="5388" max="5390" width="6.42578125" style="385" customWidth="1"/>
    <col min="5391" max="5392" width="6.85546875" style="385" customWidth="1"/>
    <col min="5393" max="5393" width="7.28515625" style="385" customWidth="1"/>
    <col min="5394" max="5394" width="4.42578125" style="385" customWidth="1"/>
    <col min="5395" max="5395" width="1.7109375" style="385" customWidth="1"/>
    <col min="5396" max="5632" width="11.42578125" style="385"/>
    <col min="5633" max="5633" width="9" style="385" customWidth="1"/>
    <col min="5634" max="5634" width="7.42578125" style="385" customWidth="1"/>
    <col min="5635" max="5635" width="22.28515625" style="385" customWidth="1"/>
    <col min="5636" max="5643" width="8.28515625" style="385" customWidth="1"/>
    <col min="5644" max="5646" width="6.42578125" style="385" customWidth="1"/>
    <col min="5647" max="5648" width="6.85546875" style="385" customWidth="1"/>
    <col min="5649" max="5649" width="7.28515625" style="385" customWidth="1"/>
    <col min="5650" max="5650" width="4.42578125" style="385" customWidth="1"/>
    <col min="5651" max="5651" width="1.7109375" style="385" customWidth="1"/>
    <col min="5652" max="5888" width="11.42578125" style="385"/>
    <col min="5889" max="5889" width="9" style="385" customWidth="1"/>
    <col min="5890" max="5890" width="7.42578125" style="385" customWidth="1"/>
    <col min="5891" max="5891" width="22.28515625" style="385" customWidth="1"/>
    <col min="5892" max="5899" width="8.28515625" style="385" customWidth="1"/>
    <col min="5900" max="5902" width="6.42578125" style="385" customWidth="1"/>
    <col min="5903" max="5904" width="6.85546875" style="385" customWidth="1"/>
    <col min="5905" max="5905" width="7.28515625" style="385" customWidth="1"/>
    <col min="5906" max="5906" width="4.42578125" style="385" customWidth="1"/>
    <col min="5907" max="5907" width="1.7109375" style="385" customWidth="1"/>
    <col min="5908" max="6144" width="11.42578125" style="385"/>
    <col min="6145" max="6145" width="9" style="385" customWidth="1"/>
    <col min="6146" max="6146" width="7.42578125" style="385" customWidth="1"/>
    <col min="6147" max="6147" width="22.28515625" style="385" customWidth="1"/>
    <col min="6148" max="6155" width="8.28515625" style="385" customWidth="1"/>
    <col min="6156" max="6158" width="6.42578125" style="385" customWidth="1"/>
    <col min="6159" max="6160" width="6.85546875" style="385" customWidth="1"/>
    <col min="6161" max="6161" width="7.28515625" style="385" customWidth="1"/>
    <col min="6162" max="6162" width="4.42578125" style="385" customWidth="1"/>
    <col min="6163" max="6163" width="1.7109375" style="385" customWidth="1"/>
    <col min="6164" max="6400" width="11.42578125" style="385"/>
    <col min="6401" max="6401" width="9" style="385" customWidth="1"/>
    <col min="6402" max="6402" width="7.42578125" style="385" customWidth="1"/>
    <col min="6403" max="6403" width="22.28515625" style="385" customWidth="1"/>
    <col min="6404" max="6411" width="8.28515625" style="385" customWidth="1"/>
    <col min="6412" max="6414" width="6.42578125" style="385" customWidth="1"/>
    <col min="6415" max="6416" width="6.85546875" style="385" customWidth="1"/>
    <col min="6417" max="6417" width="7.28515625" style="385" customWidth="1"/>
    <col min="6418" max="6418" width="4.42578125" style="385" customWidth="1"/>
    <col min="6419" max="6419" width="1.7109375" style="385" customWidth="1"/>
    <col min="6420" max="6656" width="11.42578125" style="385"/>
    <col min="6657" max="6657" width="9" style="385" customWidth="1"/>
    <col min="6658" max="6658" width="7.42578125" style="385" customWidth="1"/>
    <col min="6659" max="6659" width="22.28515625" style="385" customWidth="1"/>
    <col min="6660" max="6667" width="8.28515625" style="385" customWidth="1"/>
    <col min="6668" max="6670" width="6.42578125" style="385" customWidth="1"/>
    <col min="6671" max="6672" width="6.85546875" style="385" customWidth="1"/>
    <col min="6673" max="6673" width="7.28515625" style="385" customWidth="1"/>
    <col min="6674" max="6674" width="4.42578125" style="385" customWidth="1"/>
    <col min="6675" max="6675" width="1.7109375" style="385" customWidth="1"/>
    <col min="6676" max="6912" width="11.42578125" style="385"/>
    <col min="6913" max="6913" width="9" style="385" customWidth="1"/>
    <col min="6914" max="6914" width="7.42578125" style="385" customWidth="1"/>
    <col min="6915" max="6915" width="22.28515625" style="385" customWidth="1"/>
    <col min="6916" max="6923" width="8.28515625" style="385" customWidth="1"/>
    <col min="6924" max="6926" width="6.42578125" style="385" customWidth="1"/>
    <col min="6927" max="6928" width="6.85546875" style="385" customWidth="1"/>
    <col min="6929" max="6929" width="7.28515625" style="385" customWidth="1"/>
    <col min="6930" max="6930" width="4.42578125" style="385" customWidth="1"/>
    <col min="6931" max="6931" width="1.7109375" style="385" customWidth="1"/>
    <col min="6932" max="7168" width="11.42578125" style="385"/>
    <col min="7169" max="7169" width="9" style="385" customWidth="1"/>
    <col min="7170" max="7170" width="7.42578125" style="385" customWidth="1"/>
    <col min="7171" max="7171" width="22.28515625" style="385" customWidth="1"/>
    <col min="7172" max="7179" width="8.28515625" style="385" customWidth="1"/>
    <col min="7180" max="7182" width="6.42578125" style="385" customWidth="1"/>
    <col min="7183" max="7184" width="6.85546875" style="385" customWidth="1"/>
    <col min="7185" max="7185" width="7.28515625" style="385" customWidth="1"/>
    <col min="7186" max="7186" width="4.42578125" style="385" customWidth="1"/>
    <col min="7187" max="7187" width="1.7109375" style="385" customWidth="1"/>
    <col min="7188" max="7424" width="11.42578125" style="385"/>
    <col min="7425" max="7425" width="9" style="385" customWidth="1"/>
    <col min="7426" max="7426" width="7.42578125" style="385" customWidth="1"/>
    <col min="7427" max="7427" width="22.28515625" style="385" customWidth="1"/>
    <col min="7428" max="7435" width="8.28515625" style="385" customWidth="1"/>
    <col min="7436" max="7438" width="6.42578125" style="385" customWidth="1"/>
    <col min="7439" max="7440" width="6.85546875" style="385" customWidth="1"/>
    <col min="7441" max="7441" width="7.28515625" style="385" customWidth="1"/>
    <col min="7442" max="7442" width="4.42578125" style="385" customWidth="1"/>
    <col min="7443" max="7443" width="1.7109375" style="385" customWidth="1"/>
    <col min="7444" max="7680" width="11.42578125" style="385"/>
    <col min="7681" max="7681" width="9" style="385" customWidth="1"/>
    <col min="7682" max="7682" width="7.42578125" style="385" customWidth="1"/>
    <col min="7683" max="7683" width="22.28515625" style="385" customWidth="1"/>
    <col min="7684" max="7691" width="8.28515625" style="385" customWidth="1"/>
    <col min="7692" max="7694" width="6.42578125" style="385" customWidth="1"/>
    <col min="7695" max="7696" width="6.85546875" style="385" customWidth="1"/>
    <col min="7697" max="7697" width="7.28515625" style="385" customWidth="1"/>
    <col min="7698" max="7698" width="4.42578125" style="385" customWidth="1"/>
    <col min="7699" max="7699" width="1.7109375" style="385" customWidth="1"/>
    <col min="7700" max="7936" width="11.42578125" style="385"/>
    <col min="7937" max="7937" width="9" style="385" customWidth="1"/>
    <col min="7938" max="7938" width="7.42578125" style="385" customWidth="1"/>
    <col min="7939" max="7939" width="22.28515625" style="385" customWidth="1"/>
    <col min="7940" max="7947" width="8.28515625" style="385" customWidth="1"/>
    <col min="7948" max="7950" width="6.42578125" style="385" customWidth="1"/>
    <col min="7951" max="7952" width="6.85546875" style="385" customWidth="1"/>
    <col min="7953" max="7953" width="7.28515625" style="385" customWidth="1"/>
    <col min="7954" max="7954" width="4.42578125" style="385" customWidth="1"/>
    <col min="7955" max="7955" width="1.7109375" style="385" customWidth="1"/>
    <col min="7956" max="8192" width="11.42578125" style="385"/>
    <col min="8193" max="8193" width="9" style="385" customWidth="1"/>
    <col min="8194" max="8194" width="7.42578125" style="385" customWidth="1"/>
    <col min="8195" max="8195" width="22.28515625" style="385" customWidth="1"/>
    <col min="8196" max="8203" width="8.28515625" style="385" customWidth="1"/>
    <col min="8204" max="8206" width="6.42578125" style="385" customWidth="1"/>
    <col min="8207" max="8208" width="6.85546875" style="385" customWidth="1"/>
    <col min="8209" max="8209" width="7.28515625" style="385" customWidth="1"/>
    <col min="8210" max="8210" width="4.42578125" style="385" customWidth="1"/>
    <col min="8211" max="8211" width="1.7109375" style="385" customWidth="1"/>
    <col min="8212" max="8448" width="11.42578125" style="385"/>
    <col min="8449" max="8449" width="9" style="385" customWidth="1"/>
    <col min="8450" max="8450" width="7.42578125" style="385" customWidth="1"/>
    <col min="8451" max="8451" width="22.28515625" style="385" customWidth="1"/>
    <col min="8452" max="8459" width="8.28515625" style="385" customWidth="1"/>
    <col min="8460" max="8462" width="6.42578125" style="385" customWidth="1"/>
    <col min="8463" max="8464" width="6.85546875" style="385" customWidth="1"/>
    <col min="8465" max="8465" width="7.28515625" style="385" customWidth="1"/>
    <col min="8466" max="8466" width="4.42578125" style="385" customWidth="1"/>
    <col min="8467" max="8467" width="1.7109375" style="385" customWidth="1"/>
    <col min="8468" max="8704" width="11.42578125" style="385"/>
    <col min="8705" max="8705" width="9" style="385" customWidth="1"/>
    <col min="8706" max="8706" width="7.42578125" style="385" customWidth="1"/>
    <col min="8707" max="8707" width="22.28515625" style="385" customWidth="1"/>
    <col min="8708" max="8715" width="8.28515625" style="385" customWidth="1"/>
    <col min="8716" max="8718" width="6.42578125" style="385" customWidth="1"/>
    <col min="8719" max="8720" width="6.85546875" style="385" customWidth="1"/>
    <col min="8721" max="8721" width="7.28515625" style="385" customWidth="1"/>
    <col min="8722" max="8722" width="4.42578125" style="385" customWidth="1"/>
    <col min="8723" max="8723" width="1.7109375" style="385" customWidth="1"/>
    <col min="8724" max="8960" width="11.42578125" style="385"/>
    <col min="8961" max="8961" width="9" style="385" customWidth="1"/>
    <col min="8962" max="8962" width="7.42578125" style="385" customWidth="1"/>
    <col min="8963" max="8963" width="22.28515625" style="385" customWidth="1"/>
    <col min="8964" max="8971" width="8.28515625" style="385" customWidth="1"/>
    <col min="8972" max="8974" width="6.42578125" style="385" customWidth="1"/>
    <col min="8975" max="8976" width="6.85546875" style="385" customWidth="1"/>
    <col min="8977" max="8977" width="7.28515625" style="385" customWidth="1"/>
    <col min="8978" max="8978" width="4.42578125" style="385" customWidth="1"/>
    <col min="8979" max="8979" width="1.7109375" style="385" customWidth="1"/>
    <col min="8980" max="9216" width="11.42578125" style="385"/>
    <col min="9217" max="9217" width="9" style="385" customWidth="1"/>
    <col min="9218" max="9218" width="7.42578125" style="385" customWidth="1"/>
    <col min="9219" max="9219" width="22.28515625" style="385" customWidth="1"/>
    <col min="9220" max="9227" width="8.28515625" style="385" customWidth="1"/>
    <col min="9228" max="9230" width="6.42578125" style="385" customWidth="1"/>
    <col min="9231" max="9232" width="6.85546875" style="385" customWidth="1"/>
    <col min="9233" max="9233" width="7.28515625" style="385" customWidth="1"/>
    <col min="9234" max="9234" width="4.42578125" style="385" customWidth="1"/>
    <col min="9235" max="9235" width="1.7109375" style="385" customWidth="1"/>
    <col min="9236" max="9472" width="11.42578125" style="385"/>
    <col min="9473" max="9473" width="9" style="385" customWidth="1"/>
    <col min="9474" max="9474" width="7.42578125" style="385" customWidth="1"/>
    <col min="9475" max="9475" width="22.28515625" style="385" customWidth="1"/>
    <col min="9476" max="9483" width="8.28515625" style="385" customWidth="1"/>
    <col min="9484" max="9486" width="6.42578125" style="385" customWidth="1"/>
    <col min="9487" max="9488" width="6.85546875" style="385" customWidth="1"/>
    <col min="9489" max="9489" width="7.28515625" style="385" customWidth="1"/>
    <col min="9490" max="9490" width="4.42578125" style="385" customWidth="1"/>
    <col min="9491" max="9491" width="1.7109375" style="385" customWidth="1"/>
    <col min="9492" max="9728" width="11.42578125" style="385"/>
    <col min="9729" max="9729" width="9" style="385" customWidth="1"/>
    <col min="9730" max="9730" width="7.42578125" style="385" customWidth="1"/>
    <col min="9731" max="9731" width="22.28515625" style="385" customWidth="1"/>
    <col min="9732" max="9739" width="8.28515625" style="385" customWidth="1"/>
    <col min="9740" max="9742" width="6.42578125" style="385" customWidth="1"/>
    <col min="9743" max="9744" width="6.85546875" style="385" customWidth="1"/>
    <col min="9745" max="9745" width="7.28515625" style="385" customWidth="1"/>
    <col min="9746" max="9746" width="4.42578125" style="385" customWidth="1"/>
    <col min="9747" max="9747" width="1.7109375" style="385" customWidth="1"/>
    <col min="9748" max="9984" width="11.42578125" style="385"/>
    <col min="9985" max="9985" width="9" style="385" customWidth="1"/>
    <col min="9986" max="9986" width="7.42578125" style="385" customWidth="1"/>
    <col min="9987" max="9987" width="22.28515625" style="385" customWidth="1"/>
    <col min="9988" max="9995" width="8.28515625" style="385" customWidth="1"/>
    <col min="9996" max="9998" width="6.42578125" style="385" customWidth="1"/>
    <col min="9999" max="10000" width="6.85546875" style="385" customWidth="1"/>
    <col min="10001" max="10001" width="7.28515625" style="385" customWidth="1"/>
    <col min="10002" max="10002" width="4.42578125" style="385" customWidth="1"/>
    <col min="10003" max="10003" width="1.7109375" style="385" customWidth="1"/>
    <col min="10004" max="10240" width="11.42578125" style="385"/>
    <col min="10241" max="10241" width="9" style="385" customWidth="1"/>
    <col min="10242" max="10242" width="7.42578125" style="385" customWidth="1"/>
    <col min="10243" max="10243" width="22.28515625" style="385" customWidth="1"/>
    <col min="10244" max="10251" width="8.28515625" style="385" customWidth="1"/>
    <col min="10252" max="10254" width="6.42578125" style="385" customWidth="1"/>
    <col min="10255" max="10256" width="6.85546875" style="385" customWidth="1"/>
    <col min="10257" max="10257" width="7.28515625" style="385" customWidth="1"/>
    <col min="10258" max="10258" width="4.42578125" style="385" customWidth="1"/>
    <col min="10259" max="10259" width="1.7109375" style="385" customWidth="1"/>
    <col min="10260" max="10496" width="11.42578125" style="385"/>
    <col min="10497" max="10497" width="9" style="385" customWidth="1"/>
    <col min="10498" max="10498" width="7.42578125" style="385" customWidth="1"/>
    <col min="10499" max="10499" width="22.28515625" style="385" customWidth="1"/>
    <col min="10500" max="10507" width="8.28515625" style="385" customWidth="1"/>
    <col min="10508" max="10510" width="6.42578125" style="385" customWidth="1"/>
    <col min="10511" max="10512" width="6.85546875" style="385" customWidth="1"/>
    <col min="10513" max="10513" width="7.28515625" style="385" customWidth="1"/>
    <col min="10514" max="10514" width="4.42578125" style="385" customWidth="1"/>
    <col min="10515" max="10515" width="1.7109375" style="385" customWidth="1"/>
    <col min="10516" max="10752" width="11.42578125" style="385"/>
    <col min="10753" max="10753" width="9" style="385" customWidth="1"/>
    <col min="10754" max="10754" width="7.42578125" style="385" customWidth="1"/>
    <col min="10755" max="10755" width="22.28515625" style="385" customWidth="1"/>
    <col min="10756" max="10763" width="8.28515625" style="385" customWidth="1"/>
    <col min="10764" max="10766" width="6.42578125" style="385" customWidth="1"/>
    <col min="10767" max="10768" width="6.85546875" style="385" customWidth="1"/>
    <col min="10769" max="10769" width="7.28515625" style="385" customWidth="1"/>
    <col min="10770" max="10770" width="4.42578125" style="385" customWidth="1"/>
    <col min="10771" max="10771" width="1.7109375" style="385" customWidth="1"/>
    <col min="10772" max="11008" width="11.42578125" style="385"/>
    <col min="11009" max="11009" width="9" style="385" customWidth="1"/>
    <col min="11010" max="11010" width="7.42578125" style="385" customWidth="1"/>
    <col min="11011" max="11011" width="22.28515625" style="385" customWidth="1"/>
    <col min="11012" max="11019" width="8.28515625" style="385" customWidth="1"/>
    <col min="11020" max="11022" width="6.42578125" style="385" customWidth="1"/>
    <col min="11023" max="11024" width="6.85546875" style="385" customWidth="1"/>
    <col min="11025" max="11025" width="7.28515625" style="385" customWidth="1"/>
    <col min="11026" max="11026" width="4.42578125" style="385" customWidth="1"/>
    <col min="11027" max="11027" width="1.7109375" style="385" customWidth="1"/>
    <col min="11028" max="11264" width="11.42578125" style="385"/>
    <col min="11265" max="11265" width="9" style="385" customWidth="1"/>
    <col min="11266" max="11266" width="7.42578125" style="385" customWidth="1"/>
    <col min="11267" max="11267" width="22.28515625" style="385" customWidth="1"/>
    <col min="11268" max="11275" width="8.28515625" style="385" customWidth="1"/>
    <col min="11276" max="11278" width="6.42578125" style="385" customWidth="1"/>
    <col min="11279" max="11280" width="6.85546875" style="385" customWidth="1"/>
    <col min="11281" max="11281" width="7.28515625" style="385" customWidth="1"/>
    <col min="11282" max="11282" width="4.42578125" style="385" customWidth="1"/>
    <col min="11283" max="11283" width="1.7109375" style="385" customWidth="1"/>
    <col min="11284" max="11520" width="11.42578125" style="385"/>
    <col min="11521" max="11521" width="9" style="385" customWidth="1"/>
    <col min="11522" max="11522" width="7.42578125" style="385" customWidth="1"/>
    <col min="11523" max="11523" width="22.28515625" style="385" customWidth="1"/>
    <col min="11524" max="11531" width="8.28515625" style="385" customWidth="1"/>
    <col min="11532" max="11534" width="6.42578125" style="385" customWidth="1"/>
    <col min="11535" max="11536" width="6.85546875" style="385" customWidth="1"/>
    <col min="11537" max="11537" width="7.28515625" style="385" customWidth="1"/>
    <col min="11538" max="11538" width="4.42578125" style="385" customWidth="1"/>
    <col min="11539" max="11539" width="1.7109375" style="385" customWidth="1"/>
    <col min="11540" max="11776" width="11.42578125" style="385"/>
    <col min="11777" max="11777" width="9" style="385" customWidth="1"/>
    <col min="11778" max="11778" width="7.42578125" style="385" customWidth="1"/>
    <col min="11779" max="11779" width="22.28515625" style="385" customWidth="1"/>
    <col min="11780" max="11787" width="8.28515625" style="385" customWidth="1"/>
    <col min="11788" max="11790" width="6.42578125" style="385" customWidth="1"/>
    <col min="11791" max="11792" width="6.85546875" style="385" customWidth="1"/>
    <col min="11793" max="11793" width="7.28515625" style="385" customWidth="1"/>
    <col min="11794" max="11794" width="4.42578125" style="385" customWidth="1"/>
    <col min="11795" max="11795" width="1.7109375" style="385" customWidth="1"/>
    <col min="11796" max="12032" width="11.42578125" style="385"/>
    <col min="12033" max="12033" width="9" style="385" customWidth="1"/>
    <col min="12034" max="12034" width="7.42578125" style="385" customWidth="1"/>
    <col min="12035" max="12035" width="22.28515625" style="385" customWidth="1"/>
    <col min="12036" max="12043" width="8.28515625" style="385" customWidth="1"/>
    <col min="12044" max="12046" width="6.42578125" style="385" customWidth="1"/>
    <col min="12047" max="12048" width="6.85546875" style="385" customWidth="1"/>
    <col min="12049" max="12049" width="7.28515625" style="385" customWidth="1"/>
    <col min="12050" max="12050" width="4.42578125" style="385" customWidth="1"/>
    <col min="12051" max="12051" width="1.7109375" style="385" customWidth="1"/>
    <col min="12052" max="12288" width="11.42578125" style="385"/>
    <col min="12289" max="12289" width="9" style="385" customWidth="1"/>
    <col min="12290" max="12290" width="7.42578125" style="385" customWidth="1"/>
    <col min="12291" max="12291" width="22.28515625" style="385" customWidth="1"/>
    <col min="12292" max="12299" width="8.28515625" style="385" customWidth="1"/>
    <col min="12300" max="12302" width="6.42578125" style="385" customWidth="1"/>
    <col min="12303" max="12304" width="6.85546875" style="385" customWidth="1"/>
    <col min="12305" max="12305" width="7.28515625" style="385" customWidth="1"/>
    <col min="12306" max="12306" width="4.42578125" style="385" customWidth="1"/>
    <col min="12307" max="12307" width="1.7109375" style="385" customWidth="1"/>
    <col min="12308" max="12544" width="11.42578125" style="385"/>
    <col min="12545" max="12545" width="9" style="385" customWidth="1"/>
    <col min="12546" max="12546" width="7.42578125" style="385" customWidth="1"/>
    <col min="12547" max="12547" width="22.28515625" style="385" customWidth="1"/>
    <col min="12548" max="12555" width="8.28515625" style="385" customWidth="1"/>
    <col min="12556" max="12558" width="6.42578125" style="385" customWidth="1"/>
    <col min="12559" max="12560" width="6.85546875" style="385" customWidth="1"/>
    <col min="12561" max="12561" width="7.28515625" style="385" customWidth="1"/>
    <col min="12562" max="12562" width="4.42578125" style="385" customWidth="1"/>
    <col min="12563" max="12563" width="1.7109375" style="385" customWidth="1"/>
    <col min="12564" max="12800" width="11.42578125" style="385"/>
    <col min="12801" max="12801" width="9" style="385" customWidth="1"/>
    <col min="12802" max="12802" width="7.42578125" style="385" customWidth="1"/>
    <col min="12803" max="12803" width="22.28515625" style="385" customWidth="1"/>
    <col min="12804" max="12811" width="8.28515625" style="385" customWidth="1"/>
    <col min="12812" max="12814" width="6.42578125" style="385" customWidth="1"/>
    <col min="12815" max="12816" width="6.85546875" style="385" customWidth="1"/>
    <col min="12817" max="12817" width="7.28515625" style="385" customWidth="1"/>
    <col min="12818" max="12818" width="4.42578125" style="385" customWidth="1"/>
    <col min="12819" max="12819" width="1.7109375" style="385" customWidth="1"/>
    <col min="12820" max="13056" width="11.42578125" style="385"/>
    <col min="13057" max="13057" width="9" style="385" customWidth="1"/>
    <col min="13058" max="13058" width="7.42578125" style="385" customWidth="1"/>
    <col min="13059" max="13059" width="22.28515625" style="385" customWidth="1"/>
    <col min="13060" max="13067" width="8.28515625" style="385" customWidth="1"/>
    <col min="13068" max="13070" width="6.42578125" style="385" customWidth="1"/>
    <col min="13071" max="13072" width="6.85546875" style="385" customWidth="1"/>
    <col min="13073" max="13073" width="7.28515625" style="385" customWidth="1"/>
    <col min="13074" max="13074" width="4.42578125" style="385" customWidth="1"/>
    <col min="13075" max="13075" width="1.7109375" style="385" customWidth="1"/>
    <col min="13076" max="13312" width="11.42578125" style="385"/>
    <col min="13313" max="13313" width="9" style="385" customWidth="1"/>
    <col min="13314" max="13314" width="7.42578125" style="385" customWidth="1"/>
    <col min="13315" max="13315" width="22.28515625" style="385" customWidth="1"/>
    <col min="13316" max="13323" width="8.28515625" style="385" customWidth="1"/>
    <col min="13324" max="13326" width="6.42578125" style="385" customWidth="1"/>
    <col min="13327" max="13328" width="6.85546875" style="385" customWidth="1"/>
    <col min="13329" max="13329" width="7.28515625" style="385" customWidth="1"/>
    <col min="13330" max="13330" width="4.42578125" style="385" customWidth="1"/>
    <col min="13331" max="13331" width="1.7109375" style="385" customWidth="1"/>
    <col min="13332" max="13568" width="11.42578125" style="385"/>
    <col min="13569" max="13569" width="9" style="385" customWidth="1"/>
    <col min="13570" max="13570" width="7.42578125" style="385" customWidth="1"/>
    <col min="13571" max="13571" width="22.28515625" style="385" customWidth="1"/>
    <col min="13572" max="13579" width="8.28515625" style="385" customWidth="1"/>
    <col min="13580" max="13582" width="6.42578125" style="385" customWidth="1"/>
    <col min="13583" max="13584" width="6.85546875" style="385" customWidth="1"/>
    <col min="13585" max="13585" width="7.28515625" style="385" customWidth="1"/>
    <col min="13586" max="13586" width="4.42578125" style="385" customWidth="1"/>
    <col min="13587" max="13587" width="1.7109375" style="385" customWidth="1"/>
    <col min="13588" max="13824" width="11.42578125" style="385"/>
    <col min="13825" max="13825" width="9" style="385" customWidth="1"/>
    <col min="13826" max="13826" width="7.42578125" style="385" customWidth="1"/>
    <col min="13827" max="13827" width="22.28515625" style="385" customWidth="1"/>
    <col min="13828" max="13835" width="8.28515625" style="385" customWidth="1"/>
    <col min="13836" max="13838" width="6.42578125" style="385" customWidth="1"/>
    <col min="13839" max="13840" width="6.85546875" style="385" customWidth="1"/>
    <col min="13841" max="13841" width="7.28515625" style="385" customWidth="1"/>
    <col min="13842" max="13842" width="4.42578125" style="385" customWidth="1"/>
    <col min="13843" max="13843" width="1.7109375" style="385" customWidth="1"/>
    <col min="13844" max="14080" width="11.42578125" style="385"/>
    <col min="14081" max="14081" width="9" style="385" customWidth="1"/>
    <col min="14082" max="14082" width="7.42578125" style="385" customWidth="1"/>
    <col min="14083" max="14083" width="22.28515625" style="385" customWidth="1"/>
    <col min="14084" max="14091" width="8.28515625" style="385" customWidth="1"/>
    <col min="14092" max="14094" width="6.42578125" style="385" customWidth="1"/>
    <col min="14095" max="14096" width="6.85546875" style="385" customWidth="1"/>
    <col min="14097" max="14097" width="7.28515625" style="385" customWidth="1"/>
    <col min="14098" max="14098" width="4.42578125" style="385" customWidth="1"/>
    <col min="14099" max="14099" width="1.7109375" style="385" customWidth="1"/>
    <col min="14100" max="14336" width="11.42578125" style="385"/>
    <col min="14337" max="14337" width="9" style="385" customWidth="1"/>
    <col min="14338" max="14338" width="7.42578125" style="385" customWidth="1"/>
    <col min="14339" max="14339" width="22.28515625" style="385" customWidth="1"/>
    <col min="14340" max="14347" width="8.28515625" style="385" customWidth="1"/>
    <col min="14348" max="14350" width="6.42578125" style="385" customWidth="1"/>
    <col min="14351" max="14352" width="6.85546875" style="385" customWidth="1"/>
    <col min="14353" max="14353" width="7.28515625" style="385" customWidth="1"/>
    <col min="14354" max="14354" width="4.42578125" style="385" customWidth="1"/>
    <col min="14355" max="14355" width="1.7109375" style="385" customWidth="1"/>
    <col min="14356" max="14592" width="11.42578125" style="385"/>
    <col min="14593" max="14593" width="9" style="385" customWidth="1"/>
    <col min="14594" max="14594" width="7.42578125" style="385" customWidth="1"/>
    <col min="14595" max="14595" width="22.28515625" style="385" customWidth="1"/>
    <col min="14596" max="14603" width="8.28515625" style="385" customWidth="1"/>
    <col min="14604" max="14606" width="6.42578125" style="385" customWidth="1"/>
    <col min="14607" max="14608" width="6.85546875" style="385" customWidth="1"/>
    <col min="14609" max="14609" width="7.28515625" style="385" customWidth="1"/>
    <col min="14610" max="14610" width="4.42578125" style="385" customWidth="1"/>
    <col min="14611" max="14611" width="1.7109375" style="385" customWidth="1"/>
    <col min="14612" max="14848" width="11.42578125" style="385"/>
    <col min="14849" max="14849" width="9" style="385" customWidth="1"/>
    <col min="14850" max="14850" width="7.42578125" style="385" customWidth="1"/>
    <col min="14851" max="14851" width="22.28515625" style="385" customWidth="1"/>
    <col min="14852" max="14859" width="8.28515625" style="385" customWidth="1"/>
    <col min="14860" max="14862" width="6.42578125" style="385" customWidth="1"/>
    <col min="14863" max="14864" width="6.85546875" style="385" customWidth="1"/>
    <col min="14865" max="14865" width="7.28515625" style="385" customWidth="1"/>
    <col min="14866" max="14866" width="4.42578125" style="385" customWidth="1"/>
    <col min="14867" max="14867" width="1.7109375" style="385" customWidth="1"/>
    <col min="14868" max="15104" width="11.42578125" style="385"/>
    <col min="15105" max="15105" width="9" style="385" customWidth="1"/>
    <col min="15106" max="15106" width="7.42578125" style="385" customWidth="1"/>
    <col min="15107" max="15107" width="22.28515625" style="385" customWidth="1"/>
    <col min="15108" max="15115" width="8.28515625" style="385" customWidth="1"/>
    <col min="15116" max="15118" width="6.42578125" style="385" customWidth="1"/>
    <col min="15119" max="15120" width="6.85546875" style="385" customWidth="1"/>
    <col min="15121" max="15121" width="7.28515625" style="385" customWidth="1"/>
    <col min="15122" max="15122" width="4.42578125" style="385" customWidth="1"/>
    <col min="15123" max="15123" width="1.7109375" style="385" customWidth="1"/>
    <col min="15124" max="15360" width="11.42578125" style="385"/>
    <col min="15361" max="15361" width="9" style="385" customWidth="1"/>
    <col min="15362" max="15362" width="7.42578125" style="385" customWidth="1"/>
    <col min="15363" max="15363" width="22.28515625" style="385" customWidth="1"/>
    <col min="15364" max="15371" width="8.28515625" style="385" customWidth="1"/>
    <col min="15372" max="15374" width="6.42578125" style="385" customWidth="1"/>
    <col min="15375" max="15376" width="6.85546875" style="385" customWidth="1"/>
    <col min="15377" max="15377" width="7.28515625" style="385" customWidth="1"/>
    <col min="15378" max="15378" width="4.42578125" style="385" customWidth="1"/>
    <col min="15379" max="15379" width="1.7109375" style="385" customWidth="1"/>
    <col min="15380" max="15616" width="11.42578125" style="385"/>
    <col min="15617" max="15617" width="9" style="385" customWidth="1"/>
    <col min="15618" max="15618" width="7.42578125" style="385" customWidth="1"/>
    <col min="15619" max="15619" width="22.28515625" style="385" customWidth="1"/>
    <col min="15620" max="15627" width="8.28515625" style="385" customWidth="1"/>
    <col min="15628" max="15630" width="6.42578125" style="385" customWidth="1"/>
    <col min="15631" max="15632" width="6.85546875" style="385" customWidth="1"/>
    <col min="15633" max="15633" width="7.28515625" style="385" customWidth="1"/>
    <col min="15634" max="15634" width="4.42578125" style="385" customWidth="1"/>
    <col min="15635" max="15635" width="1.7109375" style="385" customWidth="1"/>
    <col min="15636" max="15872" width="11.42578125" style="385"/>
    <col min="15873" max="15873" width="9" style="385" customWidth="1"/>
    <col min="15874" max="15874" width="7.42578125" style="385" customWidth="1"/>
    <col min="15875" max="15875" width="22.28515625" style="385" customWidth="1"/>
    <col min="15876" max="15883" width="8.28515625" style="385" customWidth="1"/>
    <col min="15884" max="15886" width="6.42578125" style="385" customWidth="1"/>
    <col min="15887" max="15888" width="6.85546875" style="385" customWidth="1"/>
    <col min="15889" max="15889" width="7.28515625" style="385" customWidth="1"/>
    <col min="15890" max="15890" width="4.42578125" style="385" customWidth="1"/>
    <col min="15891" max="15891" width="1.7109375" style="385" customWidth="1"/>
    <col min="15892" max="16128" width="11.42578125" style="385"/>
    <col min="16129" max="16129" width="9" style="385" customWidth="1"/>
    <col min="16130" max="16130" width="7.42578125" style="385" customWidth="1"/>
    <col min="16131" max="16131" width="22.28515625" style="385" customWidth="1"/>
    <col min="16132" max="16139" width="8.28515625" style="385" customWidth="1"/>
    <col min="16140" max="16142" width="6.42578125" style="385" customWidth="1"/>
    <col min="16143" max="16144" width="6.85546875" style="385" customWidth="1"/>
    <col min="16145" max="16145" width="7.28515625" style="385" customWidth="1"/>
    <col min="16146" max="16146" width="4.42578125" style="385" customWidth="1"/>
    <col min="16147" max="16147" width="1.7109375" style="385" customWidth="1"/>
    <col min="16148" max="16384" width="11.42578125" style="385"/>
  </cols>
  <sheetData>
    <row r="1" spans="1:19" ht="12.75" customHeight="1" x14ac:dyDescent="0.2">
      <c r="A1" s="271"/>
      <c r="B1" s="271"/>
      <c r="C1" s="272"/>
      <c r="D1" s="272"/>
      <c r="E1" s="272"/>
      <c r="F1" s="272"/>
      <c r="G1" s="272"/>
      <c r="H1" s="272"/>
      <c r="I1" s="272"/>
      <c r="J1" s="272"/>
      <c r="K1" s="272"/>
      <c r="L1" s="271"/>
      <c r="M1" s="271"/>
      <c r="N1" s="271"/>
      <c r="O1" s="271"/>
      <c r="P1" s="271"/>
      <c r="Q1" s="271"/>
      <c r="R1" s="271"/>
      <c r="S1" s="273"/>
    </row>
    <row r="2" spans="1:19" ht="17.25" customHeight="1" x14ac:dyDescent="0.2">
      <c r="A2" s="449"/>
      <c r="B2" s="449"/>
      <c r="C2" s="914" t="s">
        <v>349</v>
      </c>
      <c r="D2" s="914"/>
      <c r="E2" s="914"/>
      <c r="F2" s="914"/>
      <c r="G2" s="914"/>
      <c r="H2" s="914"/>
      <c r="I2" s="914"/>
      <c r="J2" s="914"/>
      <c r="K2" s="914"/>
      <c r="L2" s="449"/>
      <c r="M2" s="449"/>
      <c r="N2" s="449"/>
      <c r="O2" s="449"/>
      <c r="P2" s="449"/>
      <c r="Q2" s="449"/>
      <c r="R2" s="449"/>
      <c r="S2" s="273"/>
    </row>
    <row r="3" spans="1:19" ht="12.75" customHeight="1" x14ac:dyDescent="0.2">
      <c r="A3" s="271"/>
      <c r="B3" s="271"/>
      <c r="C3" s="272"/>
      <c r="D3" s="272"/>
      <c r="E3" s="272"/>
      <c r="F3" s="272"/>
      <c r="G3" s="272"/>
      <c r="H3" s="272"/>
      <c r="I3" s="272"/>
      <c r="J3" s="272"/>
      <c r="K3" s="272"/>
      <c r="L3" s="271"/>
      <c r="M3" s="271"/>
      <c r="N3" s="271"/>
      <c r="O3" s="271"/>
      <c r="P3" s="271"/>
      <c r="Q3" s="271"/>
      <c r="R3" s="271"/>
      <c r="S3" s="273"/>
    </row>
    <row r="4" spans="1:19" ht="37.5" customHeight="1" x14ac:dyDescent="0.2">
      <c r="C4" s="450"/>
      <c r="D4" s="616" t="s">
        <v>400</v>
      </c>
      <c r="E4" s="617" t="s">
        <v>401</v>
      </c>
      <c r="F4" s="616" t="s">
        <v>402</v>
      </c>
      <c r="G4" s="616" t="s">
        <v>403</v>
      </c>
      <c r="H4" s="616" t="s">
        <v>404</v>
      </c>
      <c r="I4" s="616" t="s">
        <v>405</v>
      </c>
      <c r="J4" s="616" t="s">
        <v>406</v>
      </c>
      <c r="K4" s="616" t="s">
        <v>210</v>
      </c>
    </row>
    <row r="5" spans="1:19" x14ac:dyDescent="0.2">
      <c r="C5" s="451" t="s">
        <v>126</v>
      </c>
      <c r="D5" s="455">
        <v>0</v>
      </c>
      <c r="E5" s="455">
        <v>8</v>
      </c>
      <c r="F5" s="455">
        <v>4</v>
      </c>
      <c r="G5" s="455">
        <v>1</v>
      </c>
      <c r="H5" s="455">
        <v>1</v>
      </c>
      <c r="I5" s="455">
        <v>0</v>
      </c>
      <c r="J5" s="455">
        <v>0</v>
      </c>
      <c r="K5" s="460">
        <f t="shared" ref="K5:K29" si="0">SUM(D5:J5)</f>
        <v>14</v>
      </c>
    </row>
    <row r="6" spans="1:19" x14ac:dyDescent="0.2">
      <c r="C6" s="451" t="s">
        <v>127</v>
      </c>
      <c r="D6" s="455">
        <v>1</v>
      </c>
      <c r="E6" s="455">
        <v>13</v>
      </c>
      <c r="F6" s="455">
        <v>3</v>
      </c>
      <c r="G6" s="455">
        <v>1</v>
      </c>
      <c r="H6" s="455">
        <v>1</v>
      </c>
      <c r="I6" s="455">
        <v>0</v>
      </c>
      <c r="J6" s="455">
        <v>0</v>
      </c>
      <c r="K6" s="460">
        <f t="shared" si="0"/>
        <v>19</v>
      </c>
    </row>
    <row r="7" spans="1:19" x14ac:dyDescent="0.2">
      <c r="C7" s="451" t="s">
        <v>128</v>
      </c>
      <c r="D7" s="455">
        <v>0</v>
      </c>
      <c r="E7" s="455">
        <v>8</v>
      </c>
      <c r="F7" s="455">
        <v>6</v>
      </c>
      <c r="G7" s="455">
        <v>1</v>
      </c>
      <c r="H7" s="455">
        <v>1</v>
      </c>
      <c r="I7" s="455">
        <v>0</v>
      </c>
      <c r="J7" s="455">
        <v>0</v>
      </c>
      <c r="K7" s="460">
        <f t="shared" si="0"/>
        <v>16</v>
      </c>
    </row>
    <row r="8" spans="1:19" x14ac:dyDescent="0.2">
      <c r="C8" s="451" t="s">
        <v>129</v>
      </c>
      <c r="D8" s="455">
        <v>0</v>
      </c>
      <c r="E8" s="455">
        <v>8</v>
      </c>
      <c r="F8" s="455">
        <v>6</v>
      </c>
      <c r="G8" s="455">
        <v>1</v>
      </c>
      <c r="H8" s="455">
        <v>0</v>
      </c>
      <c r="I8" s="455">
        <v>0</v>
      </c>
      <c r="J8" s="455">
        <v>0</v>
      </c>
      <c r="K8" s="460">
        <f t="shared" si="0"/>
        <v>15</v>
      </c>
    </row>
    <row r="9" spans="1:19" x14ac:dyDescent="0.2">
      <c r="C9" s="451" t="s">
        <v>130</v>
      </c>
      <c r="D9" s="455">
        <v>0</v>
      </c>
      <c r="E9" s="455">
        <v>7</v>
      </c>
      <c r="F9" s="455">
        <v>3</v>
      </c>
      <c r="G9" s="455">
        <v>0</v>
      </c>
      <c r="H9" s="455">
        <v>0</v>
      </c>
      <c r="I9" s="455">
        <v>0</v>
      </c>
      <c r="J9" s="455">
        <v>0</v>
      </c>
      <c r="K9" s="460">
        <f t="shared" si="0"/>
        <v>10</v>
      </c>
    </row>
    <row r="10" spans="1:19" x14ac:dyDescent="0.2">
      <c r="C10" s="451" t="s">
        <v>131</v>
      </c>
      <c r="D10" s="455">
        <v>1</v>
      </c>
      <c r="E10" s="455">
        <v>15</v>
      </c>
      <c r="F10" s="455">
        <v>7</v>
      </c>
      <c r="G10" s="455">
        <v>0</v>
      </c>
      <c r="H10" s="455">
        <v>1</v>
      </c>
      <c r="I10" s="455">
        <v>0</v>
      </c>
      <c r="J10" s="455">
        <v>0</v>
      </c>
      <c r="K10" s="460">
        <f t="shared" si="0"/>
        <v>24</v>
      </c>
    </row>
    <row r="11" spans="1:19" x14ac:dyDescent="0.2">
      <c r="C11" s="451" t="s">
        <v>132</v>
      </c>
      <c r="D11" s="455">
        <v>0</v>
      </c>
      <c r="E11" s="455">
        <v>11</v>
      </c>
      <c r="F11" s="455">
        <v>8</v>
      </c>
      <c r="G11" s="455">
        <v>1</v>
      </c>
      <c r="H11" s="455">
        <v>1</v>
      </c>
      <c r="I11" s="455">
        <v>0</v>
      </c>
      <c r="J11" s="455">
        <v>1</v>
      </c>
      <c r="K11" s="460">
        <f t="shared" si="0"/>
        <v>22</v>
      </c>
    </row>
    <row r="12" spans="1:19" x14ac:dyDescent="0.2">
      <c r="C12" s="451" t="s">
        <v>133</v>
      </c>
      <c r="D12" s="455">
        <v>0</v>
      </c>
      <c r="E12" s="455">
        <v>8</v>
      </c>
      <c r="F12" s="455">
        <v>6</v>
      </c>
      <c r="G12" s="455">
        <v>0</v>
      </c>
      <c r="H12" s="455">
        <v>0</v>
      </c>
      <c r="I12" s="455">
        <v>0</v>
      </c>
      <c r="J12" s="455">
        <v>0</v>
      </c>
      <c r="K12" s="460">
        <f t="shared" si="0"/>
        <v>14</v>
      </c>
    </row>
    <row r="13" spans="1:19" x14ac:dyDescent="0.2">
      <c r="C13" s="451" t="s">
        <v>134</v>
      </c>
      <c r="D13" s="455">
        <v>0</v>
      </c>
      <c r="E13" s="455">
        <v>4</v>
      </c>
      <c r="F13" s="455">
        <v>1</v>
      </c>
      <c r="G13" s="455">
        <v>0</v>
      </c>
      <c r="H13" s="455">
        <v>0</v>
      </c>
      <c r="I13" s="455">
        <v>0</v>
      </c>
      <c r="J13" s="455">
        <v>0</v>
      </c>
      <c r="K13" s="460">
        <f t="shared" si="0"/>
        <v>5</v>
      </c>
    </row>
    <row r="14" spans="1:19" x14ac:dyDescent="0.2">
      <c r="C14" s="451" t="s">
        <v>135</v>
      </c>
      <c r="D14" s="455">
        <v>0</v>
      </c>
      <c r="E14" s="455">
        <v>7</v>
      </c>
      <c r="F14" s="455">
        <v>4</v>
      </c>
      <c r="G14" s="455">
        <v>1</v>
      </c>
      <c r="H14" s="455">
        <v>0</v>
      </c>
      <c r="I14" s="455">
        <v>0</v>
      </c>
      <c r="J14" s="455">
        <v>0</v>
      </c>
      <c r="K14" s="460">
        <f t="shared" si="0"/>
        <v>12</v>
      </c>
    </row>
    <row r="15" spans="1:19" x14ac:dyDescent="0.2">
      <c r="C15" s="451" t="s">
        <v>136</v>
      </c>
      <c r="D15" s="455">
        <v>0</v>
      </c>
      <c r="E15" s="455">
        <v>5</v>
      </c>
      <c r="F15" s="455">
        <v>4</v>
      </c>
      <c r="G15" s="455">
        <v>1</v>
      </c>
      <c r="H15" s="455">
        <v>0</v>
      </c>
      <c r="I15" s="455">
        <v>0</v>
      </c>
      <c r="J15" s="455">
        <v>0</v>
      </c>
      <c r="K15" s="460">
        <f t="shared" si="0"/>
        <v>10</v>
      </c>
    </row>
    <row r="16" spans="1:19" x14ac:dyDescent="0.2">
      <c r="C16" s="451" t="s">
        <v>137</v>
      </c>
      <c r="D16" s="455">
        <v>0</v>
      </c>
      <c r="E16" s="455">
        <v>32</v>
      </c>
      <c r="F16" s="455">
        <v>21</v>
      </c>
      <c r="G16" s="455">
        <v>1</v>
      </c>
      <c r="H16" s="455">
        <v>2</v>
      </c>
      <c r="I16" s="455">
        <v>2</v>
      </c>
      <c r="J16" s="455">
        <v>3</v>
      </c>
      <c r="K16" s="460">
        <f t="shared" si="0"/>
        <v>61</v>
      </c>
    </row>
    <row r="17" spans="1:13" x14ac:dyDescent="0.2">
      <c r="C17" s="451" t="s">
        <v>24</v>
      </c>
      <c r="D17" s="455">
        <v>1</v>
      </c>
      <c r="E17" s="455">
        <v>17</v>
      </c>
      <c r="F17" s="455">
        <v>6</v>
      </c>
      <c r="G17" s="455">
        <v>1</v>
      </c>
      <c r="H17" s="455">
        <v>1</v>
      </c>
      <c r="I17" s="455">
        <v>1</v>
      </c>
      <c r="J17" s="455">
        <v>0</v>
      </c>
      <c r="K17" s="460">
        <f t="shared" si="0"/>
        <v>27</v>
      </c>
    </row>
    <row r="18" spans="1:13" x14ac:dyDescent="0.2">
      <c r="C18" s="451" t="s">
        <v>25</v>
      </c>
      <c r="D18" s="455">
        <v>0</v>
      </c>
      <c r="E18" s="455">
        <v>4</v>
      </c>
      <c r="F18" s="455">
        <v>3</v>
      </c>
      <c r="G18" s="455">
        <v>1</v>
      </c>
      <c r="H18" s="455">
        <v>0</v>
      </c>
      <c r="I18" s="455">
        <v>0</v>
      </c>
      <c r="J18" s="455">
        <v>0</v>
      </c>
      <c r="K18" s="460">
        <f t="shared" si="0"/>
        <v>8</v>
      </c>
    </row>
    <row r="19" spans="1:13" x14ac:dyDescent="0.2">
      <c r="C19" s="451" t="s">
        <v>26</v>
      </c>
      <c r="D19" s="455">
        <v>1</v>
      </c>
      <c r="E19" s="455">
        <v>6</v>
      </c>
      <c r="F19" s="455">
        <v>6</v>
      </c>
      <c r="G19" s="455">
        <v>1</v>
      </c>
      <c r="H19" s="455">
        <v>0</v>
      </c>
      <c r="I19" s="455">
        <v>0</v>
      </c>
      <c r="J19" s="455">
        <v>0</v>
      </c>
      <c r="K19" s="460">
        <f t="shared" si="0"/>
        <v>14</v>
      </c>
    </row>
    <row r="20" spans="1:13" x14ac:dyDescent="0.2">
      <c r="C20" s="451" t="s">
        <v>27</v>
      </c>
      <c r="D20" s="455">
        <v>1</v>
      </c>
      <c r="E20" s="455">
        <v>18</v>
      </c>
      <c r="F20" s="455">
        <v>8</v>
      </c>
      <c r="G20" s="455">
        <v>1</v>
      </c>
      <c r="H20" s="455">
        <v>1</v>
      </c>
      <c r="I20" s="455">
        <v>0</v>
      </c>
      <c r="J20" s="455">
        <v>2</v>
      </c>
      <c r="K20" s="460">
        <f t="shared" si="0"/>
        <v>31</v>
      </c>
    </row>
    <row r="21" spans="1:13" x14ac:dyDescent="0.2">
      <c r="C21" s="451" t="s">
        <v>28</v>
      </c>
      <c r="D21" s="455">
        <v>0</v>
      </c>
      <c r="E21" s="455">
        <v>10</v>
      </c>
      <c r="F21" s="455">
        <v>11</v>
      </c>
      <c r="G21" s="455">
        <v>1</v>
      </c>
      <c r="H21" s="455">
        <v>1</v>
      </c>
      <c r="I21" s="455">
        <v>0</v>
      </c>
      <c r="J21" s="455">
        <v>0</v>
      </c>
      <c r="K21" s="460">
        <f t="shared" si="0"/>
        <v>23</v>
      </c>
    </row>
    <row r="22" spans="1:13" x14ac:dyDescent="0.2">
      <c r="C22" s="451" t="s">
        <v>29</v>
      </c>
      <c r="D22" s="455">
        <v>0</v>
      </c>
      <c r="E22" s="455">
        <v>16</v>
      </c>
      <c r="F22" s="455">
        <v>8</v>
      </c>
      <c r="G22" s="455">
        <v>1</v>
      </c>
      <c r="H22" s="455">
        <v>1</v>
      </c>
      <c r="I22" s="455">
        <v>0</v>
      </c>
      <c r="J22" s="455">
        <v>1</v>
      </c>
      <c r="K22" s="460">
        <f t="shared" si="0"/>
        <v>27</v>
      </c>
    </row>
    <row r="23" spans="1:13" x14ac:dyDescent="0.2">
      <c r="C23" s="451" t="s">
        <v>30</v>
      </c>
      <c r="D23" s="455">
        <v>0</v>
      </c>
      <c r="E23" s="455">
        <v>10</v>
      </c>
      <c r="F23" s="455">
        <v>4</v>
      </c>
      <c r="G23" s="455">
        <v>1</v>
      </c>
      <c r="H23" s="455">
        <v>1</v>
      </c>
      <c r="I23" s="455">
        <v>0</v>
      </c>
      <c r="J23" s="455">
        <v>0</v>
      </c>
      <c r="K23" s="460">
        <f t="shared" si="0"/>
        <v>16</v>
      </c>
    </row>
    <row r="24" spans="1:13" x14ac:dyDescent="0.2">
      <c r="A24" s="385"/>
      <c r="B24" s="385"/>
      <c r="C24" s="451" t="s">
        <v>31</v>
      </c>
      <c r="D24" s="455">
        <v>0</v>
      </c>
      <c r="E24" s="455">
        <v>11</v>
      </c>
      <c r="F24" s="455">
        <v>6</v>
      </c>
      <c r="G24" s="455">
        <v>1</v>
      </c>
      <c r="H24" s="455">
        <v>0</v>
      </c>
      <c r="I24" s="455">
        <v>0</v>
      </c>
      <c r="J24" s="455">
        <v>0</v>
      </c>
      <c r="K24" s="460">
        <f t="shared" si="0"/>
        <v>18</v>
      </c>
      <c r="L24" s="385"/>
      <c r="M24" s="385"/>
    </row>
    <row r="25" spans="1:13" x14ac:dyDescent="0.2">
      <c r="A25" s="385"/>
      <c r="B25" s="385"/>
      <c r="C25" s="451" t="s">
        <v>293</v>
      </c>
      <c r="D25" s="455">
        <v>0</v>
      </c>
      <c r="E25" s="455">
        <v>21</v>
      </c>
      <c r="F25" s="455">
        <v>10</v>
      </c>
      <c r="G25" s="455">
        <v>2</v>
      </c>
      <c r="H25" s="455">
        <v>1</v>
      </c>
      <c r="I25" s="455">
        <v>0</v>
      </c>
      <c r="J25" s="455">
        <v>0</v>
      </c>
      <c r="K25" s="460">
        <f t="shared" si="0"/>
        <v>34</v>
      </c>
      <c r="L25" s="385"/>
      <c r="M25" s="385"/>
    </row>
    <row r="26" spans="1:13" ht="13.5" thickBot="1" x14ac:dyDescent="0.25">
      <c r="A26" s="385"/>
      <c r="B26" s="385"/>
      <c r="C26" s="466" t="s">
        <v>292</v>
      </c>
      <c r="D26" s="467">
        <v>1</v>
      </c>
      <c r="E26" s="467">
        <v>31</v>
      </c>
      <c r="F26" s="467">
        <v>14</v>
      </c>
      <c r="G26" s="467">
        <v>1</v>
      </c>
      <c r="H26" s="467">
        <v>1</v>
      </c>
      <c r="I26" s="467">
        <v>2</v>
      </c>
      <c r="J26" s="467">
        <v>1</v>
      </c>
      <c r="K26" s="468">
        <f t="shared" si="0"/>
        <v>51</v>
      </c>
      <c r="L26" s="385"/>
      <c r="M26" s="385"/>
    </row>
    <row r="27" spans="1:13" x14ac:dyDescent="0.2">
      <c r="A27" s="385"/>
      <c r="B27" s="385"/>
      <c r="C27" s="461" t="s">
        <v>32</v>
      </c>
      <c r="D27" s="462">
        <f t="shared" ref="D27:J27" si="1">SUM(D5:D26)</f>
        <v>6</v>
      </c>
      <c r="E27" s="462">
        <f t="shared" si="1"/>
        <v>270</v>
      </c>
      <c r="F27" s="462">
        <f t="shared" si="1"/>
        <v>149</v>
      </c>
      <c r="G27" s="462">
        <f t="shared" si="1"/>
        <v>19</v>
      </c>
      <c r="H27" s="462">
        <f t="shared" si="1"/>
        <v>14</v>
      </c>
      <c r="I27" s="462">
        <f t="shared" si="1"/>
        <v>5</v>
      </c>
      <c r="J27" s="462">
        <f t="shared" si="1"/>
        <v>8</v>
      </c>
      <c r="K27" s="462">
        <f t="shared" si="0"/>
        <v>471</v>
      </c>
      <c r="L27" s="385"/>
      <c r="M27" s="385"/>
    </row>
    <row r="28" spans="1:13" x14ac:dyDescent="0.2">
      <c r="C28" s="451" t="s">
        <v>33</v>
      </c>
      <c r="D28" s="455">
        <v>0</v>
      </c>
      <c r="E28" s="455">
        <v>6</v>
      </c>
      <c r="F28" s="455">
        <v>2</v>
      </c>
      <c r="G28" s="455">
        <v>0</v>
      </c>
      <c r="H28" s="455">
        <v>0</v>
      </c>
      <c r="I28" s="455">
        <v>0</v>
      </c>
      <c r="J28" s="455">
        <v>0</v>
      </c>
      <c r="K28" s="460">
        <f t="shared" si="0"/>
        <v>8</v>
      </c>
    </row>
    <row r="29" spans="1:13" ht="13.5" thickBot="1" x14ac:dyDescent="0.25">
      <c r="C29" s="458" t="s">
        <v>21</v>
      </c>
      <c r="D29" s="452">
        <v>0</v>
      </c>
      <c r="E29" s="452">
        <v>4</v>
      </c>
      <c r="F29" s="452">
        <v>2</v>
      </c>
      <c r="G29" s="452">
        <v>0</v>
      </c>
      <c r="H29" s="452">
        <v>0</v>
      </c>
      <c r="I29" s="452">
        <v>0</v>
      </c>
      <c r="J29" s="452">
        <v>0</v>
      </c>
      <c r="K29" s="453">
        <f t="shared" si="0"/>
        <v>6</v>
      </c>
    </row>
    <row r="30" spans="1:13" x14ac:dyDescent="0.2">
      <c r="C30" s="469" t="s">
        <v>34</v>
      </c>
      <c r="D30" s="470">
        <f t="shared" ref="D30:J30" si="2">SUM(D27:D29)</f>
        <v>6</v>
      </c>
      <c r="E30" s="470">
        <f t="shared" si="2"/>
        <v>280</v>
      </c>
      <c r="F30" s="470">
        <f t="shared" si="2"/>
        <v>153</v>
      </c>
      <c r="G30" s="470">
        <f t="shared" si="2"/>
        <v>19</v>
      </c>
      <c r="H30" s="470">
        <f t="shared" si="2"/>
        <v>14</v>
      </c>
      <c r="I30" s="470">
        <f t="shared" si="2"/>
        <v>5</v>
      </c>
      <c r="J30" s="470">
        <f t="shared" si="2"/>
        <v>8</v>
      </c>
      <c r="K30" s="470">
        <f>SUM(D30:J30)</f>
        <v>485</v>
      </c>
    </row>
    <row r="33" spans="1:19" ht="17.25" customHeight="1" x14ac:dyDescent="0.2">
      <c r="A33" s="449"/>
      <c r="B33" s="449"/>
      <c r="C33" s="914" t="s">
        <v>349</v>
      </c>
      <c r="D33" s="914"/>
      <c r="E33" s="914"/>
      <c r="F33" s="914"/>
      <c r="G33" s="914"/>
      <c r="H33" s="914"/>
      <c r="I33" s="914"/>
      <c r="J33" s="914"/>
      <c r="K33" s="914"/>
      <c r="L33" s="449"/>
      <c r="M33" s="449"/>
      <c r="N33" s="449"/>
      <c r="O33" s="449"/>
      <c r="P33" s="449"/>
      <c r="Q33" s="449"/>
      <c r="R33" s="449"/>
      <c r="S33" s="273"/>
    </row>
    <row r="34" spans="1:19" ht="12.75" customHeight="1" x14ac:dyDescent="0.2">
      <c r="A34" s="271"/>
      <c r="B34" s="271"/>
      <c r="C34" s="272"/>
      <c r="D34" s="272"/>
      <c r="E34" s="272"/>
      <c r="F34" s="272"/>
      <c r="G34" s="272"/>
      <c r="H34" s="272"/>
      <c r="I34" s="272"/>
      <c r="J34" s="272"/>
      <c r="K34" s="272"/>
      <c r="L34" s="271"/>
      <c r="M34" s="271"/>
      <c r="N34" s="271"/>
      <c r="O34" s="271"/>
      <c r="P34" s="271"/>
      <c r="Q34" s="271"/>
      <c r="R34" s="271"/>
      <c r="S34" s="273"/>
    </row>
    <row r="35" spans="1:19" ht="37.5" customHeight="1" x14ac:dyDescent="0.2">
      <c r="C35" s="450"/>
      <c r="D35" s="616" t="s">
        <v>400</v>
      </c>
      <c r="E35" s="617" t="s">
        <v>401</v>
      </c>
      <c r="F35" s="616" t="s">
        <v>402</v>
      </c>
      <c r="G35" s="616" t="s">
        <v>403</v>
      </c>
      <c r="H35" s="616" t="s">
        <v>404</v>
      </c>
      <c r="I35" s="616" t="s">
        <v>405</v>
      </c>
      <c r="J35" s="616" t="s">
        <v>406</v>
      </c>
      <c r="K35" s="616" t="s">
        <v>210</v>
      </c>
    </row>
    <row r="36" spans="1:19" x14ac:dyDescent="0.2">
      <c r="C36" s="463" t="s">
        <v>302</v>
      </c>
      <c r="D36" s="455">
        <f t="shared" ref="D36:J36" si="3">D7+D26</f>
        <v>1</v>
      </c>
      <c r="E36" s="455">
        <f t="shared" si="3"/>
        <v>39</v>
      </c>
      <c r="F36" s="455">
        <f t="shared" si="3"/>
        <v>20</v>
      </c>
      <c r="G36" s="455">
        <f t="shared" si="3"/>
        <v>2</v>
      </c>
      <c r="H36" s="455">
        <f t="shared" si="3"/>
        <v>2</v>
      </c>
      <c r="I36" s="455">
        <f t="shared" si="3"/>
        <v>2</v>
      </c>
      <c r="J36" s="455">
        <f t="shared" si="3"/>
        <v>1</v>
      </c>
      <c r="K36" s="460">
        <f t="shared" ref="K36:K52" si="4">SUM(D36:J36)</f>
        <v>67</v>
      </c>
    </row>
    <row r="37" spans="1:19" x14ac:dyDescent="0.2">
      <c r="C37" s="451" t="s">
        <v>303</v>
      </c>
      <c r="D37" s="455">
        <f t="shared" ref="D37:J37" si="5">D9+D14</f>
        <v>0</v>
      </c>
      <c r="E37" s="455">
        <f t="shared" si="5"/>
        <v>14</v>
      </c>
      <c r="F37" s="455">
        <f t="shared" si="5"/>
        <v>7</v>
      </c>
      <c r="G37" s="455">
        <f t="shared" si="5"/>
        <v>1</v>
      </c>
      <c r="H37" s="455">
        <f t="shared" si="5"/>
        <v>0</v>
      </c>
      <c r="I37" s="455">
        <f t="shared" si="5"/>
        <v>0</v>
      </c>
      <c r="J37" s="455">
        <f t="shared" si="5"/>
        <v>0</v>
      </c>
      <c r="K37" s="460">
        <f t="shared" si="4"/>
        <v>22</v>
      </c>
    </row>
    <row r="38" spans="1:19" x14ac:dyDescent="0.2">
      <c r="C38" s="451" t="s">
        <v>131</v>
      </c>
      <c r="D38" s="455">
        <f t="shared" ref="D38:J39" si="6">D10</f>
        <v>1</v>
      </c>
      <c r="E38" s="455">
        <f t="shared" si="6"/>
        <v>15</v>
      </c>
      <c r="F38" s="455">
        <f t="shared" si="6"/>
        <v>7</v>
      </c>
      <c r="G38" s="455">
        <f t="shared" si="6"/>
        <v>0</v>
      </c>
      <c r="H38" s="455">
        <f t="shared" si="6"/>
        <v>1</v>
      </c>
      <c r="I38" s="455">
        <f t="shared" si="6"/>
        <v>0</v>
      </c>
      <c r="J38" s="455">
        <f t="shared" si="6"/>
        <v>0</v>
      </c>
      <c r="K38" s="460">
        <f t="shared" si="4"/>
        <v>24</v>
      </c>
    </row>
    <row r="39" spans="1:19" x14ac:dyDescent="0.2">
      <c r="C39" s="451" t="s">
        <v>285</v>
      </c>
      <c r="D39" s="455">
        <f t="shared" si="6"/>
        <v>0</v>
      </c>
      <c r="E39" s="455">
        <f t="shared" si="6"/>
        <v>11</v>
      </c>
      <c r="F39" s="455">
        <f t="shared" si="6"/>
        <v>8</v>
      </c>
      <c r="G39" s="455">
        <f t="shared" si="6"/>
        <v>1</v>
      </c>
      <c r="H39" s="455">
        <f t="shared" si="6"/>
        <v>1</v>
      </c>
      <c r="I39" s="455">
        <f t="shared" si="6"/>
        <v>0</v>
      </c>
      <c r="J39" s="455">
        <f t="shared" si="6"/>
        <v>1</v>
      </c>
      <c r="K39" s="460">
        <f t="shared" si="4"/>
        <v>22</v>
      </c>
    </row>
    <row r="40" spans="1:19" x14ac:dyDescent="0.2">
      <c r="C40" s="451" t="s">
        <v>134</v>
      </c>
      <c r="D40" s="455">
        <f t="shared" ref="D40:J40" si="7">D13</f>
        <v>0</v>
      </c>
      <c r="E40" s="455">
        <f t="shared" si="7"/>
        <v>4</v>
      </c>
      <c r="F40" s="455">
        <f t="shared" si="7"/>
        <v>1</v>
      </c>
      <c r="G40" s="455">
        <f t="shared" si="7"/>
        <v>0</v>
      </c>
      <c r="H40" s="455">
        <f t="shared" si="7"/>
        <v>0</v>
      </c>
      <c r="I40" s="455">
        <f t="shared" si="7"/>
        <v>0</v>
      </c>
      <c r="J40" s="455">
        <f t="shared" si="7"/>
        <v>0</v>
      </c>
      <c r="K40" s="460">
        <f t="shared" si="4"/>
        <v>5</v>
      </c>
    </row>
    <row r="41" spans="1:19" x14ac:dyDescent="0.2">
      <c r="C41" s="451" t="s">
        <v>274</v>
      </c>
      <c r="D41" s="455">
        <f t="shared" ref="D41:J41" si="8">D5+D12+D19</f>
        <v>1</v>
      </c>
      <c r="E41" s="455">
        <f t="shared" si="8"/>
        <v>22</v>
      </c>
      <c r="F41" s="455">
        <f t="shared" si="8"/>
        <v>16</v>
      </c>
      <c r="G41" s="455">
        <f t="shared" si="8"/>
        <v>2</v>
      </c>
      <c r="H41" s="455">
        <f t="shared" si="8"/>
        <v>1</v>
      </c>
      <c r="I41" s="455">
        <f t="shared" si="8"/>
        <v>0</v>
      </c>
      <c r="J41" s="455">
        <f t="shared" si="8"/>
        <v>0</v>
      </c>
      <c r="K41" s="460">
        <f t="shared" si="4"/>
        <v>42</v>
      </c>
    </row>
    <row r="42" spans="1:19" x14ac:dyDescent="0.2">
      <c r="C42" s="451" t="s">
        <v>275</v>
      </c>
      <c r="D42" s="455">
        <f t="shared" ref="D42:J42" si="9">D21+D23</f>
        <v>0</v>
      </c>
      <c r="E42" s="455">
        <f t="shared" si="9"/>
        <v>20</v>
      </c>
      <c r="F42" s="455">
        <f t="shared" si="9"/>
        <v>15</v>
      </c>
      <c r="G42" s="455">
        <f t="shared" si="9"/>
        <v>2</v>
      </c>
      <c r="H42" s="455">
        <f t="shared" si="9"/>
        <v>2</v>
      </c>
      <c r="I42" s="455">
        <f t="shared" si="9"/>
        <v>0</v>
      </c>
      <c r="J42" s="455">
        <f t="shared" si="9"/>
        <v>0</v>
      </c>
      <c r="K42" s="460">
        <f t="shared" si="4"/>
        <v>39</v>
      </c>
    </row>
    <row r="43" spans="1:19" x14ac:dyDescent="0.2">
      <c r="C43" s="451" t="s">
        <v>137</v>
      </c>
      <c r="D43" s="455">
        <f t="shared" ref="D43:J43" si="10">D16</f>
        <v>0</v>
      </c>
      <c r="E43" s="455">
        <f t="shared" si="10"/>
        <v>32</v>
      </c>
      <c r="F43" s="455">
        <f t="shared" si="10"/>
        <v>21</v>
      </c>
      <c r="G43" s="455">
        <f t="shared" si="10"/>
        <v>1</v>
      </c>
      <c r="H43" s="455">
        <f t="shared" si="10"/>
        <v>2</v>
      </c>
      <c r="I43" s="455">
        <f t="shared" si="10"/>
        <v>2</v>
      </c>
      <c r="J43" s="455">
        <f t="shared" si="10"/>
        <v>3</v>
      </c>
      <c r="K43" s="460">
        <f t="shared" si="4"/>
        <v>61</v>
      </c>
    </row>
    <row r="44" spans="1:19" x14ac:dyDescent="0.2">
      <c r="C44" s="451" t="s">
        <v>276</v>
      </c>
      <c r="D44" s="455">
        <f t="shared" ref="D44:J44" si="11">D8+D15</f>
        <v>0</v>
      </c>
      <c r="E44" s="455">
        <f t="shared" si="11"/>
        <v>13</v>
      </c>
      <c r="F44" s="455">
        <f t="shared" si="11"/>
        <v>10</v>
      </c>
      <c r="G44" s="455">
        <f t="shared" si="11"/>
        <v>2</v>
      </c>
      <c r="H44" s="455">
        <f t="shared" si="11"/>
        <v>0</v>
      </c>
      <c r="I44" s="455">
        <f t="shared" si="11"/>
        <v>0</v>
      </c>
      <c r="J44" s="455">
        <f t="shared" si="11"/>
        <v>0</v>
      </c>
      <c r="K44" s="460">
        <f t="shared" si="4"/>
        <v>25</v>
      </c>
    </row>
    <row r="45" spans="1:19" x14ac:dyDescent="0.2">
      <c r="C45" s="451" t="s">
        <v>284</v>
      </c>
      <c r="D45" s="455">
        <f t="shared" ref="D45:J45" si="12">D6+D24+D18</f>
        <v>1</v>
      </c>
      <c r="E45" s="455">
        <f t="shared" si="12"/>
        <v>28</v>
      </c>
      <c r="F45" s="455">
        <f t="shared" si="12"/>
        <v>12</v>
      </c>
      <c r="G45" s="455">
        <f t="shared" si="12"/>
        <v>3</v>
      </c>
      <c r="H45" s="455">
        <f t="shared" si="12"/>
        <v>1</v>
      </c>
      <c r="I45" s="455">
        <f t="shared" si="12"/>
        <v>0</v>
      </c>
      <c r="J45" s="455">
        <f t="shared" si="12"/>
        <v>0</v>
      </c>
      <c r="K45" s="460">
        <f t="shared" si="4"/>
        <v>45</v>
      </c>
    </row>
    <row r="46" spans="1:19" x14ac:dyDescent="0.2">
      <c r="C46" s="451" t="s">
        <v>277</v>
      </c>
      <c r="D46" s="455">
        <f t="shared" ref="D46:J46" si="13">D17+D20</f>
        <v>2</v>
      </c>
      <c r="E46" s="455">
        <f t="shared" si="13"/>
        <v>35</v>
      </c>
      <c r="F46" s="455">
        <f t="shared" si="13"/>
        <v>14</v>
      </c>
      <c r="G46" s="455">
        <f t="shared" si="13"/>
        <v>2</v>
      </c>
      <c r="H46" s="455">
        <f t="shared" si="13"/>
        <v>2</v>
      </c>
      <c r="I46" s="455">
        <f t="shared" si="13"/>
        <v>1</v>
      </c>
      <c r="J46" s="455">
        <f t="shared" si="13"/>
        <v>2</v>
      </c>
      <c r="K46" s="460">
        <f t="shared" si="4"/>
        <v>58</v>
      </c>
    </row>
    <row r="47" spans="1:19" x14ac:dyDescent="0.2">
      <c r="C47" s="451" t="s">
        <v>29</v>
      </c>
      <c r="D47" s="455">
        <f t="shared" ref="D47:J47" si="14">D22</f>
        <v>0</v>
      </c>
      <c r="E47" s="455">
        <f t="shared" si="14"/>
        <v>16</v>
      </c>
      <c r="F47" s="455">
        <f t="shared" si="14"/>
        <v>8</v>
      </c>
      <c r="G47" s="455">
        <f t="shared" si="14"/>
        <v>1</v>
      </c>
      <c r="H47" s="455">
        <f t="shared" si="14"/>
        <v>1</v>
      </c>
      <c r="I47" s="455">
        <f t="shared" si="14"/>
        <v>0</v>
      </c>
      <c r="J47" s="455">
        <f t="shared" si="14"/>
        <v>1</v>
      </c>
      <c r="K47" s="460">
        <f t="shared" si="4"/>
        <v>27</v>
      </c>
    </row>
    <row r="48" spans="1:19" ht="13.5" thickBot="1" x14ac:dyDescent="0.25">
      <c r="C48" s="458" t="s">
        <v>293</v>
      </c>
      <c r="D48" s="452">
        <f t="shared" ref="D48:J48" si="15">D25</f>
        <v>0</v>
      </c>
      <c r="E48" s="452">
        <f t="shared" si="15"/>
        <v>21</v>
      </c>
      <c r="F48" s="452">
        <f t="shared" si="15"/>
        <v>10</v>
      </c>
      <c r="G48" s="452">
        <f t="shared" si="15"/>
        <v>2</v>
      </c>
      <c r="H48" s="452">
        <f t="shared" si="15"/>
        <v>1</v>
      </c>
      <c r="I48" s="452">
        <f t="shared" si="15"/>
        <v>0</v>
      </c>
      <c r="J48" s="452">
        <f t="shared" si="15"/>
        <v>0</v>
      </c>
      <c r="K48" s="453">
        <f t="shared" si="4"/>
        <v>34</v>
      </c>
    </row>
    <row r="49" spans="1:13" x14ac:dyDescent="0.2">
      <c r="A49" s="385"/>
      <c r="B49" s="385"/>
      <c r="C49" s="461" t="s">
        <v>32</v>
      </c>
      <c r="D49" s="460">
        <f t="shared" ref="D49:J49" si="16">SUM(D36:D48)</f>
        <v>6</v>
      </c>
      <c r="E49" s="460">
        <f t="shared" si="16"/>
        <v>270</v>
      </c>
      <c r="F49" s="460">
        <f t="shared" si="16"/>
        <v>149</v>
      </c>
      <c r="G49" s="460">
        <f t="shared" si="16"/>
        <v>19</v>
      </c>
      <c r="H49" s="460">
        <f t="shared" si="16"/>
        <v>14</v>
      </c>
      <c r="I49" s="460">
        <f t="shared" si="16"/>
        <v>5</v>
      </c>
      <c r="J49" s="460">
        <f t="shared" si="16"/>
        <v>8</v>
      </c>
      <c r="K49" s="462">
        <f t="shared" si="4"/>
        <v>471</v>
      </c>
      <c r="L49" s="385"/>
      <c r="M49" s="385"/>
    </row>
    <row r="50" spans="1:13" x14ac:dyDescent="0.2">
      <c r="C50" s="451" t="s">
        <v>33</v>
      </c>
      <c r="D50" s="455">
        <f t="shared" ref="D50:J51" si="17">D28</f>
        <v>0</v>
      </c>
      <c r="E50" s="455">
        <f t="shared" si="17"/>
        <v>6</v>
      </c>
      <c r="F50" s="455">
        <f t="shared" si="17"/>
        <v>2</v>
      </c>
      <c r="G50" s="455">
        <f t="shared" si="17"/>
        <v>0</v>
      </c>
      <c r="H50" s="455">
        <f t="shared" si="17"/>
        <v>0</v>
      </c>
      <c r="I50" s="455">
        <f t="shared" si="17"/>
        <v>0</v>
      </c>
      <c r="J50" s="455">
        <f t="shared" si="17"/>
        <v>0</v>
      </c>
      <c r="K50" s="460">
        <f t="shared" si="4"/>
        <v>8</v>
      </c>
    </row>
    <row r="51" spans="1:13" ht="13.5" thickBot="1" x14ac:dyDescent="0.25">
      <c r="C51" s="458" t="s">
        <v>21</v>
      </c>
      <c r="D51" s="452">
        <f t="shared" si="17"/>
        <v>0</v>
      </c>
      <c r="E51" s="452">
        <f t="shared" si="17"/>
        <v>4</v>
      </c>
      <c r="F51" s="452">
        <f t="shared" si="17"/>
        <v>2</v>
      </c>
      <c r="G51" s="452">
        <f t="shared" si="17"/>
        <v>0</v>
      </c>
      <c r="H51" s="452">
        <f t="shared" si="17"/>
        <v>0</v>
      </c>
      <c r="I51" s="452">
        <f t="shared" si="17"/>
        <v>0</v>
      </c>
      <c r="J51" s="452">
        <f t="shared" si="17"/>
        <v>0</v>
      </c>
      <c r="K51" s="453">
        <f t="shared" si="4"/>
        <v>6</v>
      </c>
    </row>
    <row r="52" spans="1:13" x14ac:dyDescent="0.2">
      <c r="C52" s="461" t="s">
        <v>34</v>
      </c>
      <c r="D52" s="462">
        <f>SUM(D49:D51)</f>
        <v>6</v>
      </c>
      <c r="E52" s="462">
        <f t="shared" ref="E52:J52" si="18">SUM(E49:E51)</f>
        <v>280</v>
      </c>
      <c r="F52" s="462">
        <f t="shared" si="18"/>
        <v>153</v>
      </c>
      <c r="G52" s="462">
        <f t="shared" si="18"/>
        <v>19</v>
      </c>
      <c r="H52" s="462">
        <f t="shared" si="18"/>
        <v>14</v>
      </c>
      <c r="I52" s="462">
        <f t="shared" si="18"/>
        <v>5</v>
      </c>
      <c r="J52" s="462">
        <f t="shared" si="18"/>
        <v>8</v>
      </c>
      <c r="K52" s="462">
        <f t="shared" si="4"/>
        <v>485</v>
      </c>
    </row>
    <row r="55" spans="1:13" x14ac:dyDescent="0.2">
      <c r="B55" s="386"/>
      <c r="M55" s="386"/>
    </row>
  </sheetData>
  <mergeCells count="2">
    <mergeCell ref="C33:K33"/>
    <mergeCell ref="C2:K2"/>
  </mergeCells>
  <pageMargins left="0.7" right="0.7" top="0.75" bottom="0.75" header="0.3" footer="0.3"/>
  <pageSetup paperSize="9" orientation="portrait"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55"/>
  <sheetViews>
    <sheetView topLeftCell="A16" workbookViewId="0">
      <selection activeCell="B33" sqref="B33:L53"/>
    </sheetView>
  </sheetViews>
  <sheetFormatPr baseColWidth="10" defaultRowHeight="12.75" x14ac:dyDescent="0.2"/>
  <cols>
    <col min="1" max="2" width="9" style="384" customWidth="1"/>
    <col min="3" max="3" width="22.28515625" style="384" customWidth="1"/>
    <col min="4" max="6" width="11.42578125" style="384" customWidth="1"/>
    <col min="7" max="7" width="13.140625" style="384" customWidth="1"/>
    <col min="8" max="11" width="11.42578125" style="384" customWidth="1"/>
    <col min="12" max="13" width="9" style="384" customWidth="1"/>
    <col min="14" max="14" width="6.42578125" style="384" customWidth="1"/>
    <col min="15" max="16" width="6.85546875" style="384" customWidth="1"/>
    <col min="17" max="17" width="7.28515625" style="384" customWidth="1"/>
    <col min="18" max="18" width="4.42578125" style="384" customWidth="1"/>
    <col min="19" max="19" width="1.7109375" style="384" customWidth="1"/>
    <col min="20" max="256" width="11.42578125" style="384"/>
    <col min="257" max="258" width="9" style="384" customWidth="1"/>
    <col min="259" max="259" width="22.28515625" style="384" customWidth="1"/>
    <col min="260" max="267" width="11.42578125" style="384" customWidth="1"/>
    <col min="268" max="270" width="6.42578125" style="384" customWidth="1"/>
    <col min="271" max="272" width="6.85546875" style="384" customWidth="1"/>
    <col min="273" max="273" width="7.28515625" style="384" customWidth="1"/>
    <col min="274" max="274" width="4.42578125" style="384" customWidth="1"/>
    <col min="275" max="275" width="1.7109375" style="384" customWidth="1"/>
    <col min="276" max="512" width="11.42578125" style="384"/>
    <col min="513" max="514" width="9" style="384" customWidth="1"/>
    <col min="515" max="515" width="22.28515625" style="384" customWidth="1"/>
    <col min="516" max="523" width="11.42578125" style="384" customWidth="1"/>
    <col min="524" max="526" width="6.42578125" style="384" customWidth="1"/>
    <col min="527" max="528" width="6.85546875" style="384" customWidth="1"/>
    <col min="529" max="529" width="7.28515625" style="384" customWidth="1"/>
    <col min="530" max="530" width="4.42578125" style="384" customWidth="1"/>
    <col min="531" max="531" width="1.7109375" style="384" customWidth="1"/>
    <col min="532" max="768" width="11.42578125" style="384"/>
    <col min="769" max="770" width="9" style="384" customWidth="1"/>
    <col min="771" max="771" width="22.28515625" style="384" customWidth="1"/>
    <col min="772" max="779" width="11.42578125" style="384" customWidth="1"/>
    <col min="780" max="782" width="6.42578125" style="384" customWidth="1"/>
    <col min="783" max="784" width="6.85546875" style="384" customWidth="1"/>
    <col min="785" max="785" width="7.28515625" style="384" customWidth="1"/>
    <col min="786" max="786" width="4.42578125" style="384" customWidth="1"/>
    <col min="787" max="787" width="1.7109375" style="384" customWidth="1"/>
    <col min="788" max="1024" width="11.42578125" style="384"/>
    <col min="1025" max="1026" width="9" style="384" customWidth="1"/>
    <col min="1027" max="1027" width="22.28515625" style="384" customWidth="1"/>
    <col min="1028" max="1035" width="11.42578125" style="384" customWidth="1"/>
    <col min="1036" max="1038" width="6.42578125" style="384" customWidth="1"/>
    <col min="1039" max="1040" width="6.85546875" style="384" customWidth="1"/>
    <col min="1041" max="1041" width="7.28515625" style="384" customWidth="1"/>
    <col min="1042" max="1042" width="4.42578125" style="384" customWidth="1"/>
    <col min="1043" max="1043" width="1.7109375" style="384" customWidth="1"/>
    <col min="1044" max="1280" width="11.42578125" style="384"/>
    <col min="1281" max="1282" width="9" style="384" customWidth="1"/>
    <col min="1283" max="1283" width="22.28515625" style="384" customWidth="1"/>
    <col min="1284" max="1291" width="11.42578125" style="384" customWidth="1"/>
    <col min="1292" max="1294" width="6.42578125" style="384" customWidth="1"/>
    <col min="1295" max="1296" width="6.85546875" style="384" customWidth="1"/>
    <col min="1297" max="1297" width="7.28515625" style="384" customWidth="1"/>
    <col min="1298" max="1298" width="4.42578125" style="384" customWidth="1"/>
    <col min="1299" max="1299" width="1.7109375" style="384" customWidth="1"/>
    <col min="1300" max="1536" width="11.42578125" style="384"/>
    <col min="1537" max="1538" width="9" style="384" customWidth="1"/>
    <col min="1539" max="1539" width="22.28515625" style="384" customWidth="1"/>
    <col min="1540" max="1547" width="11.42578125" style="384" customWidth="1"/>
    <col min="1548" max="1550" width="6.42578125" style="384" customWidth="1"/>
    <col min="1551" max="1552" width="6.85546875" style="384" customWidth="1"/>
    <col min="1553" max="1553" width="7.28515625" style="384" customWidth="1"/>
    <col min="1554" max="1554" width="4.42578125" style="384" customWidth="1"/>
    <col min="1555" max="1555" width="1.7109375" style="384" customWidth="1"/>
    <col min="1556" max="1792" width="11.42578125" style="384"/>
    <col min="1793" max="1794" width="9" style="384" customWidth="1"/>
    <col min="1795" max="1795" width="22.28515625" style="384" customWidth="1"/>
    <col min="1796" max="1803" width="11.42578125" style="384" customWidth="1"/>
    <col min="1804" max="1806" width="6.42578125" style="384" customWidth="1"/>
    <col min="1807" max="1808" width="6.85546875" style="384" customWidth="1"/>
    <col min="1809" max="1809" width="7.28515625" style="384" customWidth="1"/>
    <col min="1810" max="1810" width="4.42578125" style="384" customWidth="1"/>
    <col min="1811" max="1811" width="1.7109375" style="384" customWidth="1"/>
    <col min="1812" max="2048" width="11.42578125" style="384"/>
    <col min="2049" max="2050" width="9" style="384" customWidth="1"/>
    <col min="2051" max="2051" width="22.28515625" style="384" customWidth="1"/>
    <col min="2052" max="2059" width="11.42578125" style="384" customWidth="1"/>
    <col min="2060" max="2062" width="6.42578125" style="384" customWidth="1"/>
    <col min="2063" max="2064" width="6.85546875" style="384" customWidth="1"/>
    <col min="2065" max="2065" width="7.28515625" style="384" customWidth="1"/>
    <col min="2066" max="2066" width="4.42578125" style="384" customWidth="1"/>
    <col min="2067" max="2067" width="1.7109375" style="384" customWidth="1"/>
    <col min="2068" max="2304" width="11.42578125" style="384"/>
    <col min="2305" max="2306" width="9" style="384" customWidth="1"/>
    <col min="2307" max="2307" width="22.28515625" style="384" customWidth="1"/>
    <col min="2308" max="2315" width="11.42578125" style="384" customWidth="1"/>
    <col min="2316" max="2318" width="6.42578125" style="384" customWidth="1"/>
    <col min="2319" max="2320" width="6.85546875" style="384" customWidth="1"/>
    <col min="2321" max="2321" width="7.28515625" style="384" customWidth="1"/>
    <col min="2322" max="2322" width="4.42578125" style="384" customWidth="1"/>
    <col min="2323" max="2323" width="1.7109375" style="384" customWidth="1"/>
    <col min="2324" max="2560" width="11.42578125" style="384"/>
    <col min="2561" max="2562" width="9" style="384" customWidth="1"/>
    <col min="2563" max="2563" width="22.28515625" style="384" customWidth="1"/>
    <col min="2564" max="2571" width="11.42578125" style="384" customWidth="1"/>
    <col min="2572" max="2574" width="6.42578125" style="384" customWidth="1"/>
    <col min="2575" max="2576" width="6.85546875" style="384" customWidth="1"/>
    <col min="2577" max="2577" width="7.28515625" style="384" customWidth="1"/>
    <col min="2578" max="2578" width="4.42578125" style="384" customWidth="1"/>
    <col min="2579" max="2579" width="1.7109375" style="384" customWidth="1"/>
    <col min="2580" max="2816" width="11.42578125" style="384"/>
    <col min="2817" max="2818" width="9" style="384" customWidth="1"/>
    <col min="2819" max="2819" width="22.28515625" style="384" customWidth="1"/>
    <col min="2820" max="2827" width="11.42578125" style="384" customWidth="1"/>
    <col min="2828" max="2830" width="6.42578125" style="384" customWidth="1"/>
    <col min="2831" max="2832" width="6.85546875" style="384" customWidth="1"/>
    <col min="2833" max="2833" width="7.28515625" style="384" customWidth="1"/>
    <col min="2834" max="2834" width="4.42578125" style="384" customWidth="1"/>
    <col min="2835" max="2835" width="1.7109375" style="384" customWidth="1"/>
    <col min="2836" max="3072" width="11.42578125" style="384"/>
    <col min="3073" max="3074" width="9" style="384" customWidth="1"/>
    <col min="3075" max="3075" width="22.28515625" style="384" customWidth="1"/>
    <col min="3076" max="3083" width="11.42578125" style="384" customWidth="1"/>
    <col min="3084" max="3086" width="6.42578125" style="384" customWidth="1"/>
    <col min="3087" max="3088" width="6.85546875" style="384" customWidth="1"/>
    <col min="3089" max="3089" width="7.28515625" style="384" customWidth="1"/>
    <col min="3090" max="3090" width="4.42578125" style="384" customWidth="1"/>
    <col min="3091" max="3091" width="1.7109375" style="384" customWidth="1"/>
    <col min="3092" max="3328" width="11.42578125" style="384"/>
    <col min="3329" max="3330" width="9" style="384" customWidth="1"/>
    <col min="3331" max="3331" width="22.28515625" style="384" customWidth="1"/>
    <col min="3332" max="3339" width="11.42578125" style="384" customWidth="1"/>
    <col min="3340" max="3342" width="6.42578125" style="384" customWidth="1"/>
    <col min="3343" max="3344" width="6.85546875" style="384" customWidth="1"/>
    <col min="3345" max="3345" width="7.28515625" style="384" customWidth="1"/>
    <col min="3346" max="3346" width="4.42578125" style="384" customWidth="1"/>
    <col min="3347" max="3347" width="1.7109375" style="384" customWidth="1"/>
    <col min="3348" max="3584" width="11.42578125" style="384"/>
    <col min="3585" max="3586" width="9" style="384" customWidth="1"/>
    <col min="3587" max="3587" width="22.28515625" style="384" customWidth="1"/>
    <col min="3588" max="3595" width="11.42578125" style="384" customWidth="1"/>
    <col min="3596" max="3598" width="6.42578125" style="384" customWidth="1"/>
    <col min="3599" max="3600" width="6.85546875" style="384" customWidth="1"/>
    <col min="3601" max="3601" width="7.28515625" style="384" customWidth="1"/>
    <col min="3602" max="3602" width="4.42578125" style="384" customWidth="1"/>
    <col min="3603" max="3603" width="1.7109375" style="384" customWidth="1"/>
    <col min="3604" max="3840" width="11.42578125" style="384"/>
    <col min="3841" max="3842" width="9" style="384" customWidth="1"/>
    <col min="3843" max="3843" width="22.28515625" style="384" customWidth="1"/>
    <col min="3844" max="3851" width="11.42578125" style="384" customWidth="1"/>
    <col min="3852" max="3854" width="6.42578125" style="384" customWidth="1"/>
    <col min="3855" max="3856" width="6.85546875" style="384" customWidth="1"/>
    <col min="3857" max="3857" width="7.28515625" style="384" customWidth="1"/>
    <col min="3858" max="3858" width="4.42578125" style="384" customWidth="1"/>
    <col min="3859" max="3859" width="1.7109375" style="384" customWidth="1"/>
    <col min="3860" max="4096" width="11.42578125" style="384"/>
    <col min="4097" max="4098" width="9" style="384" customWidth="1"/>
    <col min="4099" max="4099" width="22.28515625" style="384" customWidth="1"/>
    <col min="4100" max="4107" width="11.42578125" style="384" customWidth="1"/>
    <col min="4108" max="4110" width="6.42578125" style="384" customWidth="1"/>
    <col min="4111" max="4112" width="6.85546875" style="384" customWidth="1"/>
    <col min="4113" max="4113" width="7.28515625" style="384" customWidth="1"/>
    <col min="4114" max="4114" width="4.42578125" style="384" customWidth="1"/>
    <col min="4115" max="4115" width="1.7109375" style="384" customWidth="1"/>
    <col min="4116" max="4352" width="11.42578125" style="384"/>
    <col min="4353" max="4354" width="9" style="384" customWidth="1"/>
    <col min="4355" max="4355" width="22.28515625" style="384" customWidth="1"/>
    <col min="4356" max="4363" width="11.42578125" style="384" customWidth="1"/>
    <col min="4364" max="4366" width="6.42578125" style="384" customWidth="1"/>
    <col min="4367" max="4368" width="6.85546875" style="384" customWidth="1"/>
    <col min="4369" max="4369" width="7.28515625" style="384" customWidth="1"/>
    <col min="4370" max="4370" width="4.42578125" style="384" customWidth="1"/>
    <col min="4371" max="4371" width="1.7109375" style="384" customWidth="1"/>
    <col min="4372" max="4608" width="11.42578125" style="384"/>
    <col min="4609" max="4610" width="9" style="384" customWidth="1"/>
    <col min="4611" max="4611" width="22.28515625" style="384" customWidth="1"/>
    <col min="4612" max="4619" width="11.42578125" style="384" customWidth="1"/>
    <col min="4620" max="4622" width="6.42578125" style="384" customWidth="1"/>
    <col min="4623" max="4624" width="6.85546875" style="384" customWidth="1"/>
    <col min="4625" max="4625" width="7.28515625" style="384" customWidth="1"/>
    <col min="4626" max="4626" width="4.42578125" style="384" customWidth="1"/>
    <col min="4627" max="4627" width="1.7109375" style="384" customWidth="1"/>
    <col min="4628" max="4864" width="11.42578125" style="384"/>
    <col min="4865" max="4866" width="9" style="384" customWidth="1"/>
    <col min="4867" max="4867" width="22.28515625" style="384" customWidth="1"/>
    <col min="4868" max="4875" width="11.42578125" style="384" customWidth="1"/>
    <col min="4876" max="4878" width="6.42578125" style="384" customWidth="1"/>
    <col min="4879" max="4880" width="6.85546875" style="384" customWidth="1"/>
    <col min="4881" max="4881" width="7.28515625" style="384" customWidth="1"/>
    <col min="4882" max="4882" width="4.42578125" style="384" customWidth="1"/>
    <col min="4883" max="4883" width="1.7109375" style="384" customWidth="1"/>
    <col min="4884" max="5120" width="11.42578125" style="384"/>
    <col min="5121" max="5122" width="9" style="384" customWidth="1"/>
    <col min="5123" max="5123" width="22.28515625" style="384" customWidth="1"/>
    <col min="5124" max="5131" width="11.42578125" style="384" customWidth="1"/>
    <col min="5132" max="5134" width="6.42578125" style="384" customWidth="1"/>
    <col min="5135" max="5136" width="6.85546875" style="384" customWidth="1"/>
    <col min="5137" max="5137" width="7.28515625" style="384" customWidth="1"/>
    <col min="5138" max="5138" width="4.42578125" style="384" customWidth="1"/>
    <col min="5139" max="5139" width="1.7109375" style="384" customWidth="1"/>
    <col min="5140" max="5376" width="11.42578125" style="384"/>
    <col min="5377" max="5378" width="9" style="384" customWidth="1"/>
    <col min="5379" max="5379" width="22.28515625" style="384" customWidth="1"/>
    <col min="5380" max="5387" width="11.42578125" style="384" customWidth="1"/>
    <col min="5388" max="5390" width="6.42578125" style="384" customWidth="1"/>
    <col min="5391" max="5392" width="6.85546875" style="384" customWidth="1"/>
    <col min="5393" max="5393" width="7.28515625" style="384" customWidth="1"/>
    <col min="5394" max="5394" width="4.42578125" style="384" customWidth="1"/>
    <col min="5395" max="5395" width="1.7109375" style="384" customWidth="1"/>
    <col min="5396" max="5632" width="11.42578125" style="384"/>
    <col min="5633" max="5634" width="9" style="384" customWidth="1"/>
    <col min="5635" max="5635" width="22.28515625" style="384" customWidth="1"/>
    <col min="5636" max="5643" width="11.42578125" style="384" customWidth="1"/>
    <col min="5644" max="5646" width="6.42578125" style="384" customWidth="1"/>
    <col min="5647" max="5648" width="6.85546875" style="384" customWidth="1"/>
    <col min="5649" max="5649" width="7.28515625" style="384" customWidth="1"/>
    <col min="5650" max="5650" width="4.42578125" style="384" customWidth="1"/>
    <col min="5651" max="5651" width="1.7109375" style="384" customWidth="1"/>
    <col min="5652" max="5888" width="11.42578125" style="384"/>
    <col min="5889" max="5890" width="9" style="384" customWidth="1"/>
    <col min="5891" max="5891" width="22.28515625" style="384" customWidth="1"/>
    <col min="5892" max="5899" width="11.42578125" style="384" customWidth="1"/>
    <col min="5900" max="5902" width="6.42578125" style="384" customWidth="1"/>
    <col min="5903" max="5904" width="6.85546875" style="384" customWidth="1"/>
    <col min="5905" max="5905" width="7.28515625" style="384" customWidth="1"/>
    <col min="5906" max="5906" width="4.42578125" style="384" customWidth="1"/>
    <col min="5907" max="5907" width="1.7109375" style="384" customWidth="1"/>
    <col min="5908" max="6144" width="11.42578125" style="384"/>
    <col min="6145" max="6146" width="9" style="384" customWidth="1"/>
    <col min="6147" max="6147" width="22.28515625" style="384" customWidth="1"/>
    <col min="6148" max="6155" width="11.42578125" style="384" customWidth="1"/>
    <col min="6156" max="6158" width="6.42578125" style="384" customWidth="1"/>
    <col min="6159" max="6160" width="6.85546875" style="384" customWidth="1"/>
    <col min="6161" max="6161" width="7.28515625" style="384" customWidth="1"/>
    <col min="6162" max="6162" width="4.42578125" style="384" customWidth="1"/>
    <col min="6163" max="6163" width="1.7109375" style="384" customWidth="1"/>
    <col min="6164" max="6400" width="11.42578125" style="384"/>
    <col min="6401" max="6402" width="9" style="384" customWidth="1"/>
    <col min="6403" max="6403" width="22.28515625" style="384" customWidth="1"/>
    <col min="6404" max="6411" width="11.42578125" style="384" customWidth="1"/>
    <col min="6412" max="6414" width="6.42578125" style="384" customWidth="1"/>
    <col min="6415" max="6416" width="6.85546875" style="384" customWidth="1"/>
    <col min="6417" max="6417" width="7.28515625" style="384" customWidth="1"/>
    <col min="6418" max="6418" width="4.42578125" style="384" customWidth="1"/>
    <col min="6419" max="6419" width="1.7109375" style="384" customWidth="1"/>
    <col min="6420" max="6656" width="11.42578125" style="384"/>
    <col min="6657" max="6658" width="9" style="384" customWidth="1"/>
    <col min="6659" max="6659" width="22.28515625" style="384" customWidth="1"/>
    <col min="6660" max="6667" width="11.42578125" style="384" customWidth="1"/>
    <col min="6668" max="6670" width="6.42578125" style="384" customWidth="1"/>
    <col min="6671" max="6672" width="6.85546875" style="384" customWidth="1"/>
    <col min="6673" max="6673" width="7.28515625" style="384" customWidth="1"/>
    <col min="6674" max="6674" width="4.42578125" style="384" customWidth="1"/>
    <col min="6675" max="6675" width="1.7109375" style="384" customWidth="1"/>
    <col min="6676" max="6912" width="11.42578125" style="384"/>
    <col min="6913" max="6914" width="9" style="384" customWidth="1"/>
    <col min="6915" max="6915" width="22.28515625" style="384" customWidth="1"/>
    <col min="6916" max="6923" width="11.42578125" style="384" customWidth="1"/>
    <col min="6924" max="6926" width="6.42578125" style="384" customWidth="1"/>
    <col min="6927" max="6928" width="6.85546875" style="384" customWidth="1"/>
    <col min="6929" max="6929" width="7.28515625" style="384" customWidth="1"/>
    <col min="6930" max="6930" width="4.42578125" style="384" customWidth="1"/>
    <col min="6931" max="6931" width="1.7109375" style="384" customWidth="1"/>
    <col min="6932" max="7168" width="11.42578125" style="384"/>
    <col min="7169" max="7170" width="9" style="384" customWidth="1"/>
    <col min="7171" max="7171" width="22.28515625" style="384" customWidth="1"/>
    <col min="7172" max="7179" width="11.42578125" style="384" customWidth="1"/>
    <col min="7180" max="7182" width="6.42578125" style="384" customWidth="1"/>
    <col min="7183" max="7184" width="6.85546875" style="384" customWidth="1"/>
    <col min="7185" max="7185" width="7.28515625" style="384" customWidth="1"/>
    <col min="7186" max="7186" width="4.42578125" style="384" customWidth="1"/>
    <col min="7187" max="7187" width="1.7109375" style="384" customWidth="1"/>
    <col min="7188" max="7424" width="11.42578125" style="384"/>
    <col min="7425" max="7426" width="9" style="384" customWidth="1"/>
    <col min="7427" max="7427" width="22.28515625" style="384" customWidth="1"/>
    <col min="7428" max="7435" width="11.42578125" style="384" customWidth="1"/>
    <col min="7436" max="7438" width="6.42578125" style="384" customWidth="1"/>
    <col min="7439" max="7440" width="6.85546875" style="384" customWidth="1"/>
    <col min="7441" max="7441" width="7.28515625" style="384" customWidth="1"/>
    <col min="7442" max="7442" width="4.42578125" style="384" customWidth="1"/>
    <col min="7443" max="7443" width="1.7109375" style="384" customWidth="1"/>
    <col min="7444" max="7680" width="11.42578125" style="384"/>
    <col min="7681" max="7682" width="9" style="384" customWidth="1"/>
    <col min="7683" max="7683" width="22.28515625" style="384" customWidth="1"/>
    <col min="7684" max="7691" width="11.42578125" style="384" customWidth="1"/>
    <col min="7692" max="7694" width="6.42578125" style="384" customWidth="1"/>
    <col min="7695" max="7696" width="6.85546875" style="384" customWidth="1"/>
    <col min="7697" max="7697" width="7.28515625" style="384" customWidth="1"/>
    <col min="7698" max="7698" width="4.42578125" style="384" customWidth="1"/>
    <col min="7699" max="7699" width="1.7109375" style="384" customWidth="1"/>
    <col min="7700" max="7936" width="11.42578125" style="384"/>
    <col min="7937" max="7938" width="9" style="384" customWidth="1"/>
    <col min="7939" max="7939" width="22.28515625" style="384" customWidth="1"/>
    <col min="7940" max="7947" width="11.42578125" style="384" customWidth="1"/>
    <col min="7948" max="7950" width="6.42578125" style="384" customWidth="1"/>
    <col min="7951" max="7952" width="6.85546875" style="384" customWidth="1"/>
    <col min="7953" max="7953" width="7.28515625" style="384" customWidth="1"/>
    <col min="7954" max="7954" width="4.42578125" style="384" customWidth="1"/>
    <col min="7955" max="7955" width="1.7109375" style="384" customWidth="1"/>
    <col min="7956" max="8192" width="11.42578125" style="384"/>
    <col min="8193" max="8194" width="9" style="384" customWidth="1"/>
    <col min="8195" max="8195" width="22.28515625" style="384" customWidth="1"/>
    <col min="8196" max="8203" width="11.42578125" style="384" customWidth="1"/>
    <col min="8204" max="8206" width="6.42578125" style="384" customWidth="1"/>
    <col min="8207" max="8208" width="6.85546875" style="384" customWidth="1"/>
    <col min="8209" max="8209" width="7.28515625" style="384" customWidth="1"/>
    <col min="8210" max="8210" width="4.42578125" style="384" customWidth="1"/>
    <col min="8211" max="8211" width="1.7109375" style="384" customWidth="1"/>
    <col min="8212" max="8448" width="11.42578125" style="384"/>
    <col min="8449" max="8450" width="9" style="384" customWidth="1"/>
    <col min="8451" max="8451" width="22.28515625" style="384" customWidth="1"/>
    <col min="8452" max="8459" width="11.42578125" style="384" customWidth="1"/>
    <col min="8460" max="8462" width="6.42578125" style="384" customWidth="1"/>
    <col min="8463" max="8464" width="6.85546875" style="384" customWidth="1"/>
    <col min="8465" max="8465" width="7.28515625" style="384" customWidth="1"/>
    <col min="8466" max="8466" width="4.42578125" style="384" customWidth="1"/>
    <col min="8467" max="8467" width="1.7109375" style="384" customWidth="1"/>
    <col min="8468" max="8704" width="11.42578125" style="384"/>
    <col min="8705" max="8706" width="9" style="384" customWidth="1"/>
    <col min="8707" max="8707" width="22.28515625" style="384" customWidth="1"/>
    <col min="8708" max="8715" width="11.42578125" style="384" customWidth="1"/>
    <col min="8716" max="8718" width="6.42578125" style="384" customWidth="1"/>
    <col min="8719" max="8720" width="6.85546875" style="384" customWidth="1"/>
    <col min="8721" max="8721" width="7.28515625" style="384" customWidth="1"/>
    <col min="8722" max="8722" width="4.42578125" style="384" customWidth="1"/>
    <col min="8723" max="8723" width="1.7109375" style="384" customWidth="1"/>
    <col min="8724" max="8960" width="11.42578125" style="384"/>
    <col min="8961" max="8962" width="9" style="384" customWidth="1"/>
    <col min="8963" max="8963" width="22.28515625" style="384" customWidth="1"/>
    <col min="8964" max="8971" width="11.42578125" style="384" customWidth="1"/>
    <col min="8972" max="8974" width="6.42578125" style="384" customWidth="1"/>
    <col min="8975" max="8976" width="6.85546875" style="384" customWidth="1"/>
    <col min="8977" max="8977" width="7.28515625" style="384" customWidth="1"/>
    <col min="8978" max="8978" width="4.42578125" style="384" customWidth="1"/>
    <col min="8979" max="8979" width="1.7109375" style="384" customWidth="1"/>
    <col min="8980" max="9216" width="11.42578125" style="384"/>
    <col min="9217" max="9218" width="9" style="384" customWidth="1"/>
    <col min="9219" max="9219" width="22.28515625" style="384" customWidth="1"/>
    <col min="9220" max="9227" width="11.42578125" style="384" customWidth="1"/>
    <col min="9228" max="9230" width="6.42578125" style="384" customWidth="1"/>
    <col min="9231" max="9232" width="6.85546875" style="384" customWidth="1"/>
    <col min="9233" max="9233" width="7.28515625" style="384" customWidth="1"/>
    <col min="9234" max="9234" width="4.42578125" style="384" customWidth="1"/>
    <col min="9235" max="9235" width="1.7109375" style="384" customWidth="1"/>
    <col min="9236" max="9472" width="11.42578125" style="384"/>
    <col min="9473" max="9474" width="9" style="384" customWidth="1"/>
    <col min="9475" max="9475" width="22.28515625" style="384" customWidth="1"/>
    <col min="9476" max="9483" width="11.42578125" style="384" customWidth="1"/>
    <col min="9484" max="9486" width="6.42578125" style="384" customWidth="1"/>
    <col min="9487" max="9488" width="6.85546875" style="384" customWidth="1"/>
    <col min="9489" max="9489" width="7.28515625" style="384" customWidth="1"/>
    <col min="9490" max="9490" width="4.42578125" style="384" customWidth="1"/>
    <col min="9491" max="9491" width="1.7109375" style="384" customWidth="1"/>
    <col min="9492" max="9728" width="11.42578125" style="384"/>
    <col min="9729" max="9730" width="9" style="384" customWidth="1"/>
    <col min="9731" max="9731" width="22.28515625" style="384" customWidth="1"/>
    <col min="9732" max="9739" width="11.42578125" style="384" customWidth="1"/>
    <col min="9740" max="9742" width="6.42578125" style="384" customWidth="1"/>
    <col min="9743" max="9744" width="6.85546875" style="384" customWidth="1"/>
    <col min="9745" max="9745" width="7.28515625" style="384" customWidth="1"/>
    <col min="9746" max="9746" width="4.42578125" style="384" customWidth="1"/>
    <col min="9747" max="9747" width="1.7109375" style="384" customWidth="1"/>
    <col min="9748" max="9984" width="11.42578125" style="384"/>
    <col min="9985" max="9986" width="9" style="384" customWidth="1"/>
    <col min="9987" max="9987" width="22.28515625" style="384" customWidth="1"/>
    <col min="9988" max="9995" width="11.42578125" style="384" customWidth="1"/>
    <col min="9996" max="9998" width="6.42578125" style="384" customWidth="1"/>
    <col min="9999" max="10000" width="6.85546875" style="384" customWidth="1"/>
    <col min="10001" max="10001" width="7.28515625" style="384" customWidth="1"/>
    <col min="10002" max="10002" width="4.42578125" style="384" customWidth="1"/>
    <col min="10003" max="10003" width="1.7109375" style="384" customWidth="1"/>
    <col min="10004" max="10240" width="11.42578125" style="384"/>
    <col min="10241" max="10242" width="9" style="384" customWidth="1"/>
    <col min="10243" max="10243" width="22.28515625" style="384" customWidth="1"/>
    <col min="10244" max="10251" width="11.42578125" style="384" customWidth="1"/>
    <col min="10252" max="10254" width="6.42578125" style="384" customWidth="1"/>
    <col min="10255" max="10256" width="6.85546875" style="384" customWidth="1"/>
    <col min="10257" max="10257" width="7.28515625" style="384" customWidth="1"/>
    <col min="10258" max="10258" width="4.42578125" style="384" customWidth="1"/>
    <col min="10259" max="10259" width="1.7109375" style="384" customWidth="1"/>
    <col min="10260" max="10496" width="11.42578125" style="384"/>
    <col min="10497" max="10498" width="9" style="384" customWidth="1"/>
    <col min="10499" max="10499" width="22.28515625" style="384" customWidth="1"/>
    <col min="10500" max="10507" width="11.42578125" style="384" customWidth="1"/>
    <col min="10508" max="10510" width="6.42578125" style="384" customWidth="1"/>
    <col min="10511" max="10512" width="6.85546875" style="384" customWidth="1"/>
    <col min="10513" max="10513" width="7.28515625" style="384" customWidth="1"/>
    <col min="10514" max="10514" width="4.42578125" style="384" customWidth="1"/>
    <col min="10515" max="10515" width="1.7109375" style="384" customWidth="1"/>
    <col min="10516" max="10752" width="11.42578125" style="384"/>
    <col min="10753" max="10754" width="9" style="384" customWidth="1"/>
    <col min="10755" max="10755" width="22.28515625" style="384" customWidth="1"/>
    <col min="10756" max="10763" width="11.42578125" style="384" customWidth="1"/>
    <col min="10764" max="10766" width="6.42578125" style="384" customWidth="1"/>
    <col min="10767" max="10768" width="6.85546875" style="384" customWidth="1"/>
    <col min="10769" max="10769" width="7.28515625" style="384" customWidth="1"/>
    <col min="10770" max="10770" width="4.42578125" style="384" customWidth="1"/>
    <col min="10771" max="10771" width="1.7109375" style="384" customWidth="1"/>
    <col min="10772" max="11008" width="11.42578125" style="384"/>
    <col min="11009" max="11010" width="9" style="384" customWidth="1"/>
    <col min="11011" max="11011" width="22.28515625" style="384" customWidth="1"/>
    <col min="11012" max="11019" width="11.42578125" style="384" customWidth="1"/>
    <col min="11020" max="11022" width="6.42578125" style="384" customWidth="1"/>
    <col min="11023" max="11024" width="6.85546875" style="384" customWidth="1"/>
    <col min="11025" max="11025" width="7.28515625" style="384" customWidth="1"/>
    <col min="11026" max="11026" width="4.42578125" style="384" customWidth="1"/>
    <col min="11027" max="11027" width="1.7109375" style="384" customWidth="1"/>
    <col min="11028" max="11264" width="11.42578125" style="384"/>
    <col min="11265" max="11266" width="9" style="384" customWidth="1"/>
    <col min="11267" max="11267" width="22.28515625" style="384" customWidth="1"/>
    <col min="11268" max="11275" width="11.42578125" style="384" customWidth="1"/>
    <col min="11276" max="11278" width="6.42578125" style="384" customWidth="1"/>
    <col min="11279" max="11280" width="6.85546875" style="384" customWidth="1"/>
    <col min="11281" max="11281" width="7.28515625" style="384" customWidth="1"/>
    <col min="11282" max="11282" width="4.42578125" style="384" customWidth="1"/>
    <col min="11283" max="11283" width="1.7109375" style="384" customWidth="1"/>
    <col min="11284" max="11520" width="11.42578125" style="384"/>
    <col min="11521" max="11522" width="9" style="384" customWidth="1"/>
    <col min="11523" max="11523" width="22.28515625" style="384" customWidth="1"/>
    <col min="11524" max="11531" width="11.42578125" style="384" customWidth="1"/>
    <col min="11532" max="11534" width="6.42578125" style="384" customWidth="1"/>
    <col min="11535" max="11536" width="6.85546875" style="384" customWidth="1"/>
    <col min="11537" max="11537" width="7.28515625" style="384" customWidth="1"/>
    <col min="11538" max="11538" width="4.42578125" style="384" customWidth="1"/>
    <col min="11539" max="11539" width="1.7109375" style="384" customWidth="1"/>
    <col min="11540" max="11776" width="11.42578125" style="384"/>
    <col min="11777" max="11778" width="9" style="384" customWidth="1"/>
    <col min="11779" max="11779" width="22.28515625" style="384" customWidth="1"/>
    <col min="11780" max="11787" width="11.42578125" style="384" customWidth="1"/>
    <col min="11788" max="11790" width="6.42578125" style="384" customWidth="1"/>
    <col min="11791" max="11792" width="6.85546875" style="384" customWidth="1"/>
    <col min="11793" max="11793" width="7.28515625" style="384" customWidth="1"/>
    <col min="11794" max="11794" width="4.42578125" style="384" customWidth="1"/>
    <col min="11795" max="11795" width="1.7109375" style="384" customWidth="1"/>
    <col min="11796" max="12032" width="11.42578125" style="384"/>
    <col min="12033" max="12034" width="9" style="384" customWidth="1"/>
    <col min="12035" max="12035" width="22.28515625" style="384" customWidth="1"/>
    <col min="12036" max="12043" width="11.42578125" style="384" customWidth="1"/>
    <col min="12044" max="12046" width="6.42578125" style="384" customWidth="1"/>
    <col min="12047" max="12048" width="6.85546875" style="384" customWidth="1"/>
    <col min="12049" max="12049" width="7.28515625" style="384" customWidth="1"/>
    <col min="12050" max="12050" width="4.42578125" style="384" customWidth="1"/>
    <col min="12051" max="12051" width="1.7109375" style="384" customWidth="1"/>
    <col min="12052" max="12288" width="11.42578125" style="384"/>
    <col min="12289" max="12290" width="9" style="384" customWidth="1"/>
    <col min="12291" max="12291" width="22.28515625" style="384" customWidth="1"/>
    <col min="12292" max="12299" width="11.42578125" style="384" customWidth="1"/>
    <col min="12300" max="12302" width="6.42578125" style="384" customWidth="1"/>
    <col min="12303" max="12304" width="6.85546875" style="384" customWidth="1"/>
    <col min="12305" max="12305" width="7.28515625" style="384" customWidth="1"/>
    <col min="12306" max="12306" width="4.42578125" style="384" customWidth="1"/>
    <col min="12307" max="12307" width="1.7109375" style="384" customWidth="1"/>
    <col min="12308" max="12544" width="11.42578125" style="384"/>
    <col min="12545" max="12546" width="9" style="384" customWidth="1"/>
    <col min="12547" max="12547" width="22.28515625" style="384" customWidth="1"/>
    <col min="12548" max="12555" width="11.42578125" style="384" customWidth="1"/>
    <col min="12556" max="12558" width="6.42578125" style="384" customWidth="1"/>
    <col min="12559" max="12560" width="6.85546875" style="384" customWidth="1"/>
    <col min="12561" max="12561" width="7.28515625" style="384" customWidth="1"/>
    <col min="12562" max="12562" width="4.42578125" style="384" customWidth="1"/>
    <col min="12563" max="12563" width="1.7109375" style="384" customWidth="1"/>
    <col min="12564" max="12800" width="11.42578125" style="384"/>
    <col min="12801" max="12802" width="9" style="384" customWidth="1"/>
    <col min="12803" max="12803" width="22.28515625" style="384" customWidth="1"/>
    <col min="12804" max="12811" width="11.42578125" style="384" customWidth="1"/>
    <col min="12812" max="12814" width="6.42578125" style="384" customWidth="1"/>
    <col min="12815" max="12816" width="6.85546875" style="384" customWidth="1"/>
    <col min="12817" max="12817" width="7.28515625" style="384" customWidth="1"/>
    <col min="12818" max="12818" width="4.42578125" style="384" customWidth="1"/>
    <col min="12819" max="12819" width="1.7109375" style="384" customWidth="1"/>
    <col min="12820" max="13056" width="11.42578125" style="384"/>
    <col min="13057" max="13058" width="9" style="384" customWidth="1"/>
    <col min="13059" max="13059" width="22.28515625" style="384" customWidth="1"/>
    <col min="13060" max="13067" width="11.42578125" style="384" customWidth="1"/>
    <col min="13068" max="13070" width="6.42578125" style="384" customWidth="1"/>
    <col min="13071" max="13072" width="6.85546875" style="384" customWidth="1"/>
    <col min="13073" max="13073" width="7.28515625" style="384" customWidth="1"/>
    <col min="13074" max="13074" width="4.42578125" style="384" customWidth="1"/>
    <col min="13075" max="13075" width="1.7109375" style="384" customWidth="1"/>
    <col min="13076" max="13312" width="11.42578125" style="384"/>
    <col min="13313" max="13314" width="9" style="384" customWidth="1"/>
    <col min="13315" max="13315" width="22.28515625" style="384" customWidth="1"/>
    <col min="13316" max="13323" width="11.42578125" style="384" customWidth="1"/>
    <col min="13324" max="13326" width="6.42578125" style="384" customWidth="1"/>
    <col min="13327" max="13328" width="6.85546875" style="384" customWidth="1"/>
    <col min="13329" max="13329" width="7.28515625" style="384" customWidth="1"/>
    <col min="13330" max="13330" width="4.42578125" style="384" customWidth="1"/>
    <col min="13331" max="13331" width="1.7109375" style="384" customWidth="1"/>
    <col min="13332" max="13568" width="11.42578125" style="384"/>
    <col min="13569" max="13570" width="9" style="384" customWidth="1"/>
    <col min="13571" max="13571" width="22.28515625" style="384" customWidth="1"/>
    <col min="13572" max="13579" width="11.42578125" style="384" customWidth="1"/>
    <col min="13580" max="13582" width="6.42578125" style="384" customWidth="1"/>
    <col min="13583" max="13584" width="6.85546875" style="384" customWidth="1"/>
    <col min="13585" max="13585" width="7.28515625" style="384" customWidth="1"/>
    <col min="13586" max="13586" width="4.42578125" style="384" customWidth="1"/>
    <col min="13587" max="13587" width="1.7109375" style="384" customWidth="1"/>
    <col min="13588" max="13824" width="11.42578125" style="384"/>
    <col min="13825" max="13826" width="9" style="384" customWidth="1"/>
    <col min="13827" max="13827" width="22.28515625" style="384" customWidth="1"/>
    <col min="13828" max="13835" width="11.42578125" style="384" customWidth="1"/>
    <col min="13836" max="13838" width="6.42578125" style="384" customWidth="1"/>
    <col min="13839" max="13840" width="6.85546875" style="384" customWidth="1"/>
    <col min="13841" max="13841" width="7.28515625" style="384" customWidth="1"/>
    <col min="13842" max="13842" width="4.42578125" style="384" customWidth="1"/>
    <col min="13843" max="13843" width="1.7109375" style="384" customWidth="1"/>
    <col min="13844" max="14080" width="11.42578125" style="384"/>
    <col min="14081" max="14082" width="9" style="384" customWidth="1"/>
    <col min="14083" max="14083" width="22.28515625" style="384" customWidth="1"/>
    <col min="14084" max="14091" width="11.42578125" style="384" customWidth="1"/>
    <col min="14092" max="14094" width="6.42578125" style="384" customWidth="1"/>
    <col min="14095" max="14096" width="6.85546875" style="384" customWidth="1"/>
    <col min="14097" max="14097" width="7.28515625" style="384" customWidth="1"/>
    <col min="14098" max="14098" width="4.42578125" style="384" customWidth="1"/>
    <col min="14099" max="14099" width="1.7109375" style="384" customWidth="1"/>
    <col min="14100" max="14336" width="11.42578125" style="384"/>
    <col min="14337" max="14338" width="9" style="384" customWidth="1"/>
    <col min="14339" max="14339" width="22.28515625" style="384" customWidth="1"/>
    <col min="14340" max="14347" width="11.42578125" style="384" customWidth="1"/>
    <col min="14348" max="14350" width="6.42578125" style="384" customWidth="1"/>
    <col min="14351" max="14352" width="6.85546875" style="384" customWidth="1"/>
    <col min="14353" max="14353" width="7.28515625" style="384" customWidth="1"/>
    <col min="14354" max="14354" width="4.42578125" style="384" customWidth="1"/>
    <col min="14355" max="14355" width="1.7109375" style="384" customWidth="1"/>
    <col min="14356" max="14592" width="11.42578125" style="384"/>
    <col min="14593" max="14594" width="9" style="384" customWidth="1"/>
    <col min="14595" max="14595" width="22.28515625" style="384" customWidth="1"/>
    <col min="14596" max="14603" width="11.42578125" style="384" customWidth="1"/>
    <col min="14604" max="14606" width="6.42578125" style="384" customWidth="1"/>
    <col min="14607" max="14608" width="6.85546875" style="384" customWidth="1"/>
    <col min="14609" max="14609" width="7.28515625" style="384" customWidth="1"/>
    <col min="14610" max="14610" width="4.42578125" style="384" customWidth="1"/>
    <col min="14611" max="14611" width="1.7109375" style="384" customWidth="1"/>
    <col min="14612" max="14848" width="11.42578125" style="384"/>
    <col min="14849" max="14850" width="9" style="384" customWidth="1"/>
    <col min="14851" max="14851" width="22.28515625" style="384" customWidth="1"/>
    <col min="14852" max="14859" width="11.42578125" style="384" customWidth="1"/>
    <col min="14860" max="14862" width="6.42578125" style="384" customWidth="1"/>
    <col min="14863" max="14864" width="6.85546875" style="384" customWidth="1"/>
    <col min="14865" max="14865" width="7.28515625" style="384" customWidth="1"/>
    <col min="14866" max="14866" width="4.42578125" style="384" customWidth="1"/>
    <col min="14867" max="14867" width="1.7109375" style="384" customWidth="1"/>
    <col min="14868" max="15104" width="11.42578125" style="384"/>
    <col min="15105" max="15106" width="9" style="384" customWidth="1"/>
    <col min="15107" max="15107" width="22.28515625" style="384" customWidth="1"/>
    <col min="15108" max="15115" width="11.42578125" style="384" customWidth="1"/>
    <col min="15116" max="15118" width="6.42578125" style="384" customWidth="1"/>
    <col min="15119" max="15120" width="6.85546875" style="384" customWidth="1"/>
    <col min="15121" max="15121" width="7.28515625" style="384" customWidth="1"/>
    <col min="15122" max="15122" width="4.42578125" style="384" customWidth="1"/>
    <col min="15123" max="15123" width="1.7109375" style="384" customWidth="1"/>
    <col min="15124" max="15360" width="11.42578125" style="384"/>
    <col min="15361" max="15362" width="9" style="384" customWidth="1"/>
    <col min="15363" max="15363" width="22.28515625" style="384" customWidth="1"/>
    <col min="15364" max="15371" width="11.42578125" style="384" customWidth="1"/>
    <col min="15372" max="15374" width="6.42578125" style="384" customWidth="1"/>
    <col min="15375" max="15376" width="6.85546875" style="384" customWidth="1"/>
    <col min="15377" max="15377" width="7.28515625" style="384" customWidth="1"/>
    <col min="15378" max="15378" width="4.42578125" style="384" customWidth="1"/>
    <col min="15379" max="15379" width="1.7109375" style="384" customWidth="1"/>
    <col min="15380" max="15616" width="11.42578125" style="384"/>
    <col min="15617" max="15618" width="9" style="384" customWidth="1"/>
    <col min="15619" max="15619" width="22.28515625" style="384" customWidth="1"/>
    <col min="15620" max="15627" width="11.42578125" style="384" customWidth="1"/>
    <col min="15628" max="15630" width="6.42578125" style="384" customWidth="1"/>
    <col min="15631" max="15632" width="6.85546875" style="384" customWidth="1"/>
    <col min="15633" max="15633" width="7.28515625" style="384" customWidth="1"/>
    <col min="15634" max="15634" width="4.42578125" style="384" customWidth="1"/>
    <col min="15635" max="15635" width="1.7109375" style="384" customWidth="1"/>
    <col min="15636" max="15872" width="11.42578125" style="384"/>
    <col min="15873" max="15874" width="9" style="384" customWidth="1"/>
    <col min="15875" max="15875" width="22.28515625" style="384" customWidth="1"/>
    <col min="15876" max="15883" width="11.42578125" style="384" customWidth="1"/>
    <col min="15884" max="15886" width="6.42578125" style="384" customWidth="1"/>
    <col min="15887" max="15888" width="6.85546875" style="384" customWidth="1"/>
    <col min="15889" max="15889" width="7.28515625" style="384" customWidth="1"/>
    <col min="15890" max="15890" width="4.42578125" style="384" customWidth="1"/>
    <col min="15891" max="15891" width="1.7109375" style="384" customWidth="1"/>
    <col min="15892" max="16128" width="11.42578125" style="384"/>
    <col min="16129" max="16130" width="9" style="384" customWidth="1"/>
    <col min="16131" max="16131" width="22.28515625" style="384" customWidth="1"/>
    <col min="16132" max="16139" width="11.42578125" style="384" customWidth="1"/>
    <col min="16140" max="16142" width="6.42578125" style="384" customWidth="1"/>
    <col min="16143" max="16144" width="6.85546875" style="384" customWidth="1"/>
    <col min="16145" max="16145" width="7.28515625" style="384" customWidth="1"/>
    <col min="16146" max="16146" width="4.42578125" style="384" customWidth="1"/>
    <col min="16147" max="16147" width="1.7109375" style="384" customWidth="1"/>
    <col min="16148" max="16384" width="11.42578125" style="384"/>
  </cols>
  <sheetData>
    <row r="1" spans="1:19" ht="13.5" customHeight="1" x14ac:dyDescent="0.2">
      <c r="A1" s="271"/>
      <c r="B1" s="271"/>
      <c r="C1" s="272"/>
      <c r="D1" s="272"/>
      <c r="E1" s="272"/>
      <c r="F1" s="272"/>
      <c r="G1" s="272"/>
      <c r="H1" s="272"/>
      <c r="I1" s="272"/>
      <c r="J1" s="272"/>
      <c r="K1" s="272"/>
      <c r="L1" s="271"/>
      <c r="M1" s="271"/>
      <c r="N1" s="271"/>
      <c r="O1" s="271"/>
      <c r="P1" s="271"/>
      <c r="Q1" s="271"/>
      <c r="R1" s="271"/>
      <c r="S1" s="273"/>
    </row>
    <row r="2" spans="1:19" ht="17.25" customHeight="1" x14ac:dyDescent="0.2">
      <c r="A2" s="449"/>
      <c r="B2" s="449"/>
      <c r="C2" s="915" t="s">
        <v>407</v>
      </c>
      <c r="D2" s="915"/>
      <c r="E2" s="915"/>
      <c r="F2" s="915"/>
      <c r="G2" s="915"/>
      <c r="H2" s="915"/>
      <c r="I2" s="915"/>
      <c r="J2" s="915"/>
      <c r="K2" s="915"/>
      <c r="L2" s="449"/>
      <c r="M2" s="449"/>
      <c r="N2" s="449"/>
      <c r="O2" s="449"/>
      <c r="P2" s="449"/>
      <c r="Q2" s="449"/>
      <c r="R2" s="449"/>
      <c r="S2" s="273"/>
    </row>
    <row r="3" spans="1:19" ht="12.75" customHeight="1" x14ac:dyDescent="0.2">
      <c r="A3" s="271"/>
      <c r="B3" s="271"/>
      <c r="C3" s="272"/>
      <c r="D3" s="272"/>
      <c r="E3" s="272"/>
      <c r="F3" s="272"/>
      <c r="G3" s="272"/>
      <c r="H3" s="272"/>
      <c r="I3" s="272"/>
      <c r="J3" s="272"/>
      <c r="K3" s="272"/>
      <c r="L3" s="271"/>
      <c r="M3" s="271"/>
      <c r="N3" s="271"/>
      <c r="O3" s="271"/>
      <c r="P3" s="271"/>
      <c r="Q3" s="271"/>
      <c r="R3" s="271"/>
      <c r="S3" s="273"/>
    </row>
    <row r="4" spans="1:19" ht="37.5" customHeight="1" x14ac:dyDescent="0.2">
      <c r="C4" s="450"/>
      <c r="D4" s="616" t="s">
        <v>400</v>
      </c>
      <c r="E4" s="617" t="s">
        <v>401</v>
      </c>
      <c r="F4" s="616" t="s">
        <v>402</v>
      </c>
      <c r="G4" s="616" t="s">
        <v>403</v>
      </c>
      <c r="H4" s="616" t="s">
        <v>404</v>
      </c>
      <c r="I4" s="616" t="s">
        <v>405</v>
      </c>
      <c r="J4" s="616" t="s">
        <v>406</v>
      </c>
      <c r="K4" s="616" t="s">
        <v>210</v>
      </c>
    </row>
    <row r="5" spans="1:19" ht="13.5" thickBot="1" x14ac:dyDescent="0.25">
      <c r="C5" s="451" t="s">
        <v>126</v>
      </c>
      <c r="D5" s="452">
        <v>0</v>
      </c>
      <c r="E5" s="452">
        <v>97</v>
      </c>
      <c r="F5" s="452">
        <v>54</v>
      </c>
      <c r="G5" s="452">
        <v>152</v>
      </c>
      <c r="H5" s="452">
        <v>66</v>
      </c>
      <c r="I5" s="452">
        <v>0</v>
      </c>
      <c r="J5" s="452">
        <v>0</v>
      </c>
      <c r="K5" s="453">
        <f>SUM(D5:J5)</f>
        <v>369</v>
      </c>
    </row>
    <row r="6" spans="1:19" ht="13.5" thickBot="1" x14ac:dyDescent="0.25">
      <c r="C6" s="451" t="s">
        <v>127</v>
      </c>
      <c r="D6" s="454">
        <v>41</v>
      </c>
      <c r="E6" s="454">
        <v>167</v>
      </c>
      <c r="F6" s="454">
        <v>107</v>
      </c>
      <c r="G6" s="454">
        <v>111</v>
      </c>
      <c r="H6" s="454">
        <v>46</v>
      </c>
      <c r="I6" s="454">
        <v>0</v>
      </c>
      <c r="J6" s="454">
        <v>0</v>
      </c>
      <c r="K6" s="453">
        <f t="shared" ref="K6:K29" si="0">SUM(D6:J6)</f>
        <v>472</v>
      </c>
    </row>
    <row r="7" spans="1:19" ht="13.5" thickBot="1" x14ac:dyDescent="0.25">
      <c r="C7" s="451" t="s">
        <v>128</v>
      </c>
      <c r="D7" s="455">
        <v>0</v>
      </c>
      <c r="E7" s="455">
        <v>45</v>
      </c>
      <c r="F7" s="455">
        <v>77</v>
      </c>
      <c r="G7" s="455">
        <v>25</v>
      </c>
      <c r="H7" s="455">
        <v>50</v>
      </c>
      <c r="I7" s="455">
        <v>0</v>
      </c>
      <c r="J7" s="455">
        <v>0</v>
      </c>
      <c r="K7" s="453">
        <f t="shared" si="0"/>
        <v>197</v>
      </c>
    </row>
    <row r="8" spans="1:19" ht="13.5" thickBot="1" x14ac:dyDescent="0.25">
      <c r="C8" s="451" t="s">
        <v>129</v>
      </c>
      <c r="D8" s="455">
        <v>0</v>
      </c>
      <c r="E8" s="455">
        <v>34</v>
      </c>
      <c r="F8" s="455">
        <v>66</v>
      </c>
      <c r="G8" s="455">
        <v>112</v>
      </c>
      <c r="H8" s="455">
        <v>0</v>
      </c>
      <c r="I8" s="455">
        <v>0</v>
      </c>
      <c r="J8" s="455">
        <v>0</v>
      </c>
      <c r="K8" s="453">
        <f t="shared" si="0"/>
        <v>212</v>
      </c>
    </row>
    <row r="9" spans="1:19" ht="13.5" thickBot="1" x14ac:dyDescent="0.25">
      <c r="C9" s="456" t="s">
        <v>130</v>
      </c>
      <c r="D9" s="452">
        <v>0</v>
      </c>
      <c r="E9" s="452">
        <v>28</v>
      </c>
      <c r="F9" s="452">
        <v>32</v>
      </c>
      <c r="G9" s="452">
        <v>0</v>
      </c>
      <c r="H9" s="452">
        <v>0</v>
      </c>
      <c r="I9" s="452">
        <v>0</v>
      </c>
      <c r="J9" s="452">
        <v>0</v>
      </c>
      <c r="K9" s="453">
        <f t="shared" si="0"/>
        <v>60</v>
      </c>
    </row>
    <row r="10" spans="1:19" ht="13.5" thickBot="1" x14ac:dyDescent="0.25">
      <c r="C10" s="457" t="s">
        <v>131</v>
      </c>
      <c r="D10" s="454">
        <v>90</v>
      </c>
      <c r="E10" s="454">
        <v>118</v>
      </c>
      <c r="F10" s="454">
        <v>119</v>
      </c>
      <c r="G10" s="454">
        <v>0</v>
      </c>
      <c r="H10" s="454">
        <v>36</v>
      </c>
      <c r="I10" s="454">
        <v>0</v>
      </c>
      <c r="J10" s="454">
        <v>0</v>
      </c>
      <c r="K10" s="453">
        <f t="shared" si="0"/>
        <v>363</v>
      </c>
    </row>
    <row r="11" spans="1:19" ht="13.5" thickBot="1" x14ac:dyDescent="0.25">
      <c r="C11" s="451" t="s">
        <v>132</v>
      </c>
      <c r="D11" s="455">
        <v>0</v>
      </c>
      <c r="E11" s="455">
        <v>39</v>
      </c>
      <c r="F11" s="455">
        <v>43</v>
      </c>
      <c r="G11" s="455">
        <v>143</v>
      </c>
      <c r="H11" s="455">
        <v>34</v>
      </c>
      <c r="I11" s="455">
        <v>0</v>
      </c>
      <c r="J11" s="455">
        <v>1</v>
      </c>
      <c r="K11" s="453">
        <f t="shared" si="0"/>
        <v>260</v>
      </c>
    </row>
    <row r="12" spans="1:19" ht="13.5" thickBot="1" x14ac:dyDescent="0.25">
      <c r="C12" s="451" t="s">
        <v>133</v>
      </c>
      <c r="D12" s="455">
        <v>0</v>
      </c>
      <c r="E12" s="455">
        <v>65</v>
      </c>
      <c r="F12" s="455">
        <v>51</v>
      </c>
      <c r="G12" s="455">
        <v>0</v>
      </c>
      <c r="H12" s="455">
        <v>0</v>
      </c>
      <c r="I12" s="455">
        <v>0</v>
      </c>
      <c r="J12" s="455">
        <v>0</v>
      </c>
      <c r="K12" s="453">
        <f t="shared" si="0"/>
        <v>116</v>
      </c>
    </row>
    <row r="13" spans="1:19" ht="13.5" thickBot="1" x14ac:dyDescent="0.25">
      <c r="C13" s="458" t="s">
        <v>134</v>
      </c>
      <c r="D13" s="452">
        <v>0</v>
      </c>
      <c r="E13" s="452">
        <v>21</v>
      </c>
      <c r="F13" s="452">
        <v>1</v>
      </c>
      <c r="G13" s="452">
        <v>0</v>
      </c>
      <c r="H13" s="452">
        <v>0</v>
      </c>
      <c r="I13" s="452">
        <v>0</v>
      </c>
      <c r="J13" s="452">
        <v>0</v>
      </c>
      <c r="K13" s="453">
        <f t="shared" si="0"/>
        <v>22</v>
      </c>
    </row>
    <row r="14" spans="1:19" ht="13.5" thickBot="1" x14ac:dyDescent="0.25">
      <c r="C14" s="457" t="s">
        <v>135</v>
      </c>
      <c r="D14" s="454">
        <v>0</v>
      </c>
      <c r="E14" s="454">
        <v>38</v>
      </c>
      <c r="F14" s="454">
        <v>131</v>
      </c>
      <c r="G14" s="454">
        <v>100</v>
      </c>
      <c r="H14" s="454">
        <v>0</v>
      </c>
      <c r="I14" s="454">
        <v>0</v>
      </c>
      <c r="J14" s="454">
        <v>0</v>
      </c>
      <c r="K14" s="453">
        <f t="shared" si="0"/>
        <v>269</v>
      </c>
    </row>
    <row r="15" spans="1:19" ht="13.5" thickBot="1" x14ac:dyDescent="0.25">
      <c r="C15" s="451" t="s">
        <v>136</v>
      </c>
      <c r="D15" s="455">
        <v>0</v>
      </c>
      <c r="E15" s="455">
        <v>31</v>
      </c>
      <c r="F15" s="455">
        <v>34</v>
      </c>
      <c r="G15" s="455">
        <v>100</v>
      </c>
      <c r="H15" s="455">
        <v>0</v>
      </c>
      <c r="I15" s="455">
        <v>0</v>
      </c>
      <c r="J15" s="455">
        <v>0</v>
      </c>
      <c r="K15" s="453">
        <f t="shared" si="0"/>
        <v>165</v>
      </c>
    </row>
    <row r="16" spans="1:19" ht="13.5" thickBot="1" x14ac:dyDescent="0.25">
      <c r="C16" s="451" t="s">
        <v>137</v>
      </c>
      <c r="D16" s="455">
        <v>0</v>
      </c>
      <c r="E16" s="455">
        <v>752</v>
      </c>
      <c r="F16" s="455">
        <v>715</v>
      </c>
      <c r="G16" s="455">
        <v>438</v>
      </c>
      <c r="H16" s="455">
        <v>491</v>
      </c>
      <c r="I16" s="455">
        <v>24</v>
      </c>
      <c r="J16" s="455">
        <v>44</v>
      </c>
      <c r="K16" s="453">
        <f t="shared" si="0"/>
        <v>2464</v>
      </c>
    </row>
    <row r="17" spans="3:99" ht="13.5" thickBot="1" x14ac:dyDescent="0.25">
      <c r="C17" s="458" t="s">
        <v>24</v>
      </c>
      <c r="D17" s="452">
        <v>100</v>
      </c>
      <c r="E17" s="452">
        <v>290</v>
      </c>
      <c r="F17" s="452">
        <v>115</v>
      </c>
      <c r="G17" s="452">
        <v>140</v>
      </c>
      <c r="H17" s="452">
        <v>66</v>
      </c>
      <c r="I17" s="452">
        <v>1</v>
      </c>
      <c r="J17" s="452">
        <v>0</v>
      </c>
      <c r="K17" s="453">
        <f t="shared" si="0"/>
        <v>712</v>
      </c>
    </row>
    <row r="18" spans="3:99" ht="13.5" thickBot="1" x14ac:dyDescent="0.25">
      <c r="C18" s="457" t="s">
        <v>25</v>
      </c>
      <c r="D18" s="454">
        <v>0</v>
      </c>
      <c r="E18" s="454">
        <v>13</v>
      </c>
      <c r="F18" s="454">
        <v>44</v>
      </c>
      <c r="G18" s="454">
        <v>76</v>
      </c>
      <c r="H18" s="454">
        <v>0</v>
      </c>
      <c r="I18" s="454">
        <v>0</v>
      </c>
      <c r="J18" s="454">
        <v>0</v>
      </c>
      <c r="K18" s="453">
        <f t="shared" si="0"/>
        <v>133</v>
      </c>
    </row>
    <row r="19" spans="3:99" ht="13.5" thickBot="1" x14ac:dyDescent="0.25">
      <c r="C19" s="451" t="s">
        <v>26</v>
      </c>
      <c r="D19" s="455">
        <v>67</v>
      </c>
      <c r="E19" s="455">
        <v>30</v>
      </c>
      <c r="F19" s="455">
        <v>106</v>
      </c>
      <c r="G19" s="455">
        <v>132</v>
      </c>
      <c r="H19" s="455">
        <v>0</v>
      </c>
      <c r="I19" s="455">
        <v>0</v>
      </c>
      <c r="J19" s="455">
        <v>0</v>
      </c>
      <c r="K19" s="453">
        <f t="shared" si="0"/>
        <v>335</v>
      </c>
    </row>
    <row r="20" spans="3:99" ht="13.5" thickBot="1" x14ac:dyDescent="0.25">
      <c r="C20" s="451" t="s">
        <v>27</v>
      </c>
      <c r="D20" s="455">
        <v>47</v>
      </c>
      <c r="E20" s="455">
        <v>198</v>
      </c>
      <c r="F20" s="455">
        <v>122</v>
      </c>
      <c r="G20" s="455">
        <v>149</v>
      </c>
      <c r="H20" s="455">
        <v>83</v>
      </c>
      <c r="I20" s="455">
        <v>0</v>
      </c>
      <c r="J20" s="455">
        <v>29</v>
      </c>
      <c r="K20" s="453">
        <f t="shared" si="0"/>
        <v>628</v>
      </c>
    </row>
    <row r="21" spans="3:99" ht="13.5" thickBot="1" x14ac:dyDescent="0.25">
      <c r="C21" s="458" t="s">
        <v>28</v>
      </c>
      <c r="D21" s="452">
        <v>0</v>
      </c>
      <c r="E21" s="452">
        <v>179</v>
      </c>
      <c r="F21" s="452">
        <v>217</v>
      </c>
      <c r="G21" s="452">
        <v>436</v>
      </c>
      <c r="H21" s="452">
        <v>46</v>
      </c>
      <c r="I21" s="452">
        <v>0</v>
      </c>
      <c r="J21" s="452">
        <v>0</v>
      </c>
      <c r="K21" s="453">
        <f t="shared" si="0"/>
        <v>878</v>
      </c>
    </row>
    <row r="22" spans="3:99" ht="13.5" thickBot="1" x14ac:dyDescent="0.25">
      <c r="C22" s="457" t="s">
        <v>29</v>
      </c>
      <c r="D22" s="454">
        <v>0</v>
      </c>
      <c r="E22" s="454">
        <v>157</v>
      </c>
      <c r="F22" s="454">
        <v>222</v>
      </c>
      <c r="G22" s="454">
        <v>175</v>
      </c>
      <c r="H22" s="454">
        <v>47</v>
      </c>
      <c r="I22" s="454">
        <v>0</v>
      </c>
      <c r="J22" s="454">
        <v>16</v>
      </c>
      <c r="K22" s="453">
        <f t="shared" si="0"/>
        <v>617</v>
      </c>
    </row>
    <row r="23" spans="3:99" ht="13.5" thickBot="1" x14ac:dyDescent="0.25">
      <c r="C23" s="451" t="s">
        <v>30</v>
      </c>
      <c r="D23" s="455">
        <v>0</v>
      </c>
      <c r="E23" s="455">
        <v>118</v>
      </c>
      <c r="F23" s="455">
        <v>17</v>
      </c>
      <c r="G23" s="455">
        <v>117</v>
      </c>
      <c r="H23" s="455">
        <v>64</v>
      </c>
      <c r="I23" s="455">
        <v>0</v>
      </c>
      <c r="J23" s="455">
        <v>0</v>
      </c>
      <c r="K23" s="453">
        <f t="shared" si="0"/>
        <v>316</v>
      </c>
    </row>
    <row r="24" spans="3:99" s="385" customFormat="1" ht="13.5" thickBot="1" x14ac:dyDescent="0.25">
      <c r="C24" s="451" t="s">
        <v>31</v>
      </c>
      <c r="D24" s="455">
        <v>0</v>
      </c>
      <c r="E24" s="455">
        <v>88</v>
      </c>
      <c r="F24" s="455">
        <v>42</v>
      </c>
      <c r="G24" s="455">
        <v>102</v>
      </c>
      <c r="H24" s="455">
        <v>0</v>
      </c>
      <c r="I24" s="455">
        <v>0</v>
      </c>
      <c r="J24" s="455">
        <v>0</v>
      </c>
      <c r="K24" s="453">
        <f t="shared" si="0"/>
        <v>232</v>
      </c>
      <c r="N24" s="384"/>
      <c r="O24" s="384"/>
      <c r="P24" s="384"/>
      <c r="Q24" s="384"/>
      <c r="R24" s="384"/>
      <c r="S24" s="384"/>
      <c r="T24" s="384"/>
      <c r="U24" s="384"/>
      <c r="V24" s="384"/>
      <c r="W24" s="384"/>
      <c r="X24" s="384"/>
      <c r="Y24" s="384"/>
      <c r="Z24" s="384"/>
      <c r="AA24" s="384"/>
      <c r="AB24" s="384"/>
      <c r="AC24" s="384"/>
      <c r="AD24" s="384"/>
      <c r="AE24" s="384"/>
      <c r="AF24" s="384"/>
      <c r="AG24" s="384"/>
      <c r="AH24" s="384"/>
      <c r="AI24" s="384"/>
      <c r="AJ24" s="384"/>
      <c r="AK24" s="384"/>
      <c r="AL24" s="384"/>
      <c r="AM24" s="384"/>
      <c r="AN24" s="384"/>
      <c r="AO24" s="384"/>
      <c r="AP24" s="384"/>
      <c r="AQ24" s="384"/>
      <c r="AR24" s="384"/>
      <c r="AS24" s="384"/>
      <c r="AT24" s="384"/>
      <c r="AU24" s="384"/>
      <c r="AV24" s="384"/>
      <c r="AW24" s="384"/>
      <c r="AX24" s="384"/>
      <c r="AY24" s="384"/>
      <c r="AZ24" s="384"/>
      <c r="BA24" s="384"/>
      <c r="BB24" s="384"/>
      <c r="BC24" s="384"/>
      <c r="BD24" s="384"/>
      <c r="BE24" s="384"/>
      <c r="BF24" s="384"/>
      <c r="BG24" s="384"/>
      <c r="BH24" s="384"/>
      <c r="BI24" s="384"/>
      <c r="BJ24" s="384"/>
      <c r="BK24" s="384"/>
      <c r="BL24" s="384"/>
      <c r="BM24" s="384"/>
      <c r="BN24" s="384"/>
      <c r="BO24" s="384"/>
      <c r="BP24" s="384"/>
      <c r="BQ24" s="384"/>
      <c r="BR24" s="384"/>
      <c r="BS24" s="384"/>
      <c r="BT24" s="384"/>
      <c r="BU24" s="384"/>
      <c r="BV24" s="384"/>
      <c r="BW24" s="384"/>
      <c r="BX24" s="384"/>
      <c r="BY24" s="384"/>
      <c r="BZ24" s="384"/>
      <c r="CA24" s="384"/>
      <c r="CB24" s="384"/>
      <c r="CC24" s="384"/>
      <c r="CD24" s="384"/>
      <c r="CE24" s="384"/>
      <c r="CF24" s="384"/>
      <c r="CG24" s="384"/>
      <c r="CH24" s="384"/>
      <c r="CI24" s="384"/>
      <c r="CJ24" s="384"/>
      <c r="CK24" s="384"/>
      <c r="CL24" s="384"/>
      <c r="CM24" s="384"/>
      <c r="CN24" s="384"/>
      <c r="CO24" s="384"/>
      <c r="CP24" s="384"/>
      <c r="CQ24" s="384"/>
      <c r="CR24" s="384"/>
      <c r="CS24" s="384"/>
      <c r="CT24" s="384"/>
      <c r="CU24" s="384"/>
    </row>
    <row r="25" spans="3:99" s="385" customFormat="1" ht="13.5" thickBot="1" x14ac:dyDescent="0.25">
      <c r="C25" s="458" t="s">
        <v>293</v>
      </c>
      <c r="D25" s="452">
        <v>0</v>
      </c>
      <c r="E25" s="452">
        <v>364</v>
      </c>
      <c r="F25" s="452">
        <v>151</v>
      </c>
      <c r="G25" s="452">
        <v>281</v>
      </c>
      <c r="H25" s="452">
        <v>59</v>
      </c>
      <c r="I25" s="452">
        <v>0</v>
      </c>
      <c r="J25" s="452">
        <v>0</v>
      </c>
      <c r="K25" s="453">
        <f t="shared" si="0"/>
        <v>855</v>
      </c>
      <c r="N25" s="384"/>
      <c r="O25" s="384"/>
      <c r="P25" s="384"/>
      <c r="Q25" s="384"/>
      <c r="R25" s="384"/>
      <c r="S25" s="384"/>
      <c r="T25" s="384"/>
      <c r="U25" s="384"/>
      <c r="V25" s="384"/>
      <c r="W25" s="384"/>
      <c r="X25" s="384"/>
      <c r="Y25" s="384"/>
      <c r="Z25" s="384"/>
      <c r="AA25" s="384"/>
      <c r="AB25" s="384"/>
      <c r="AC25" s="384"/>
      <c r="AD25" s="384"/>
      <c r="AE25" s="384"/>
      <c r="AF25" s="384"/>
      <c r="AG25" s="384"/>
      <c r="AH25" s="384"/>
      <c r="AI25" s="384"/>
      <c r="AJ25" s="384"/>
      <c r="AK25" s="384"/>
      <c r="AL25" s="384"/>
      <c r="AM25" s="384"/>
      <c r="AN25" s="384"/>
      <c r="AO25" s="384"/>
      <c r="AP25" s="384"/>
      <c r="AQ25" s="384"/>
      <c r="AR25" s="384"/>
      <c r="AS25" s="384"/>
      <c r="AT25" s="384"/>
      <c r="AU25" s="384"/>
      <c r="AV25" s="384"/>
      <c r="AW25" s="384"/>
      <c r="AX25" s="384"/>
      <c r="AY25" s="384"/>
      <c r="AZ25" s="384"/>
      <c r="BA25" s="384"/>
      <c r="BB25" s="384"/>
      <c r="BC25" s="384"/>
      <c r="BD25" s="384"/>
      <c r="BE25" s="384"/>
      <c r="BF25" s="384"/>
      <c r="BG25" s="384"/>
      <c r="BH25" s="384"/>
      <c r="BI25" s="384"/>
      <c r="BJ25" s="384"/>
      <c r="BK25" s="384"/>
      <c r="BL25" s="384"/>
      <c r="BM25" s="384"/>
      <c r="BN25" s="384"/>
      <c r="BO25" s="384"/>
      <c r="BP25" s="384"/>
      <c r="BQ25" s="384"/>
      <c r="BR25" s="384"/>
      <c r="BS25" s="384"/>
      <c r="BT25" s="384"/>
      <c r="BU25" s="384"/>
      <c r="BV25" s="384"/>
      <c r="BW25" s="384"/>
      <c r="BX25" s="384"/>
      <c r="BY25" s="384"/>
      <c r="BZ25" s="384"/>
      <c r="CA25" s="384"/>
      <c r="CB25" s="384"/>
      <c r="CC25" s="384"/>
      <c r="CD25" s="384"/>
      <c r="CE25" s="384"/>
      <c r="CF25" s="384"/>
      <c r="CG25" s="384"/>
      <c r="CH25" s="384"/>
      <c r="CI25" s="384"/>
      <c r="CJ25" s="384"/>
      <c r="CK25" s="384"/>
      <c r="CL25" s="384"/>
      <c r="CM25" s="384"/>
      <c r="CN25" s="384"/>
      <c r="CO25" s="384"/>
      <c r="CP25" s="384"/>
      <c r="CQ25" s="384"/>
      <c r="CR25" s="384"/>
      <c r="CS25" s="384"/>
      <c r="CT25" s="384"/>
      <c r="CU25" s="384"/>
    </row>
    <row r="26" spans="3:99" s="385" customFormat="1" ht="13.5" thickBot="1" x14ac:dyDescent="0.25">
      <c r="C26" s="457" t="s">
        <v>292</v>
      </c>
      <c r="D26" s="454">
        <v>138</v>
      </c>
      <c r="E26" s="454">
        <v>372</v>
      </c>
      <c r="F26" s="454">
        <v>243</v>
      </c>
      <c r="G26" s="454">
        <v>378</v>
      </c>
      <c r="H26" s="454">
        <v>92</v>
      </c>
      <c r="I26" s="454">
        <v>12</v>
      </c>
      <c r="J26" s="454">
        <v>15</v>
      </c>
      <c r="K26" s="453">
        <f t="shared" si="0"/>
        <v>1250</v>
      </c>
      <c r="N26" s="384"/>
      <c r="O26" s="384"/>
      <c r="P26" s="384"/>
      <c r="Q26" s="384"/>
      <c r="R26" s="384"/>
      <c r="S26" s="384"/>
      <c r="T26" s="384"/>
      <c r="U26" s="384"/>
      <c r="V26" s="384"/>
      <c r="W26" s="384"/>
      <c r="X26" s="384"/>
      <c r="Y26" s="384"/>
      <c r="Z26" s="384"/>
      <c r="AA26" s="384"/>
      <c r="AB26" s="384"/>
      <c r="AC26" s="384"/>
      <c r="AD26" s="384"/>
      <c r="AE26" s="384"/>
      <c r="AF26" s="384"/>
      <c r="AG26" s="384"/>
      <c r="AH26" s="384"/>
      <c r="AI26" s="384"/>
      <c r="AJ26" s="384"/>
      <c r="AK26" s="384"/>
      <c r="AL26" s="384"/>
      <c r="AM26" s="384"/>
      <c r="AN26" s="384"/>
      <c r="AO26" s="384"/>
      <c r="AP26" s="384"/>
      <c r="AQ26" s="384"/>
      <c r="AR26" s="384"/>
      <c r="AS26" s="384"/>
      <c r="AT26" s="384"/>
      <c r="AU26" s="384"/>
      <c r="AV26" s="384"/>
      <c r="AW26" s="384"/>
      <c r="AX26" s="384"/>
      <c r="AY26" s="384"/>
      <c r="AZ26" s="384"/>
      <c r="BA26" s="384"/>
      <c r="BB26" s="384"/>
      <c r="BC26" s="384"/>
      <c r="BD26" s="384"/>
      <c r="BE26" s="384"/>
      <c r="BF26" s="384"/>
      <c r="BG26" s="384"/>
      <c r="BH26" s="384"/>
      <c r="BI26" s="384"/>
      <c r="BJ26" s="384"/>
      <c r="BK26" s="384"/>
      <c r="BL26" s="384"/>
      <c r="BM26" s="384"/>
      <c r="BN26" s="384"/>
      <c r="BO26" s="384"/>
      <c r="BP26" s="384"/>
      <c r="BQ26" s="384"/>
      <c r="BR26" s="384"/>
      <c r="BS26" s="384"/>
      <c r="BT26" s="384"/>
      <c r="BU26" s="384"/>
      <c r="BV26" s="384"/>
      <c r="BW26" s="384"/>
      <c r="BX26" s="384"/>
      <c r="BY26" s="384"/>
      <c r="BZ26" s="384"/>
      <c r="CA26" s="384"/>
      <c r="CB26" s="384"/>
      <c r="CC26" s="384"/>
      <c r="CD26" s="384"/>
      <c r="CE26" s="384"/>
      <c r="CF26" s="384"/>
      <c r="CG26" s="384"/>
      <c r="CH26" s="384"/>
      <c r="CI26" s="384"/>
      <c r="CJ26" s="384"/>
      <c r="CK26" s="384"/>
      <c r="CL26" s="384"/>
      <c r="CM26" s="384"/>
      <c r="CN26" s="384"/>
      <c r="CO26" s="384"/>
      <c r="CP26" s="384"/>
      <c r="CQ26" s="384"/>
      <c r="CR26" s="384"/>
      <c r="CS26" s="384"/>
      <c r="CT26" s="384"/>
      <c r="CU26" s="384"/>
    </row>
    <row r="27" spans="3:99" s="385" customFormat="1" ht="13.5" thickBot="1" x14ac:dyDescent="0.25">
      <c r="C27" s="459" t="s">
        <v>32</v>
      </c>
      <c r="D27" s="460">
        <f t="shared" ref="D27:J27" si="1">SUM(D5:D26)</f>
        <v>483</v>
      </c>
      <c r="E27" s="460">
        <f t="shared" si="1"/>
        <v>3244</v>
      </c>
      <c r="F27" s="460">
        <f t="shared" si="1"/>
        <v>2709</v>
      </c>
      <c r="G27" s="460">
        <f t="shared" si="1"/>
        <v>3167</v>
      </c>
      <c r="H27" s="460">
        <f t="shared" si="1"/>
        <v>1180</v>
      </c>
      <c r="I27" s="460">
        <f t="shared" si="1"/>
        <v>37</v>
      </c>
      <c r="J27" s="460">
        <f t="shared" si="1"/>
        <v>105</v>
      </c>
      <c r="K27" s="453">
        <f t="shared" si="0"/>
        <v>10925</v>
      </c>
      <c r="N27" s="384"/>
      <c r="O27" s="384"/>
      <c r="P27" s="384"/>
      <c r="Q27" s="384"/>
      <c r="R27" s="384"/>
      <c r="S27" s="384"/>
      <c r="T27" s="384"/>
      <c r="U27" s="384"/>
      <c r="V27" s="384"/>
      <c r="W27" s="384"/>
      <c r="X27" s="384"/>
      <c r="Y27" s="384"/>
      <c r="Z27" s="384"/>
      <c r="AA27" s="384"/>
      <c r="AB27" s="384"/>
      <c r="AC27" s="384"/>
      <c r="AD27" s="384"/>
      <c r="AE27" s="384"/>
      <c r="AF27" s="384"/>
      <c r="AG27" s="384"/>
      <c r="AH27" s="384"/>
      <c r="AI27" s="384"/>
      <c r="AJ27" s="384"/>
      <c r="AK27" s="384"/>
      <c r="AL27" s="384"/>
      <c r="AM27" s="384"/>
      <c r="AN27" s="384"/>
      <c r="AO27" s="384"/>
      <c r="AP27" s="384"/>
      <c r="AQ27" s="384"/>
      <c r="AR27" s="384"/>
      <c r="AS27" s="384"/>
      <c r="AT27" s="384"/>
      <c r="AU27" s="384"/>
      <c r="AV27" s="384"/>
      <c r="AW27" s="384"/>
      <c r="AX27" s="384"/>
      <c r="AY27" s="384"/>
      <c r="AZ27" s="384"/>
      <c r="BA27" s="384"/>
      <c r="BB27" s="384"/>
      <c r="BC27" s="384"/>
      <c r="BD27" s="384"/>
      <c r="BE27" s="384"/>
      <c r="BF27" s="384"/>
      <c r="BG27" s="384"/>
      <c r="BH27" s="384"/>
      <c r="BI27" s="384"/>
      <c r="BJ27" s="384"/>
      <c r="BK27" s="384"/>
      <c r="BL27" s="384"/>
      <c r="BM27" s="384"/>
      <c r="BN27" s="384"/>
      <c r="BO27" s="384"/>
      <c r="BP27" s="384"/>
      <c r="BQ27" s="384"/>
      <c r="BR27" s="384"/>
      <c r="BS27" s="384"/>
      <c r="BT27" s="384"/>
      <c r="BU27" s="384"/>
      <c r="BV27" s="384"/>
      <c r="BW27" s="384"/>
      <c r="BX27" s="384"/>
      <c r="BY27" s="384"/>
      <c r="BZ27" s="384"/>
      <c r="CA27" s="384"/>
      <c r="CB27" s="384"/>
      <c r="CC27" s="384"/>
      <c r="CD27" s="384"/>
      <c r="CE27" s="384"/>
      <c r="CF27" s="384"/>
      <c r="CG27" s="384"/>
      <c r="CH27" s="384"/>
      <c r="CI27" s="384"/>
      <c r="CJ27" s="384"/>
      <c r="CK27" s="384"/>
      <c r="CL27" s="384"/>
      <c r="CM27" s="384"/>
      <c r="CN27" s="384"/>
      <c r="CO27" s="384"/>
      <c r="CP27" s="384"/>
      <c r="CQ27" s="384"/>
      <c r="CR27" s="384"/>
      <c r="CS27" s="384"/>
      <c r="CT27" s="384"/>
      <c r="CU27" s="384"/>
    </row>
    <row r="28" spans="3:99" ht="13.5" thickBot="1" x14ac:dyDescent="0.25">
      <c r="C28" s="451" t="s">
        <v>33</v>
      </c>
      <c r="D28" s="455">
        <v>0</v>
      </c>
      <c r="E28" s="455">
        <v>45</v>
      </c>
      <c r="F28" s="455">
        <v>8</v>
      </c>
      <c r="G28" s="455">
        <v>0</v>
      </c>
      <c r="H28" s="455">
        <v>0</v>
      </c>
      <c r="I28" s="455">
        <v>0</v>
      </c>
      <c r="J28" s="455">
        <v>0</v>
      </c>
      <c r="K28" s="453">
        <f t="shared" si="0"/>
        <v>53</v>
      </c>
    </row>
    <row r="29" spans="3:99" ht="13.5" thickBot="1" x14ac:dyDescent="0.25">
      <c r="C29" s="458" t="s">
        <v>21</v>
      </c>
      <c r="D29" s="452">
        <v>0</v>
      </c>
      <c r="E29" s="452">
        <v>49</v>
      </c>
      <c r="F29" s="452">
        <v>37</v>
      </c>
      <c r="G29" s="452">
        <v>0</v>
      </c>
      <c r="H29" s="452">
        <v>0</v>
      </c>
      <c r="I29" s="452">
        <v>0</v>
      </c>
      <c r="J29" s="452">
        <v>0</v>
      </c>
      <c r="K29" s="453">
        <f t="shared" si="0"/>
        <v>86</v>
      </c>
    </row>
    <row r="30" spans="3:99" ht="13.5" thickBot="1" x14ac:dyDescent="0.25">
      <c r="C30" s="461" t="s">
        <v>34</v>
      </c>
      <c r="D30" s="462">
        <f t="shared" ref="D30:J30" si="2">SUM(D27:D29)</f>
        <v>483</v>
      </c>
      <c r="E30" s="462">
        <f t="shared" si="2"/>
        <v>3338</v>
      </c>
      <c r="F30" s="462">
        <f t="shared" si="2"/>
        <v>2754</v>
      </c>
      <c r="G30" s="462">
        <f t="shared" si="2"/>
        <v>3167</v>
      </c>
      <c r="H30" s="462">
        <f t="shared" si="2"/>
        <v>1180</v>
      </c>
      <c r="I30" s="462">
        <f t="shared" si="2"/>
        <v>37</v>
      </c>
      <c r="J30" s="462">
        <f t="shared" si="2"/>
        <v>105</v>
      </c>
      <c r="K30" s="453">
        <f>SUM(D30:J30)</f>
        <v>11064</v>
      </c>
    </row>
    <row r="33" spans="1:19" ht="17.25" customHeight="1" x14ac:dyDescent="0.2">
      <c r="A33" s="449"/>
      <c r="B33" s="449"/>
      <c r="C33" s="915" t="s">
        <v>407</v>
      </c>
      <c r="D33" s="915"/>
      <c r="E33" s="915"/>
      <c r="F33" s="915"/>
      <c r="G33" s="915"/>
      <c r="H33" s="915"/>
      <c r="I33" s="915"/>
      <c r="J33" s="915"/>
      <c r="K33" s="915"/>
      <c r="L33" s="449"/>
      <c r="M33" s="449"/>
      <c r="N33" s="449"/>
      <c r="O33" s="449"/>
      <c r="P33" s="449"/>
      <c r="Q33" s="449"/>
      <c r="R33" s="449"/>
      <c r="S33" s="273"/>
    </row>
    <row r="34" spans="1:19" ht="12.75" customHeight="1" x14ac:dyDescent="0.2">
      <c r="A34" s="271"/>
      <c r="B34" s="271"/>
      <c r="C34" s="272"/>
      <c r="D34" s="272"/>
      <c r="E34" s="272"/>
      <c r="F34" s="272"/>
      <c r="G34" s="272"/>
      <c r="H34" s="272"/>
      <c r="I34" s="272"/>
      <c r="J34" s="272"/>
      <c r="K34" s="272"/>
      <c r="L34" s="271"/>
      <c r="M34" s="271"/>
      <c r="N34" s="271"/>
      <c r="O34" s="271"/>
      <c r="P34" s="271"/>
      <c r="Q34" s="271"/>
      <c r="R34" s="271"/>
      <c r="S34" s="273"/>
    </row>
    <row r="35" spans="1:19" ht="37.5" customHeight="1" x14ac:dyDescent="0.2">
      <c r="C35" s="450"/>
      <c r="D35" s="616" t="s">
        <v>400</v>
      </c>
      <c r="E35" s="617" t="s">
        <v>401</v>
      </c>
      <c r="F35" s="616" t="s">
        <v>402</v>
      </c>
      <c r="G35" s="616" t="s">
        <v>403</v>
      </c>
      <c r="H35" s="616" t="s">
        <v>404</v>
      </c>
      <c r="I35" s="616" t="s">
        <v>405</v>
      </c>
      <c r="J35" s="616" t="s">
        <v>406</v>
      </c>
      <c r="K35" s="616" t="s">
        <v>210</v>
      </c>
    </row>
    <row r="36" spans="1:19" x14ac:dyDescent="0.2">
      <c r="C36" s="463" t="s">
        <v>302</v>
      </c>
      <c r="D36" s="455">
        <f t="shared" ref="D36:J36" si="3">D7+D26</f>
        <v>138</v>
      </c>
      <c r="E36" s="455">
        <f t="shared" si="3"/>
        <v>417</v>
      </c>
      <c r="F36" s="455">
        <f t="shared" si="3"/>
        <v>320</v>
      </c>
      <c r="G36" s="455">
        <f t="shared" si="3"/>
        <v>403</v>
      </c>
      <c r="H36" s="455">
        <f t="shared" si="3"/>
        <v>142</v>
      </c>
      <c r="I36" s="455">
        <f t="shared" si="3"/>
        <v>12</v>
      </c>
      <c r="J36" s="455">
        <f t="shared" si="3"/>
        <v>15</v>
      </c>
      <c r="K36" s="460">
        <f t="shared" ref="K36:K52" si="4">SUM(D36:J36)</f>
        <v>1447</v>
      </c>
    </row>
    <row r="37" spans="1:19" x14ac:dyDescent="0.2">
      <c r="C37" s="451" t="s">
        <v>303</v>
      </c>
      <c r="D37" s="455">
        <f t="shared" ref="D37:J37" si="5">D9+D14</f>
        <v>0</v>
      </c>
      <c r="E37" s="455">
        <f t="shared" si="5"/>
        <v>66</v>
      </c>
      <c r="F37" s="455">
        <f t="shared" si="5"/>
        <v>163</v>
      </c>
      <c r="G37" s="455">
        <f t="shared" si="5"/>
        <v>100</v>
      </c>
      <c r="H37" s="455">
        <f t="shared" si="5"/>
        <v>0</v>
      </c>
      <c r="I37" s="455">
        <f t="shared" si="5"/>
        <v>0</v>
      </c>
      <c r="J37" s="455">
        <f t="shared" si="5"/>
        <v>0</v>
      </c>
      <c r="K37" s="460">
        <f t="shared" si="4"/>
        <v>329</v>
      </c>
    </row>
    <row r="38" spans="1:19" x14ac:dyDescent="0.2">
      <c r="C38" s="451" t="s">
        <v>131</v>
      </c>
      <c r="D38" s="455">
        <f>D10</f>
        <v>90</v>
      </c>
      <c r="E38" s="455">
        <f>E10</f>
        <v>118</v>
      </c>
      <c r="F38" s="455">
        <f t="shared" ref="F38:I39" si="6">F10</f>
        <v>119</v>
      </c>
      <c r="G38" s="455">
        <f t="shared" si="6"/>
        <v>0</v>
      </c>
      <c r="H38" s="455">
        <f t="shared" si="6"/>
        <v>36</v>
      </c>
      <c r="I38" s="455">
        <f t="shared" si="6"/>
        <v>0</v>
      </c>
      <c r="J38" s="455">
        <f>J10</f>
        <v>0</v>
      </c>
      <c r="K38" s="460">
        <f t="shared" si="4"/>
        <v>363</v>
      </c>
    </row>
    <row r="39" spans="1:19" x14ac:dyDescent="0.2">
      <c r="C39" s="451" t="s">
        <v>285</v>
      </c>
      <c r="D39" s="455">
        <f>D11</f>
        <v>0</v>
      </c>
      <c r="E39" s="455">
        <f>E11</f>
        <v>39</v>
      </c>
      <c r="F39" s="455">
        <f t="shared" si="6"/>
        <v>43</v>
      </c>
      <c r="G39" s="455">
        <f t="shared" si="6"/>
        <v>143</v>
      </c>
      <c r="H39" s="455">
        <f t="shared" si="6"/>
        <v>34</v>
      </c>
      <c r="I39" s="455">
        <f t="shared" si="6"/>
        <v>0</v>
      </c>
      <c r="J39" s="455">
        <f>J11</f>
        <v>1</v>
      </c>
      <c r="K39" s="460">
        <f t="shared" si="4"/>
        <v>260</v>
      </c>
    </row>
    <row r="40" spans="1:19" x14ac:dyDescent="0.2">
      <c r="C40" s="451" t="s">
        <v>134</v>
      </c>
      <c r="D40" s="455">
        <f t="shared" ref="D40:J40" si="7">D13</f>
        <v>0</v>
      </c>
      <c r="E40" s="455">
        <f t="shared" si="7"/>
        <v>21</v>
      </c>
      <c r="F40" s="455">
        <f t="shared" si="7"/>
        <v>1</v>
      </c>
      <c r="G40" s="455">
        <f t="shared" si="7"/>
        <v>0</v>
      </c>
      <c r="H40" s="455">
        <f t="shared" si="7"/>
        <v>0</v>
      </c>
      <c r="I40" s="455">
        <f t="shared" si="7"/>
        <v>0</v>
      </c>
      <c r="J40" s="455">
        <f t="shared" si="7"/>
        <v>0</v>
      </c>
      <c r="K40" s="460">
        <f t="shared" si="4"/>
        <v>22</v>
      </c>
    </row>
    <row r="41" spans="1:19" x14ac:dyDescent="0.2">
      <c r="C41" s="451" t="s">
        <v>274</v>
      </c>
      <c r="D41" s="455">
        <f t="shared" ref="D41:J41" si="8">D5+D12+D19</f>
        <v>67</v>
      </c>
      <c r="E41" s="455">
        <f t="shared" si="8"/>
        <v>192</v>
      </c>
      <c r="F41" s="455">
        <f t="shared" si="8"/>
        <v>211</v>
      </c>
      <c r="G41" s="455">
        <f t="shared" si="8"/>
        <v>284</v>
      </c>
      <c r="H41" s="455">
        <f t="shared" si="8"/>
        <v>66</v>
      </c>
      <c r="I41" s="455">
        <f t="shared" si="8"/>
        <v>0</v>
      </c>
      <c r="J41" s="455">
        <f t="shared" si="8"/>
        <v>0</v>
      </c>
      <c r="K41" s="460">
        <f t="shared" si="4"/>
        <v>820</v>
      </c>
    </row>
    <row r="42" spans="1:19" x14ac:dyDescent="0.2">
      <c r="C42" s="451" t="s">
        <v>275</v>
      </c>
      <c r="D42" s="455">
        <f t="shared" ref="D42:J42" si="9">D21+D23</f>
        <v>0</v>
      </c>
      <c r="E42" s="455">
        <f t="shared" si="9"/>
        <v>297</v>
      </c>
      <c r="F42" s="455">
        <f t="shared" si="9"/>
        <v>234</v>
      </c>
      <c r="G42" s="455">
        <f t="shared" si="9"/>
        <v>553</v>
      </c>
      <c r="H42" s="455">
        <f t="shared" si="9"/>
        <v>110</v>
      </c>
      <c r="I42" s="455">
        <f t="shared" si="9"/>
        <v>0</v>
      </c>
      <c r="J42" s="455">
        <f t="shared" si="9"/>
        <v>0</v>
      </c>
      <c r="K42" s="460">
        <f t="shared" si="4"/>
        <v>1194</v>
      </c>
    </row>
    <row r="43" spans="1:19" x14ac:dyDescent="0.2">
      <c r="C43" s="451" t="s">
        <v>137</v>
      </c>
      <c r="D43" s="455">
        <f t="shared" ref="D43:J43" si="10">D16</f>
        <v>0</v>
      </c>
      <c r="E43" s="455">
        <f t="shared" si="10"/>
        <v>752</v>
      </c>
      <c r="F43" s="455">
        <f t="shared" si="10"/>
        <v>715</v>
      </c>
      <c r="G43" s="455">
        <f t="shared" si="10"/>
        <v>438</v>
      </c>
      <c r="H43" s="455">
        <f t="shared" si="10"/>
        <v>491</v>
      </c>
      <c r="I43" s="455">
        <f t="shared" si="10"/>
        <v>24</v>
      </c>
      <c r="J43" s="455">
        <f t="shared" si="10"/>
        <v>44</v>
      </c>
      <c r="K43" s="460">
        <f t="shared" si="4"/>
        <v>2464</v>
      </c>
    </row>
    <row r="44" spans="1:19" x14ac:dyDescent="0.2">
      <c r="C44" s="451" t="s">
        <v>276</v>
      </c>
      <c r="D44" s="455">
        <f t="shared" ref="D44:J44" si="11">D8+D15</f>
        <v>0</v>
      </c>
      <c r="E44" s="455">
        <f t="shared" si="11"/>
        <v>65</v>
      </c>
      <c r="F44" s="455">
        <f t="shared" si="11"/>
        <v>100</v>
      </c>
      <c r="G44" s="455">
        <f t="shared" si="11"/>
        <v>212</v>
      </c>
      <c r="H44" s="455">
        <f t="shared" si="11"/>
        <v>0</v>
      </c>
      <c r="I44" s="455">
        <f t="shared" si="11"/>
        <v>0</v>
      </c>
      <c r="J44" s="455">
        <f t="shared" si="11"/>
        <v>0</v>
      </c>
      <c r="K44" s="460">
        <f t="shared" si="4"/>
        <v>377</v>
      </c>
    </row>
    <row r="45" spans="1:19" x14ac:dyDescent="0.2">
      <c r="C45" s="451" t="s">
        <v>284</v>
      </c>
      <c r="D45" s="455">
        <f t="shared" ref="D45:J45" si="12">D6+D24+D18</f>
        <v>41</v>
      </c>
      <c r="E45" s="455">
        <f t="shared" si="12"/>
        <v>268</v>
      </c>
      <c r="F45" s="455">
        <f t="shared" si="12"/>
        <v>193</v>
      </c>
      <c r="G45" s="455">
        <f t="shared" si="12"/>
        <v>289</v>
      </c>
      <c r="H45" s="455">
        <f t="shared" si="12"/>
        <v>46</v>
      </c>
      <c r="I45" s="455">
        <f t="shared" si="12"/>
        <v>0</v>
      </c>
      <c r="J45" s="455">
        <f t="shared" si="12"/>
        <v>0</v>
      </c>
      <c r="K45" s="460">
        <f t="shared" si="4"/>
        <v>837</v>
      </c>
    </row>
    <row r="46" spans="1:19" x14ac:dyDescent="0.2">
      <c r="C46" s="451" t="s">
        <v>277</v>
      </c>
      <c r="D46" s="455">
        <f t="shared" ref="D46:J46" si="13">D17+D20</f>
        <v>147</v>
      </c>
      <c r="E46" s="455">
        <f t="shared" si="13"/>
        <v>488</v>
      </c>
      <c r="F46" s="455">
        <f t="shared" si="13"/>
        <v>237</v>
      </c>
      <c r="G46" s="455">
        <f t="shared" si="13"/>
        <v>289</v>
      </c>
      <c r="H46" s="455">
        <f t="shared" si="13"/>
        <v>149</v>
      </c>
      <c r="I46" s="455">
        <f t="shared" si="13"/>
        <v>1</v>
      </c>
      <c r="J46" s="455">
        <f t="shared" si="13"/>
        <v>29</v>
      </c>
      <c r="K46" s="460">
        <f t="shared" si="4"/>
        <v>1340</v>
      </c>
    </row>
    <row r="47" spans="1:19" x14ac:dyDescent="0.2">
      <c r="C47" s="451" t="s">
        <v>29</v>
      </c>
      <c r="D47" s="455">
        <f t="shared" ref="D47:J47" si="14">D22</f>
        <v>0</v>
      </c>
      <c r="E47" s="455">
        <f t="shared" si="14"/>
        <v>157</v>
      </c>
      <c r="F47" s="455">
        <f t="shared" si="14"/>
        <v>222</v>
      </c>
      <c r="G47" s="455">
        <f t="shared" si="14"/>
        <v>175</v>
      </c>
      <c r="H47" s="455">
        <f t="shared" si="14"/>
        <v>47</v>
      </c>
      <c r="I47" s="455">
        <f t="shared" si="14"/>
        <v>0</v>
      </c>
      <c r="J47" s="455">
        <f t="shared" si="14"/>
        <v>16</v>
      </c>
      <c r="K47" s="460">
        <f t="shared" si="4"/>
        <v>617</v>
      </c>
    </row>
    <row r="48" spans="1:19" ht="13.5" thickBot="1" x14ac:dyDescent="0.25">
      <c r="C48" s="458" t="s">
        <v>293</v>
      </c>
      <c r="D48" s="452">
        <f t="shared" ref="D48:J48" si="15">D25</f>
        <v>0</v>
      </c>
      <c r="E48" s="452">
        <f t="shared" si="15"/>
        <v>364</v>
      </c>
      <c r="F48" s="452">
        <f t="shared" si="15"/>
        <v>151</v>
      </c>
      <c r="G48" s="452">
        <f t="shared" si="15"/>
        <v>281</v>
      </c>
      <c r="H48" s="452">
        <f t="shared" si="15"/>
        <v>59</v>
      </c>
      <c r="I48" s="452">
        <f t="shared" si="15"/>
        <v>0</v>
      </c>
      <c r="J48" s="452">
        <f t="shared" si="15"/>
        <v>0</v>
      </c>
      <c r="K48" s="453">
        <f t="shared" si="4"/>
        <v>855</v>
      </c>
    </row>
    <row r="49" spans="1:99" s="465" customFormat="1" x14ac:dyDescent="0.2">
      <c r="A49" s="385"/>
      <c r="B49" s="464"/>
      <c r="C49" s="459" t="s">
        <v>32</v>
      </c>
      <c r="D49" s="460">
        <f t="shared" ref="D49:J49" si="16">SUM(D36:D48)</f>
        <v>483</v>
      </c>
      <c r="E49" s="460">
        <f t="shared" si="16"/>
        <v>3244</v>
      </c>
      <c r="F49" s="460">
        <f t="shared" si="16"/>
        <v>2709</v>
      </c>
      <c r="G49" s="460">
        <f t="shared" si="16"/>
        <v>3167</v>
      </c>
      <c r="H49" s="460">
        <f t="shared" si="16"/>
        <v>1180</v>
      </c>
      <c r="I49" s="460">
        <f t="shared" si="16"/>
        <v>37</v>
      </c>
      <c r="J49" s="460">
        <f t="shared" si="16"/>
        <v>105</v>
      </c>
      <c r="K49" s="462">
        <f t="shared" si="4"/>
        <v>10925</v>
      </c>
      <c r="L49" s="385"/>
      <c r="M49" s="464"/>
      <c r="N49" s="384"/>
      <c r="O49" s="384"/>
      <c r="P49" s="384"/>
      <c r="Q49" s="384"/>
      <c r="R49" s="384"/>
      <c r="S49" s="384"/>
      <c r="T49" s="384"/>
      <c r="U49" s="384"/>
      <c r="V49" s="384"/>
      <c r="W49" s="384"/>
      <c r="X49" s="384"/>
      <c r="Y49" s="384"/>
      <c r="Z49" s="384"/>
      <c r="AA49" s="384"/>
      <c r="AB49" s="384"/>
      <c r="AC49" s="384"/>
      <c r="AD49" s="384"/>
      <c r="AE49" s="384"/>
      <c r="AF49" s="384"/>
      <c r="AG49" s="384"/>
      <c r="AH49" s="384"/>
      <c r="AI49" s="384"/>
      <c r="AJ49" s="384"/>
      <c r="AK49" s="384"/>
      <c r="AL49" s="384"/>
      <c r="AM49" s="384"/>
      <c r="AN49" s="384"/>
      <c r="AO49" s="384"/>
      <c r="AP49" s="384"/>
      <c r="AQ49" s="384"/>
      <c r="AR49" s="384"/>
      <c r="AS49" s="384"/>
      <c r="AT49" s="384"/>
      <c r="AU49" s="384"/>
      <c r="AV49" s="384"/>
      <c r="AW49" s="384"/>
      <c r="AX49" s="384"/>
      <c r="AY49" s="384"/>
      <c r="AZ49" s="384"/>
      <c r="BA49" s="384"/>
      <c r="BB49" s="384"/>
      <c r="BC49" s="384"/>
      <c r="BD49" s="384"/>
      <c r="BE49" s="384"/>
      <c r="BF49" s="384"/>
      <c r="BG49" s="384"/>
      <c r="BH49" s="384"/>
      <c r="BI49" s="384"/>
      <c r="BJ49" s="384"/>
      <c r="BK49" s="384"/>
      <c r="BL49" s="384"/>
      <c r="BM49" s="384"/>
      <c r="BN49" s="384"/>
      <c r="BO49" s="384"/>
      <c r="BP49" s="384"/>
      <c r="BQ49" s="384"/>
      <c r="BR49" s="384"/>
      <c r="BS49" s="384"/>
      <c r="BT49" s="384"/>
      <c r="BU49" s="384"/>
      <c r="BV49" s="384"/>
      <c r="BW49" s="384"/>
      <c r="BX49" s="384"/>
      <c r="BY49" s="384"/>
      <c r="BZ49" s="384"/>
      <c r="CA49" s="384"/>
      <c r="CB49" s="384"/>
      <c r="CC49" s="384"/>
      <c r="CD49" s="384"/>
      <c r="CE49" s="384"/>
      <c r="CF49" s="384"/>
      <c r="CG49" s="384"/>
      <c r="CH49" s="384"/>
      <c r="CI49" s="384"/>
      <c r="CJ49" s="384"/>
      <c r="CK49" s="384"/>
      <c r="CL49" s="384"/>
      <c r="CM49" s="384"/>
      <c r="CN49" s="384"/>
      <c r="CO49" s="384"/>
      <c r="CP49" s="384"/>
      <c r="CQ49" s="384"/>
      <c r="CR49" s="384"/>
      <c r="CS49" s="384"/>
      <c r="CT49" s="384"/>
      <c r="CU49" s="384"/>
    </row>
    <row r="50" spans="1:99" x14ac:dyDescent="0.2">
      <c r="C50" s="451" t="s">
        <v>33</v>
      </c>
      <c r="D50" s="455">
        <f>D28</f>
        <v>0</v>
      </c>
      <c r="E50" s="455">
        <f>E28</f>
        <v>45</v>
      </c>
      <c r="F50" s="455">
        <f t="shared" ref="F50:I51" si="17">F28</f>
        <v>8</v>
      </c>
      <c r="G50" s="455">
        <f t="shared" si="17"/>
        <v>0</v>
      </c>
      <c r="H50" s="455">
        <f t="shared" si="17"/>
        <v>0</v>
      </c>
      <c r="I50" s="455">
        <f t="shared" si="17"/>
        <v>0</v>
      </c>
      <c r="J50" s="455">
        <f>J28</f>
        <v>0</v>
      </c>
      <c r="K50" s="460">
        <f t="shared" si="4"/>
        <v>53</v>
      </c>
    </row>
    <row r="51" spans="1:99" ht="13.5" thickBot="1" x14ac:dyDescent="0.25">
      <c r="C51" s="458" t="s">
        <v>21</v>
      </c>
      <c r="D51" s="452">
        <f>D29</f>
        <v>0</v>
      </c>
      <c r="E51" s="452">
        <f>E29</f>
        <v>49</v>
      </c>
      <c r="F51" s="452">
        <f t="shared" si="17"/>
        <v>37</v>
      </c>
      <c r="G51" s="452">
        <f t="shared" si="17"/>
        <v>0</v>
      </c>
      <c r="H51" s="452">
        <f t="shared" si="17"/>
        <v>0</v>
      </c>
      <c r="I51" s="452">
        <f t="shared" si="17"/>
        <v>0</v>
      </c>
      <c r="J51" s="452">
        <f>J29</f>
        <v>0</v>
      </c>
      <c r="K51" s="453">
        <f t="shared" si="4"/>
        <v>86</v>
      </c>
    </row>
    <row r="52" spans="1:99" x14ac:dyDescent="0.2">
      <c r="C52" s="461" t="s">
        <v>34</v>
      </c>
      <c r="D52" s="462">
        <f>SUM(D49:D51)</f>
        <v>483</v>
      </c>
      <c r="E52" s="462">
        <f t="shared" ref="E52:J52" si="18">SUM(E49:E51)</f>
        <v>3338</v>
      </c>
      <c r="F52" s="462">
        <f t="shared" si="18"/>
        <v>2754</v>
      </c>
      <c r="G52" s="462">
        <f t="shared" si="18"/>
        <v>3167</v>
      </c>
      <c r="H52" s="462">
        <f t="shared" si="18"/>
        <v>1180</v>
      </c>
      <c r="I52" s="462">
        <f t="shared" si="18"/>
        <v>37</v>
      </c>
      <c r="J52" s="462">
        <f t="shared" si="18"/>
        <v>105</v>
      </c>
      <c r="K52" s="462">
        <f t="shared" si="4"/>
        <v>11064</v>
      </c>
    </row>
    <row r="55" spans="1:99" x14ac:dyDescent="0.2">
      <c r="B55" s="386"/>
      <c r="M55" s="386"/>
    </row>
  </sheetData>
  <mergeCells count="2">
    <mergeCell ref="C33:K33"/>
    <mergeCell ref="C2:K2"/>
  </mergeCells>
  <pageMargins left="0.7" right="0.7" top="0.75" bottom="0.75" header="0.3" footer="0.3"/>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
  <sheetViews>
    <sheetView workbookViewId="0">
      <selection activeCell="V31" sqref="V31"/>
    </sheetView>
  </sheetViews>
  <sheetFormatPr baseColWidth="10" defaultColWidth="5" defaultRowHeight="12.75" x14ac:dyDescent="0.2"/>
  <cols>
    <col min="1" max="1" width="29.7109375" style="383" customWidth="1"/>
    <col min="2" max="8" width="5.140625" style="383" bestFit="1" customWidth="1"/>
    <col min="9" max="12" width="5.7109375" style="383" bestFit="1" customWidth="1"/>
    <col min="13" max="13" width="5.85546875" style="383" customWidth="1"/>
    <col min="14" max="16" width="5.7109375" style="383" bestFit="1" customWidth="1"/>
    <col min="17" max="246" width="10.28515625" style="383" customWidth="1"/>
    <col min="247" max="247" width="21.85546875" style="383" customWidth="1"/>
    <col min="248" max="248" width="5.42578125" style="383" customWidth="1"/>
    <col min="249" max="256" width="5" style="383"/>
    <col min="257" max="257" width="29.7109375" style="383" customWidth="1"/>
    <col min="258" max="268" width="5" style="383" bestFit="1" customWidth="1"/>
    <col min="269" max="269" width="5.85546875" style="383" customWidth="1"/>
    <col min="270" max="271" width="5" style="383" bestFit="1" customWidth="1"/>
    <col min="272" max="502" width="10.28515625" style="383" customWidth="1"/>
    <col min="503" max="503" width="21.85546875" style="383" customWidth="1"/>
    <col min="504" max="504" width="5.42578125" style="383" customWidth="1"/>
    <col min="505" max="512" width="5" style="383"/>
    <col min="513" max="513" width="29.7109375" style="383" customWidth="1"/>
    <col min="514" max="524" width="5" style="383" bestFit="1" customWidth="1"/>
    <col min="525" max="525" width="5.85546875" style="383" customWidth="1"/>
    <col min="526" max="527" width="5" style="383" bestFit="1" customWidth="1"/>
    <col min="528" max="758" width="10.28515625" style="383" customWidth="1"/>
    <col min="759" max="759" width="21.85546875" style="383" customWidth="1"/>
    <col min="760" max="760" width="5.42578125" style="383" customWidth="1"/>
    <col min="761" max="768" width="5" style="383"/>
    <col min="769" max="769" width="29.7109375" style="383" customWidth="1"/>
    <col min="770" max="780" width="5" style="383" bestFit="1" customWidth="1"/>
    <col min="781" max="781" width="5.85546875" style="383" customWidth="1"/>
    <col min="782" max="783" width="5" style="383" bestFit="1" customWidth="1"/>
    <col min="784" max="1014" width="10.28515625" style="383" customWidth="1"/>
    <col min="1015" max="1015" width="21.85546875" style="383" customWidth="1"/>
    <col min="1016" max="1016" width="5.42578125" style="383" customWidth="1"/>
    <col min="1017" max="1024" width="5" style="383"/>
    <col min="1025" max="1025" width="29.7109375" style="383" customWidth="1"/>
    <col min="1026" max="1036" width="5" style="383" bestFit="1" customWidth="1"/>
    <col min="1037" max="1037" width="5.85546875" style="383" customWidth="1"/>
    <col min="1038" max="1039" width="5" style="383" bestFit="1" customWidth="1"/>
    <col min="1040" max="1270" width="10.28515625" style="383" customWidth="1"/>
    <col min="1271" max="1271" width="21.85546875" style="383" customWidth="1"/>
    <col min="1272" max="1272" width="5.42578125" style="383" customWidth="1"/>
    <col min="1273" max="1280" width="5" style="383"/>
    <col min="1281" max="1281" width="29.7109375" style="383" customWidth="1"/>
    <col min="1282" max="1292" width="5" style="383" bestFit="1" customWidth="1"/>
    <col min="1293" max="1293" width="5.85546875" style="383" customWidth="1"/>
    <col min="1294" max="1295" width="5" style="383" bestFit="1" customWidth="1"/>
    <col min="1296" max="1526" width="10.28515625" style="383" customWidth="1"/>
    <col min="1527" max="1527" width="21.85546875" style="383" customWidth="1"/>
    <col min="1528" max="1528" width="5.42578125" style="383" customWidth="1"/>
    <col min="1529" max="1536" width="5" style="383"/>
    <col min="1537" max="1537" width="29.7109375" style="383" customWidth="1"/>
    <col min="1538" max="1548" width="5" style="383" bestFit="1" customWidth="1"/>
    <col min="1549" max="1549" width="5.85546875" style="383" customWidth="1"/>
    <col min="1550" max="1551" width="5" style="383" bestFit="1" customWidth="1"/>
    <col min="1552" max="1782" width="10.28515625" style="383" customWidth="1"/>
    <col min="1783" max="1783" width="21.85546875" style="383" customWidth="1"/>
    <col min="1784" max="1784" width="5.42578125" style="383" customWidth="1"/>
    <col min="1785" max="1792" width="5" style="383"/>
    <col min="1793" max="1793" width="29.7109375" style="383" customWidth="1"/>
    <col min="1794" max="1804" width="5" style="383" bestFit="1" customWidth="1"/>
    <col min="1805" max="1805" width="5.85546875" style="383" customWidth="1"/>
    <col min="1806" max="1807" width="5" style="383" bestFit="1" customWidth="1"/>
    <col min="1808" max="2038" width="10.28515625" style="383" customWidth="1"/>
    <col min="2039" max="2039" width="21.85546875" style="383" customWidth="1"/>
    <col min="2040" max="2040" width="5.42578125" style="383" customWidth="1"/>
    <col min="2041" max="2048" width="5" style="383"/>
    <col min="2049" max="2049" width="29.7109375" style="383" customWidth="1"/>
    <col min="2050" max="2060" width="5" style="383" bestFit="1" customWidth="1"/>
    <col min="2061" max="2061" width="5.85546875" style="383" customWidth="1"/>
    <col min="2062" max="2063" width="5" style="383" bestFit="1" customWidth="1"/>
    <col min="2064" max="2294" width="10.28515625" style="383" customWidth="1"/>
    <col min="2295" max="2295" width="21.85546875" style="383" customWidth="1"/>
    <col min="2296" max="2296" width="5.42578125" style="383" customWidth="1"/>
    <col min="2297" max="2304" width="5" style="383"/>
    <col min="2305" max="2305" width="29.7109375" style="383" customWidth="1"/>
    <col min="2306" max="2316" width="5" style="383" bestFit="1" customWidth="1"/>
    <col min="2317" max="2317" width="5.85546875" style="383" customWidth="1"/>
    <col min="2318" max="2319" width="5" style="383" bestFit="1" customWidth="1"/>
    <col min="2320" max="2550" width="10.28515625" style="383" customWidth="1"/>
    <col min="2551" max="2551" width="21.85546875" style="383" customWidth="1"/>
    <col min="2552" max="2552" width="5.42578125" style="383" customWidth="1"/>
    <col min="2553" max="2560" width="5" style="383"/>
    <col min="2561" max="2561" width="29.7109375" style="383" customWidth="1"/>
    <col min="2562" max="2572" width="5" style="383" bestFit="1" customWidth="1"/>
    <col min="2573" max="2573" width="5.85546875" style="383" customWidth="1"/>
    <col min="2574" max="2575" width="5" style="383" bestFit="1" customWidth="1"/>
    <col min="2576" max="2806" width="10.28515625" style="383" customWidth="1"/>
    <col min="2807" max="2807" width="21.85546875" style="383" customWidth="1"/>
    <col min="2808" max="2808" width="5.42578125" style="383" customWidth="1"/>
    <col min="2809" max="2816" width="5" style="383"/>
    <col min="2817" max="2817" width="29.7109375" style="383" customWidth="1"/>
    <col min="2818" max="2828" width="5" style="383" bestFit="1" customWidth="1"/>
    <col min="2829" max="2829" width="5.85546875" style="383" customWidth="1"/>
    <col min="2830" max="2831" width="5" style="383" bestFit="1" customWidth="1"/>
    <col min="2832" max="3062" width="10.28515625" style="383" customWidth="1"/>
    <col min="3063" max="3063" width="21.85546875" style="383" customWidth="1"/>
    <col min="3064" max="3064" width="5.42578125" style="383" customWidth="1"/>
    <col min="3065" max="3072" width="5" style="383"/>
    <col min="3073" max="3073" width="29.7109375" style="383" customWidth="1"/>
    <col min="3074" max="3084" width="5" style="383" bestFit="1" customWidth="1"/>
    <col min="3085" max="3085" width="5.85546875" style="383" customWidth="1"/>
    <col min="3086" max="3087" width="5" style="383" bestFit="1" customWidth="1"/>
    <col min="3088" max="3318" width="10.28515625" style="383" customWidth="1"/>
    <col min="3319" max="3319" width="21.85546875" style="383" customWidth="1"/>
    <col min="3320" max="3320" width="5.42578125" style="383" customWidth="1"/>
    <col min="3321" max="3328" width="5" style="383"/>
    <col min="3329" max="3329" width="29.7109375" style="383" customWidth="1"/>
    <col min="3330" max="3340" width="5" style="383" bestFit="1" customWidth="1"/>
    <col min="3341" max="3341" width="5.85546875" style="383" customWidth="1"/>
    <col min="3342" max="3343" width="5" style="383" bestFit="1" customWidth="1"/>
    <col min="3344" max="3574" width="10.28515625" style="383" customWidth="1"/>
    <col min="3575" max="3575" width="21.85546875" style="383" customWidth="1"/>
    <col min="3576" max="3576" width="5.42578125" style="383" customWidth="1"/>
    <col min="3577" max="3584" width="5" style="383"/>
    <col min="3585" max="3585" width="29.7109375" style="383" customWidth="1"/>
    <col min="3586" max="3596" width="5" style="383" bestFit="1" customWidth="1"/>
    <col min="3597" max="3597" width="5.85546875" style="383" customWidth="1"/>
    <col min="3598" max="3599" width="5" style="383" bestFit="1" customWidth="1"/>
    <col min="3600" max="3830" width="10.28515625" style="383" customWidth="1"/>
    <col min="3831" max="3831" width="21.85546875" style="383" customWidth="1"/>
    <col min="3832" max="3832" width="5.42578125" style="383" customWidth="1"/>
    <col min="3833" max="3840" width="5" style="383"/>
    <col min="3841" max="3841" width="29.7109375" style="383" customWidth="1"/>
    <col min="3842" max="3852" width="5" style="383" bestFit="1" customWidth="1"/>
    <col min="3853" max="3853" width="5.85546875" style="383" customWidth="1"/>
    <col min="3854" max="3855" width="5" style="383" bestFit="1" customWidth="1"/>
    <col min="3856" max="4086" width="10.28515625" style="383" customWidth="1"/>
    <col min="4087" max="4087" width="21.85546875" style="383" customWidth="1"/>
    <col min="4088" max="4088" width="5.42578125" style="383" customWidth="1"/>
    <col min="4089" max="4096" width="5" style="383"/>
    <col min="4097" max="4097" width="29.7109375" style="383" customWidth="1"/>
    <col min="4098" max="4108" width="5" style="383" bestFit="1" customWidth="1"/>
    <col min="4109" max="4109" width="5.85546875" style="383" customWidth="1"/>
    <col min="4110" max="4111" width="5" style="383" bestFit="1" customWidth="1"/>
    <col min="4112" max="4342" width="10.28515625" style="383" customWidth="1"/>
    <col min="4343" max="4343" width="21.85546875" style="383" customWidth="1"/>
    <col min="4344" max="4344" width="5.42578125" style="383" customWidth="1"/>
    <col min="4345" max="4352" width="5" style="383"/>
    <col min="4353" max="4353" width="29.7109375" style="383" customWidth="1"/>
    <col min="4354" max="4364" width="5" style="383" bestFit="1" customWidth="1"/>
    <col min="4365" max="4365" width="5.85546875" style="383" customWidth="1"/>
    <col min="4366" max="4367" width="5" style="383" bestFit="1" customWidth="1"/>
    <col min="4368" max="4598" width="10.28515625" style="383" customWidth="1"/>
    <col min="4599" max="4599" width="21.85546875" style="383" customWidth="1"/>
    <col min="4600" max="4600" width="5.42578125" style="383" customWidth="1"/>
    <col min="4601" max="4608" width="5" style="383"/>
    <col min="4609" max="4609" width="29.7109375" style="383" customWidth="1"/>
    <col min="4610" max="4620" width="5" style="383" bestFit="1" customWidth="1"/>
    <col min="4621" max="4621" width="5.85546875" style="383" customWidth="1"/>
    <col min="4622" max="4623" width="5" style="383" bestFit="1" customWidth="1"/>
    <col min="4624" max="4854" width="10.28515625" style="383" customWidth="1"/>
    <col min="4855" max="4855" width="21.85546875" style="383" customWidth="1"/>
    <col min="4856" max="4856" width="5.42578125" style="383" customWidth="1"/>
    <col min="4857" max="4864" width="5" style="383"/>
    <col min="4865" max="4865" width="29.7109375" style="383" customWidth="1"/>
    <col min="4866" max="4876" width="5" style="383" bestFit="1" customWidth="1"/>
    <col min="4877" max="4877" width="5.85546875" style="383" customWidth="1"/>
    <col min="4878" max="4879" width="5" style="383" bestFit="1" customWidth="1"/>
    <col min="4880" max="5110" width="10.28515625" style="383" customWidth="1"/>
    <col min="5111" max="5111" width="21.85546875" style="383" customWidth="1"/>
    <col min="5112" max="5112" width="5.42578125" style="383" customWidth="1"/>
    <col min="5113" max="5120" width="5" style="383"/>
    <col min="5121" max="5121" width="29.7109375" style="383" customWidth="1"/>
    <col min="5122" max="5132" width="5" style="383" bestFit="1" customWidth="1"/>
    <col min="5133" max="5133" width="5.85546875" style="383" customWidth="1"/>
    <col min="5134" max="5135" width="5" style="383" bestFit="1" customWidth="1"/>
    <col min="5136" max="5366" width="10.28515625" style="383" customWidth="1"/>
    <col min="5367" max="5367" width="21.85546875" style="383" customWidth="1"/>
    <col min="5368" max="5368" width="5.42578125" style="383" customWidth="1"/>
    <col min="5369" max="5376" width="5" style="383"/>
    <col min="5377" max="5377" width="29.7109375" style="383" customWidth="1"/>
    <col min="5378" max="5388" width="5" style="383" bestFit="1" customWidth="1"/>
    <col min="5389" max="5389" width="5.85546875" style="383" customWidth="1"/>
    <col min="5390" max="5391" width="5" style="383" bestFit="1" customWidth="1"/>
    <col min="5392" max="5622" width="10.28515625" style="383" customWidth="1"/>
    <col min="5623" max="5623" width="21.85546875" style="383" customWidth="1"/>
    <col min="5624" max="5624" width="5.42578125" style="383" customWidth="1"/>
    <col min="5625" max="5632" width="5" style="383"/>
    <col min="5633" max="5633" width="29.7109375" style="383" customWidth="1"/>
    <col min="5634" max="5644" width="5" style="383" bestFit="1" customWidth="1"/>
    <col min="5645" max="5645" width="5.85546875" style="383" customWidth="1"/>
    <col min="5646" max="5647" width="5" style="383" bestFit="1" customWidth="1"/>
    <col min="5648" max="5878" width="10.28515625" style="383" customWidth="1"/>
    <col min="5879" max="5879" width="21.85546875" style="383" customWidth="1"/>
    <col min="5880" max="5880" width="5.42578125" style="383" customWidth="1"/>
    <col min="5881" max="5888" width="5" style="383"/>
    <col min="5889" max="5889" width="29.7109375" style="383" customWidth="1"/>
    <col min="5890" max="5900" width="5" style="383" bestFit="1" customWidth="1"/>
    <col min="5901" max="5901" width="5.85546875" style="383" customWidth="1"/>
    <col min="5902" max="5903" width="5" style="383" bestFit="1" customWidth="1"/>
    <col min="5904" max="6134" width="10.28515625" style="383" customWidth="1"/>
    <col min="6135" max="6135" width="21.85546875" style="383" customWidth="1"/>
    <col min="6136" max="6136" width="5.42578125" style="383" customWidth="1"/>
    <col min="6137" max="6144" width="5" style="383"/>
    <col min="6145" max="6145" width="29.7109375" style="383" customWidth="1"/>
    <col min="6146" max="6156" width="5" style="383" bestFit="1" customWidth="1"/>
    <col min="6157" max="6157" width="5.85546875" style="383" customWidth="1"/>
    <col min="6158" max="6159" width="5" style="383" bestFit="1" customWidth="1"/>
    <col min="6160" max="6390" width="10.28515625" style="383" customWidth="1"/>
    <col min="6391" max="6391" width="21.85546875" style="383" customWidth="1"/>
    <col min="6392" max="6392" width="5.42578125" style="383" customWidth="1"/>
    <col min="6393" max="6400" width="5" style="383"/>
    <col min="6401" max="6401" width="29.7109375" style="383" customWidth="1"/>
    <col min="6402" max="6412" width="5" style="383" bestFit="1" customWidth="1"/>
    <col min="6413" max="6413" width="5.85546875" style="383" customWidth="1"/>
    <col min="6414" max="6415" width="5" style="383" bestFit="1" customWidth="1"/>
    <col min="6416" max="6646" width="10.28515625" style="383" customWidth="1"/>
    <col min="6647" max="6647" width="21.85546875" style="383" customWidth="1"/>
    <col min="6648" max="6648" width="5.42578125" style="383" customWidth="1"/>
    <col min="6649" max="6656" width="5" style="383"/>
    <col min="6657" max="6657" width="29.7109375" style="383" customWidth="1"/>
    <col min="6658" max="6668" width="5" style="383" bestFit="1" customWidth="1"/>
    <col min="6669" max="6669" width="5.85546875" style="383" customWidth="1"/>
    <col min="6670" max="6671" width="5" style="383" bestFit="1" customWidth="1"/>
    <col min="6672" max="6902" width="10.28515625" style="383" customWidth="1"/>
    <col min="6903" max="6903" width="21.85546875" style="383" customWidth="1"/>
    <col min="6904" max="6904" width="5.42578125" style="383" customWidth="1"/>
    <col min="6905" max="6912" width="5" style="383"/>
    <col min="6913" max="6913" width="29.7109375" style="383" customWidth="1"/>
    <col min="6914" max="6924" width="5" style="383" bestFit="1" customWidth="1"/>
    <col min="6925" max="6925" width="5.85546875" style="383" customWidth="1"/>
    <col min="6926" max="6927" width="5" style="383" bestFit="1" customWidth="1"/>
    <col min="6928" max="7158" width="10.28515625" style="383" customWidth="1"/>
    <col min="7159" max="7159" width="21.85546875" style="383" customWidth="1"/>
    <col min="7160" max="7160" width="5.42578125" style="383" customWidth="1"/>
    <col min="7161" max="7168" width="5" style="383"/>
    <col min="7169" max="7169" width="29.7109375" style="383" customWidth="1"/>
    <col min="7170" max="7180" width="5" style="383" bestFit="1" customWidth="1"/>
    <col min="7181" max="7181" width="5.85546875" style="383" customWidth="1"/>
    <col min="7182" max="7183" width="5" style="383" bestFit="1" customWidth="1"/>
    <col min="7184" max="7414" width="10.28515625" style="383" customWidth="1"/>
    <col min="7415" max="7415" width="21.85546875" style="383" customWidth="1"/>
    <col min="7416" max="7416" width="5.42578125" style="383" customWidth="1"/>
    <col min="7417" max="7424" width="5" style="383"/>
    <col min="7425" max="7425" width="29.7109375" style="383" customWidth="1"/>
    <col min="7426" max="7436" width="5" style="383" bestFit="1" customWidth="1"/>
    <col min="7437" max="7437" width="5.85546875" style="383" customWidth="1"/>
    <col min="7438" max="7439" width="5" style="383" bestFit="1" customWidth="1"/>
    <col min="7440" max="7670" width="10.28515625" style="383" customWidth="1"/>
    <col min="7671" max="7671" width="21.85546875" style="383" customWidth="1"/>
    <col min="7672" max="7672" width="5.42578125" style="383" customWidth="1"/>
    <col min="7673" max="7680" width="5" style="383"/>
    <col min="7681" max="7681" width="29.7109375" style="383" customWidth="1"/>
    <col min="7682" max="7692" width="5" style="383" bestFit="1" customWidth="1"/>
    <col min="7693" max="7693" width="5.85546875" style="383" customWidth="1"/>
    <col min="7694" max="7695" width="5" style="383" bestFit="1" customWidth="1"/>
    <col min="7696" max="7926" width="10.28515625" style="383" customWidth="1"/>
    <col min="7927" max="7927" width="21.85546875" style="383" customWidth="1"/>
    <col min="7928" max="7928" width="5.42578125" style="383" customWidth="1"/>
    <col min="7929" max="7936" width="5" style="383"/>
    <col min="7937" max="7937" width="29.7109375" style="383" customWidth="1"/>
    <col min="7938" max="7948" width="5" style="383" bestFit="1" customWidth="1"/>
    <col min="7949" max="7949" width="5.85546875" style="383" customWidth="1"/>
    <col min="7950" max="7951" width="5" style="383" bestFit="1" customWidth="1"/>
    <col min="7952" max="8182" width="10.28515625" style="383" customWidth="1"/>
    <col min="8183" max="8183" width="21.85546875" style="383" customWidth="1"/>
    <col min="8184" max="8184" width="5.42578125" style="383" customWidth="1"/>
    <col min="8185" max="8192" width="5" style="383"/>
    <col min="8193" max="8193" width="29.7109375" style="383" customWidth="1"/>
    <col min="8194" max="8204" width="5" style="383" bestFit="1" customWidth="1"/>
    <col min="8205" max="8205" width="5.85546875" style="383" customWidth="1"/>
    <col min="8206" max="8207" width="5" style="383" bestFit="1" customWidth="1"/>
    <col min="8208" max="8438" width="10.28515625" style="383" customWidth="1"/>
    <col min="8439" max="8439" width="21.85546875" style="383" customWidth="1"/>
    <col min="8440" max="8440" width="5.42578125" style="383" customWidth="1"/>
    <col min="8441" max="8448" width="5" style="383"/>
    <col min="8449" max="8449" width="29.7109375" style="383" customWidth="1"/>
    <col min="8450" max="8460" width="5" style="383" bestFit="1" customWidth="1"/>
    <col min="8461" max="8461" width="5.85546875" style="383" customWidth="1"/>
    <col min="8462" max="8463" width="5" style="383" bestFit="1" customWidth="1"/>
    <col min="8464" max="8694" width="10.28515625" style="383" customWidth="1"/>
    <col min="8695" max="8695" width="21.85546875" style="383" customWidth="1"/>
    <col min="8696" max="8696" width="5.42578125" style="383" customWidth="1"/>
    <col min="8697" max="8704" width="5" style="383"/>
    <col min="8705" max="8705" width="29.7109375" style="383" customWidth="1"/>
    <col min="8706" max="8716" width="5" style="383" bestFit="1" customWidth="1"/>
    <col min="8717" max="8717" width="5.85546875" style="383" customWidth="1"/>
    <col min="8718" max="8719" width="5" style="383" bestFit="1" customWidth="1"/>
    <col min="8720" max="8950" width="10.28515625" style="383" customWidth="1"/>
    <col min="8951" max="8951" width="21.85546875" style="383" customWidth="1"/>
    <col min="8952" max="8952" width="5.42578125" style="383" customWidth="1"/>
    <col min="8953" max="8960" width="5" style="383"/>
    <col min="8961" max="8961" width="29.7109375" style="383" customWidth="1"/>
    <col min="8962" max="8972" width="5" style="383" bestFit="1" customWidth="1"/>
    <col min="8973" max="8973" width="5.85546875" style="383" customWidth="1"/>
    <col min="8974" max="8975" width="5" style="383" bestFit="1" customWidth="1"/>
    <col min="8976" max="9206" width="10.28515625" style="383" customWidth="1"/>
    <col min="9207" max="9207" width="21.85546875" style="383" customWidth="1"/>
    <col min="9208" max="9208" width="5.42578125" style="383" customWidth="1"/>
    <col min="9209" max="9216" width="5" style="383"/>
    <col min="9217" max="9217" width="29.7109375" style="383" customWidth="1"/>
    <col min="9218" max="9228" width="5" style="383" bestFit="1" customWidth="1"/>
    <col min="9229" max="9229" width="5.85546875" style="383" customWidth="1"/>
    <col min="9230" max="9231" width="5" style="383" bestFit="1" customWidth="1"/>
    <col min="9232" max="9462" width="10.28515625" style="383" customWidth="1"/>
    <col min="9463" max="9463" width="21.85546875" style="383" customWidth="1"/>
    <col min="9464" max="9464" width="5.42578125" style="383" customWidth="1"/>
    <col min="9465" max="9472" width="5" style="383"/>
    <col min="9473" max="9473" width="29.7109375" style="383" customWidth="1"/>
    <col min="9474" max="9484" width="5" style="383" bestFit="1" customWidth="1"/>
    <col min="9485" max="9485" width="5.85546875" style="383" customWidth="1"/>
    <col min="9486" max="9487" width="5" style="383" bestFit="1" customWidth="1"/>
    <col min="9488" max="9718" width="10.28515625" style="383" customWidth="1"/>
    <col min="9719" max="9719" width="21.85546875" style="383" customWidth="1"/>
    <col min="9720" max="9720" width="5.42578125" style="383" customWidth="1"/>
    <col min="9721" max="9728" width="5" style="383"/>
    <col min="9729" max="9729" width="29.7109375" style="383" customWidth="1"/>
    <col min="9730" max="9740" width="5" style="383" bestFit="1" customWidth="1"/>
    <col min="9741" max="9741" width="5.85546875" style="383" customWidth="1"/>
    <col min="9742" max="9743" width="5" style="383" bestFit="1" customWidth="1"/>
    <col min="9744" max="9974" width="10.28515625" style="383" customWidth="1"/>
    <col min="9975" max="9975" width="21.85546875" style="383" customWidth="1"/>
    <col min="9976" max="9976" width="5.42578125" style="383" customWidth="1"/>
    <col min="9977" max="9984" width="5" style="383"/>
    <col min="9985" max="9985" width="29.7109375" style="383" customWidth="1"/>
    <col min="9986" max="9996" width="5" style="383" bestFit="1" customWidth="1"/>
    <col min="9997" max="9997" width="5.85546875" style="383" customWidth="1"/>
    <col min="9998" max="9999" width="5" style="383" bestFit="1" customWidth="1"/>
    <col min="10000" max="10230" width="10.28515625" style="383" customWidth="1"/>
    <col min="10231" max="10231" width="21.85546875" style="383" customWidth="1"/>
    <col min="10232" max="10232" width="5.42578125" style="383" customWidth="1"/>
    <col min="10233" max="10240" width="5" style="383"/>
    <col min="10241" max="10241" width="29.7109375" style="383" customWidth="1"/>
    <col min="10242" max="10252" width="5" style="383" bestFit="1" customWidth="1"/>
    <col min="10253" max="10253" width="5.85546875" style="383" customWidth="1"/>
    <col min="10254" max="10255" width="5" style="383" bestFit="1" customWidth="1"/>
    <col min="10256" max="10486" width="10.28515625" style="383" customWidth="1"/>
    <col min="10487" max="10487" width="21.85546875" style="383" customWidth="1"/>
    <col min="10488" max="10488" width="5.42578125" style="383" customWidth="1"/>
    <col min="10489" max="10496" width="5" style="383"/>
    <col min="10497" max="10497" width="29.7109375" style="383" customWidth="1"/>
    <col min="10498" max="10508" width="5" style="383" bestFit="1" customWidth="1"/>
    <col min="10509" max="10509" width="5.85546875" style="383" customWidth="1"/>
    <col min="10510" max="10511" width="5" style="383" bestFit="1" customWidth="1"/>
    <col min="10512" max="10742" width="10.28515625" style="383" customWidth="1"/>
    <col min="10743" max="10743" width="21.85546875" style="383" customWidth="1"/>
    <col min="10744" max="10744" width="5.42578125" style="383" customWidth="1"/>
    <col min="10745" max="10752" width="5" style="383"/>
    <col min="10753" max="10753" width="29.7109375" style="383" customWidth="1"/>
    <col min="10754" max="10764" width="5" style="383" bestFit="1" customWidth="1"/>
    <col min="10765" max="10765" width="5.85546875" style="383" customWidth="1"/>
    <col min="10766" max="10767" width="5" style="383" bestFit="1" customWidth="1"/>
    <col min="10768" max="10998" width="10.28515625" style="383" customWidth="1"/>
    <col min="10999" max="10999" width="21.85546875" style="383" customWidth="1"/>
    <col min="11000" max="11000" width="5.42578125" style="383" customWidth="1"/>
    <col min="11001" max="11008" width="5" style="383"/>
    <col min="11009" max="11009" width="29.7109375" style="383" customWidth="1"/>
    <col min="11010" max="11020" width="5" style="383" bestFit="1" customWidth="1"/>
    <col min="11021" max="11021" width="5.85546875" style="383" customWidth="1"/>
    <col min="11022" max="11023" width="5" style="383" bestFit="1" customWidth="1"/>
    <col min="11024" max="11254" width="10.28515625" style="383" customWidth="1"/>
    <col min="11255" max="11255" width="21.85546875" style="383" customWidth="1"/>
    <col min="11256" max="11256" width="5.42578125" style="383" customWidth="1"/>
    <col min="11257" max="11264" width="5" style="383"/>
    <col min="11265" max="11265" width="29.7109375" style="383" customWidth="1"/>
    <col min="11266" max="11276" width="5" style="383" bestFit="1" customWidth="1"/>
    <col min="11277" max="11277" width="5.85546875" style="383" customWidth="1"/>
    <col min="11278" max="11279" width="5" style="383" bestFit="1" customWidth="1"/>
    <col min="11280" max="11510" width="10.28515625" style="383" customWidth="1"/>
    <col min="11511" max="11511" width="21.85546875" style="383" customWidth="1"/>
    <col min="11512" max="11512" width="5.42578125" style="383" customWidth="1"/>
    <col min="11513" max="11520" width="5" style="383"/>
    <col min="11521" max="11521" width="29.7109375" style="383" customWidth="1"/>
    <col min="11522" max="11532" width="5" style="383" bestFit="1" customWidth="1"/>
    <col min="11533" max="11533" width="5.85546875" style="383" customWidth="1"/>
    <col min="11534" max="11535" width="5" style="383" bestFit="1" customWidth="1"/>
    <col min="11536" max="11766" width="10.28515625" style="383" customWidth="1"/>
    <col min="11767" max="11767" width="21.85546875" style="383" customWidth="1"/>
    <col min="11768" max="11768" width="5.42578125" style="383" customWidth="1"/>
    <col min="11769" max="11776" width="5" style="383"/>
    <col min="11777" max="11777" width="29.7109375" style="383" customWidth="1"/>
    <col min="11778" max="11788" width="5" style="383" bestFit="1" customWidth="1"/>
    <col min="11789" max="11789" width="5.85546875" style="383" customWidth="1"/>
    <col min="11790" max="11791" width="5" style="383" bestFit="1" customWidth="1"/>
    <col min="11792" max="12022" width="10.28515625" style="383" customWidth="1"/>
    <col min="12023" max="12023" width="21.85546875" style="383" customWidth="1"/>
    <col min="12024" max="12024" width="5.42578125" style="383" customWidth="1"/>
    <col min="12025" max="12032" width="5" style="383"/>
    <col min="12033" max="12033" width="29.7109375" style="383" customWidth="1"/>
    <col min="12034" max="12044" width="5" style="383" bestFit="1" customWidth="1"/>
    <col min="12045" max="12045" width="5.85546875" style="383" customWidth="1"/>
    <col min="12046" max="12047" width="5" style="383" bestFit="1" customWidth="1"/>
    <col min="12048" max="12278" width="10.28515625" style="383" customWidth="1"/>
    <col min="12279" max="12279" width="21.85546875" style="383" customWidth="1"/>
    <col min="12280" max="12280" width="5.42578125" style="383" customWidth="1"/>
    <col min="12281" max="12288" width="5" style="383"/>
    <col min="12289" max="12289" width="29.7109375" style="383" customWidth="1"/>
    <col min="12290" max="12300" width="5" style="383" bestFit="1" customWidth="1"/>
    <col min="12301" max="12301" width="5.85546875" style="383" customWidth="1"/>
    <col min="12302" max="12303" width="5" style="383" bestFit="1" customWidth="1"/>
    <col min="12304" max="12534" width="10.28515625" style="383" customWidth="1"/>
    <col min="12535" max="12535" width="21.85546875" style="383" customWidth="1"/>
    <col min="12536" max="12536" width="5.42578125" style="383" customWidth="1"/>
    <col min="12537" max="12544" width="5" style="383"/>
    <col min="12545" max="12545" width="29.7109375" style="383" customWidth="1"/>
    <col min="12546" max="12556" width="5" style="383" bestFit="1" customWidth="1"/>
    <col min="12557" max="12557" width="5.85546875" style="383" customWidth="1"/>
    <col min="12558" max="12559" width="5" style="383" bestFit="1" customWidth="1"/>
    <col min="12560" max="12790" width="10.28515625" style="383" customWidth="1"/>
    <col min="12791" max="12791" width="21.85546875" style="383" customWidth="1"/>
    <col min="12792" max="12792" width="5.42578125" style="383" customWidth="1"/>
    <col min="12793" max="12800" width="5" style="383"/>
    <col min="12801" max="12801" width="29.7109375" style="383" customWidth="1"/>
    <col min="12802" max="12812" width="5" style="383" bestFit="1" customWidth="1"/>
    <col min="12813" max="12813" width="5.85546875" style="383" customWidth="1"/>
    <col min="12814" max="12815" width="5" style="383" bestFit="1" customWidth="1"/>
    <col min="12816" max="13046" width="10.28515625" style="383" customWidth="1"/>
    <col min="13047" max="13047" width="21.85546875" style="383" customWidth="1"/>
    <col min="13048" max="13048" width="5.42578125" style="383" customWidth="1"/>
    <col min="13049" max="13056" width="5" style="383"/>
    <col min="13057" max="13057" width="29.7109375" style="383" customWidth="1"/>
    <col min="13058" max="13068" width="5" style="383" bestFit="1" customWidth="1"/>
    <col min="13069" max="13069" width="5.85546875" style="383" customWidth="1"/>
    <col min="13070" max="13071" width="5" style="383" bestFit="1" customWidth="1"/>
    <col min="13072" max="13302" width="10.28515625" style="383" customWidth="1"/>
    <col min="13303" max="13303" width="21.85546875" style="383" customWidth="1"/>
    <col min="13304" max="13304" width="5.42578125" style="383" customWidth="1"/>
    <col min="13305" max="13312" width="5" style="383"/>
    <col min="13313" max="13313" width="29.7109375" style="383" customWidth="1"/>
    <col min="13314" max="13324" width="5" style="383" bestFit="1" customWidth="1"/>
    <col min="13325" max="13325" width="5.85546875" style="383" customWidth="1"/>
    <col min="13326" max="13327" width="5" style="383" bestFit="1" customWidth="1"/>
    <col min="13328" max="13558" width="10.28515625" style="383" customWidth="1"/>
    <col min="13559" max="13559" width="21.85546875" style="383" customWidth="1"/>
    <col min="13560" max="13560" width="5.42578125" style="383" customWidth="1"/>
    <col min="13561" max="13568" width="5" style="383"/>
    <col min="13569" max="13569" width="29.7109375" style="383" customWidth="1"/>
    <col min="13570" max="13580" width="5" style="383" bestFit="1" customWidth="1"/>
    <col min="13581" max="13581" width="5.85546875" style="383" customWidth="1"/>
    <col min="13582" max="13583" width="5" style="383" bestFit="1" customWidth="1"/>
    <col min="13584" max="13814" width="10.28515625" style="383" customWidth="1"/>
    <col min="13815" max="13815" width="21.85546875" style="383" customWidth="1"/>
    <col min="13816" max="13816" width="5.42578125" style="383" customWidth="1"/>
    <col min="13817" max="13824" width="5" style="383"/>
    <col min="13825" max="13825" width="29.7109375" style="383" customWidth="1"/>
    <col min="13826" max="13836" width="5" style="383" bestFit="1" customWidth="1"/>
    <col min="13837" max="13837" width="5.85546875" style="383" customWidth="1"/>
    <col min="13838" max="13839" width="5" style="383" bestFit="1" customWidth="1"/>
    <col min="13840" max="14070" width="10.28515625" style="383" customWidth="1"/>
    <col min="14071" max="14071" width="21.85546875" style="383" customWidth="1"/>
    <col min="14072" max="14072" width="5.42578125" style="383" customWidth="1"/>
    <col min="14073" max="14080" width="5" style="383"/>
    <col min="14081" max="14081" width="29.7109375" style="383" customWidth="1"/>
    <col min="14082" max="14092" width="5" style="383" bestFit="1" customWidth="1"/>
    <col min="14093" max="14093" width="5.85546875" style="383" customWidth="1"/>
    <col min="14094" max="14095" width="5" style="383" bestFit="1" customWidth="1"/>
    <col min="14096" max="14326" width="10.28515625" style="383" customWidth="1"/>
    <col min="14327" max="14327" width="21.85546875" style="383" customWidth="1"/>
    <col min="14328" max="14328" width="5.42578125" style="383" customWidth="1"/>
    <col min="14329" max="14336" width="5" style="383"/>
    <col min="14337" max="14337" width="29.7109375" style="383" customWidth="1"/>
    <col min="14338" max="14348" width="5" style="383" bestFit="1" customWidth="1"/>
    <col min="14349" max="14349" width="5.85546875" style="383" customWidth="1"/>
    <col min="14350" max="14351" width="5" style="383" bestFit="1" customWidth="1"/>
    <col min="14352" max="14582" width="10.28515625" style="383" customWidth="1"/>
    <col min="14583" max="14583" width="21.85546875" style="383" customWidth="1"/>
    <col min="14584" max="14584" width="5.42578125" style="383" customWidth="1"/>
    <col min="14585" max="14592" width="5" style="383"/>
    <col min="14593" max="14593" width="29.7109375" style="383" customWidth="1"/>
    <col min="14594" max="14604" width="5" style="383" bestFit="1" customWidth="1"/>
    <col min="14605" max="14605" width="5.85546875" style="383" customWidth="1"/>
    <col min="14606" max="14607" width="5" style="383" bestFit="1" customWidth="1"/>
    <col min="14608" max="14838" width="10.28515625" style="383" customWidth="1"/>
    <col min="14839" max="14839" width="21.85546875" style="383" customWidth="1"/>
    <col min="14840" max="14840" width="5.42578125" style="383" customWidth="1"/>
    <col min="14841" max="14848" width="5" style="383"/>
    <col min="14849" max="14849" width="29.7109375" style="383" customWidth="1"/>
    <col min="14850" max="14860" width="5" style="383" bestFit="1" customWidth="1"/>
    <col min="14861" max="14861" width="5.85546875" style="383" customWidth="1"/>
    <col min="14862" max="14863" width="5" style="383" bestFit="1" customWidth="1"/>
    <col min="14864" max="15094" width="10.28515625" style="383" customWidth="1"/>
    <col min="15095" max="15095" width="21.85546875" style="383" customWidth="1"/>
    <col min="15096" max="15096" width="5.42578125" style="383" customWidth="1"/>
    <col min="15097" max="15104" width="5" style="383"/>
    <col min="15105" max="15105" width="29.7109375" style="383" customWidth="1"/>
    <col min="15106" max="15116" width="5" style="383" bestFit="1" customWidth="1"/>
    <col min="15117" max="15117" width="5.85546875" style="383" customWidth="1"/>
    <col min="15118" max="15119" width="5" style="383" bestFit="1" customWidth="1"/>
    <col min="15120" max="15350" width="10.28515625" style="383" customWidth="1"/>
    <col min="15351" max="15351" width="21.85546875" style="383" customWidth="1"/>
    <col min="15352" max="15352" width="5.42578125" style="383" customWidth="1"/>
    <col min="15353" max="15360" width="5" style="383"/>
    <col min="15361" max="15361" width="29.7109375" style="383" customWidth="1"/>
    <col min="15362" max="15372" width="5" style="383" bestFit="1" customWidth="1"/>
    <col min="15373" max="15373" width="5.85546875" style="383" customWidth="1"/>
    <col min="15374" max="15375" width="5" style="383" bestFit="1" customWidth="1"/>
    <col min="15376" max="15606" width="10.28515625" style="383" customWidth="1"/>
    <col min="15607" max="15607" width="21.85546875" style="383" customWidth="1"/>
    <col min="15608" max="15608" width="5.42578125" style="383" customWidth="1"/>
    <col min="15609" max="15616" width="5" style="383"/>
    <col min="15617" max="15617" width="29.7109375" style="383" customWidth="1"/>
    <col min="15618" max="15628" width="5" style="383" bestFit="1" customWidth="1"/>
    <col min="15629" max="15629" width="5.85546875" style="383" customWidth="1"/>
    <col min="15630" max="15631" width="5" style="383" bestFit="1" customWidth="1"/>
    <col min="15632" max="15862" width="10.28515625" style="383" customWidth="1"/>
    <col min="15863" max="15863" width="21.85546875" style="383" customWidth="1"/>
    <col min="15864" max="15864" width="5.42578125" style="383" customWidth="1"/>
    <col min="15865" max="15872" width="5" style="383"/>
    <col min="15873" max="15873" width="29.7109375" style="383" customWidth="1"/>
    <col min="15874" max="15884" width="5" style="383" bestFit="1" customWidth="1"/>
    <col min="15885" max="15885" width="5.85546875" style="383" customWidth="1"/>
    <col min="15886" max="15887" width="5" style="383" bestFit="1" customWidth="1"/>
    <col min="15888" max="16118" width="10.28515625" style="383" customWidth="1"/>
    <col min="16119" max="16119" width="21.85546875" style="383" customWidth="1"/>
    <col min="16120" max="16120" width="5.42578125" style="383" customWidth="1"/>
    <col min="16121" max="16128" width="5" style="383"/>
    <col min="16129" max="16129" width="29.7109375" style="383" customWidth="1"/>
    <col min="16130" max="16140" width="5" style="383" bestFit="1" customWidth="1"/>
    <col min="16141" max="16141" width="5.85546875" style="383" customWidth="1"/>
    <col min="16142" max="16143" width="5" style="383" bestFit="1" customWidth="1"/>
    <col min="16144" max="16374" width="10.28515625" style="383" customWidth="1"/>
    <col min="16375" max="16375" width="21.85546875" style="383" customWidth="1"/>
    <col min="16376" max="16376" width="5.42578125" style="383" customWidth="1"/>
    <col min="16377" max="16384" width="5" style="383"/>
  </cols>
  <sheetData>
    <row r="1" spans="1:256" x14ac:dyDescent="0.2">
      <c r="A1" s="242"/>
      <c r="B1" s="242"/>
      <c r="C1" s="242"/>
      <c r="D1" s="242"/>
      <c r="E1" s="242"/>
      <c r="F1" s="242"/>
      <c r="G1" s="242"/>
      <c r="H1" s="242"/>
      <c r="I1" s="242"/>
      <c r="J1" s="242"/>
      <c r="K1" s="242"/>
      <c r="L1" s="242"/>
      <c r="M1" s="274"/>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80"/>
      <c r="AW1" s="180"/>
      <c r="AX1" s="180"/>
      <c r="AY1" s="180"/>
      <c r="AZ1" s="180"/>
      <c r="BA1" s="180"/>
      <c r="BB1" s="180"/>
      <c r="BC1" s="180"/>
      <c r="BD1" s="180"/>
      <c r="BE1" s="180"/>
      <c r="BF1" s="180"/>
      <c r="BG1" s="180"/>
      <c r="BH1" s="180"/>
      <c r="BI1" s="180"/>
      <c r="BJ1" s="180"/>
      <c r="BK1" s="180"/>
      <c r="BL1" s="180"/>
      <c r="BM1" s="180"/>
      <c r="BN1" s="180"/>
      <c r="BO1" s="180"/>
      <c r="BP1" s="180"/>
      <c r="BQ1" s="180"/>
      <c r="BR1" s="180"/>
      <c r="BS1" s="180"/>
      <c r="BT1" s="180"/>
      <c r="BU1" s="180"/>
      <c r="BV1" s="180"/>
      <c r="BW1" s="180"/>
      <c r="BX1" s="180"/>
      <c r="BY1" s="180"/>
      <c r="BZ1" s="180"/>
      <c r="CA1" s="180"/>
      <c r="CB1" s="180"/>
      <c r="CC1" s="180"/>
      <c r="CD1" s="180"/>
      <c r="CE1" s="180"/>
      <c r="CF1" s="180"/>
      <c r="CG1" s="180"/>
      <c r="CH1" s="180"/>
      <c r="CI1" s="180"/>
      <c r="CJ1" s="180"/>
      <c r="CK1" s="180"/>
      <c r="CL1" s="180"/>
      <c r="CM1" s="180"/>
      <c r="CN1" s="180"/>
      <c r="CO1" s="180"/>
      <c r="CP1" s="180"/>
      <c r="CQ1" s="180"/>
      <c r="CR1" s="180"/>
      <c r="CS1" s="180"/>
      <c r="CT1" s="180"/>
      <c r="CU1" s="180"/>
      <c r="CV1" s="180"/>
      <c r="CW1" s="180"/>
      <c r="CX1" s="180"/>
      <c r="CY1" s="180"/>
      <c r="CZ1" s="180"/>
      <c r="DA1" s="180"/>
      <c r="DB1" s="180"/>
      <c r="DC1" s="180"/>
      <c r="DD1" s="180"/>
      <c r="DE1" s="180"/>
      <c r="DF1" s="180"/>
      <c r="DG1" s="180"/>
      <c r="DH1" s="180"/>
      <c r="DI1" s="180"/>
      <c r="DJ1" s="180"/>
      <c r="DK1" s="180"/>
      <c r="DL1" s="180"/>
      <c r="DM1" s="180"/>
      <c r="DN1" s="180"/>
      <c r="DO1" s="180"/>
      <c r="DP1" s="180"/>
      <c r="DQ1" s="180"/>
      <c r="DR1" s="180"/>
      <c r="DS1" s="180"/>
      <c r="DT1" s="180"/>
      <c r="DU1" s="180"/>
      <c r="DV1" s="180"/>
      <c r="DW1" s="180"/>
      <c r="DX1" s="180"/>
      <c r="DY1" s="180"/>
      <c r="DZ1" s="180"/>
      <c r="EA1" s="180"/>
      <c r="EB1" s="180"/>
      <c r="EC1" s="180"/>
      <c r="ED1" s="180"/>
      <c r="EE1" s="180"/>
      <c r="EF1" s="180"/>
      <c r="EG1" s="180"/>
      <c r="EH1" s="180"/>
      <c r="EI1" s="180"/>
      <c r="EJ1" s="180"/>
      <c r="EK1" s="180"/>
      <c r="EL1" s="180"/>
      <c r="EM1" s="180"/>
      <c r="EN1" s="180"/>
      <c r="EO1" s="180"/>
      <c r="EP1" s="180"/>
      <c r="EQ1" s="180"/>
      <c r="ER1" s="180"/>
      <c r="ES1" s="180"/>
      <c r="ET1" s="180"/>
      <c r="EU1" s="180"/>
      <c r="EV1" s="180"/>
      <c r="EW1" s="180"/>
      <c r="EX1" s="180"/>
      <c r="EY1" s="180"/>
      <c r="EZ1" s="180"/>
      <c r="FA1" s="180"/>
      <c r="FB1" s="180"/>
      <c r="FC1" s="180"/>
      <c r="FD1" s="180"/>
      <c r="FE1" s="180"/>
      <c r="FF1" s="180"/>
      <c r="FG1" s="180"/>
      <c r="FH1" s="180"/>
      <c r="FI1" s="180"/>
      <c r="FJ1" s="180"/>
      <c r="FK1" s="180"/>
      <c r="FL1" s="180"/>
      <c r="FM1" s="180"/>
      <c r="FN1" s="180"/>
      <c r="FO1" s="180"/>
      <c r="FP1" s="180"/>
      <c r="FQ1" s="180"/>
      <c r="FR1" s="180"/>
      <c r="FS1" s="180"/>
      <c r="FT1" s="180"/>
      <c r="FU1" s="180"/>
      <c r="FV1" s="180"/>
      <c r="FW1" s="180"/>
      <c r="FX1" s="180"/>
      <c r="FY1" s="180"/>
      <c r="FZ1" s="180"/>
      <c r="GA1" s="180"/>
      <c r="GB1" s="180"/>
      <c r="GC1" s="180"/>
      <c r="GD1" s="180"/>
      <c r="GE1" s="180"/>
      <c r="GF1" s="180"/>
      <c r="GG1" s="180"/>
      <c r="GH1" s="180"/>
      <c r="GI1" s="180"/>
      <c r="GJ1" s="180"/>
      <c r="GK1" s="180"/>
      <c r="GL1" s="180"/>
      <c r="GM1" s="180"/>
      <c r="GN1" s="180"/>
      <c r="GO1" s="180"/>
      <c r="GP1" s="180"/>
      <c r="GQ1" s="180"/>
      <c r="GR1" s="180"/>
      <c r="GS1" s="180"/>
      <c r="GT1" s="180"/>
      <c r="GU1" s="180"/>
      <c r="GV1" s="180"/>
      <c r="GW1" s="180"/>
      <c r="GX1" s="180"/>
      <c r="GY1" s="180"/>
      <c r="GZ1" s="180"/>
      <c r="HA1" s="180"/>
      <c r="HB1" s="180"/>
      <c r="HC1" s="180"/>
      <c r="HD1" s="180"/>
      <c r="HE1" s="180"/>
      <c r="HF1" s="180"/>
      <c r="HG1" s="180"/>
      <c r="HH1" s="180"/>
      <c r="HI1" s="180"/>
      <c r="HJ1" s="180"/>
      <c r="HK1" s="180"/>
      <c r="HL1" s="180"/>
      <c r="HM1" s="180"/>
      <c r="HN1" s="180"/>
      <c r="HO1" s="180"/>
      <c r="HP1" s="180"/>
      <c r="HQ1" s="180"/>
      <c r="HR1" s="180"/>
      <c r="HS1" s="180"/>
      <c r="HT1" s="180"/>
      <c r="HU1" s="180"/>
      <c r="HV1" s="180"/>
      <c r="HW1" s="180"/>
      <c r="HX1" s="180"/>
      <c r="HY1" s="180"/>
      <c r="HZ1" s="180"/>
      <c r="IA1" s="180"/>
      <c r="IB1" s="180"/>
      <c r="IC1" s="180"/>
      <c r="ID1" s="180"/>
      <c r="IE1" s="180"/>
      <c r="IF1" s="180"/>
      <c r="IG1" s="180"/>
      <c r="IH1" s="180"/>
      <c r="II1" s="180"/>
      <c r="IJ1" s="180"/>
      <c r="IK1" s="180"/>
      <c r="IL1" s="180"/>
      <c r="IM1" s="180"/>
      <c r="IN1" s="180"/>
      <c r="IO1" s="180"/>
      <c r="IP1" s="180"/>
      <c r="IQ1" s="180"/>
      <c r="IR1" s="180"/>
      <c r="IS1" s="180"/>
      <c r="IT1" s="180"/>
      <c r="IU1" s="180"/>
      <c r="IV1" s="180"/>
    </row>
    <row r="2" spans="1:256" x14ac:dyDescent="0.2">
      <c r="A2" s="861" t="s">
        <v>408</v>
      </c>
      <c r="B2" s="861"/>
      <c r="C2" s="861"/>
      <c r="D2" s="861"/>
      <c r="E2" s="861"/>
      <c r="F2" s="861"/>
      <c r="G2" s="861"/>
      <c r="H2" s="861"/>
      <c r="I2" s="861"/>
      <c r="J2" s="861"/>
      <c r="K2" s="861"/>
      <c r="L2" s="861"/>
      <c r="M2" s="861"/>
      <c r="N2" s="861"/>
      <c r="O2" s="861"/>
      <c r="P2" s="861"/>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c r="CC2" s="180"/>
      <c r="CD2" s="180"/>
      <c r="CE2" s="180"/>
      <c r="CF2" s="180"/>
      <c r="CG2" s="180"/>
      <c r="CH2" s="180"/>
      <c r="CI2" s="180"/>
      <c r="CJ2" s="180"/>
      <c r="CK2" s="180"/>
      <c r="CL2" s="180"/>
      <c r="CM2" s="180"/>
      <c r="CN2" s="180"/>
      <c r="CO2" s="180"/>
      <c r="CP2" s="180"/>
      <c r="CQ2" s="180"/>
      <c r="CR2" s="180"/>
      <c r="CS2" s="180"/>
      <c r="CT2" s="180"/>
      <c r="CU2" s="180"/>
      <c r="CV2" s="180"/>
      <c r="CW2" s="180"/>
      <c r="CX2" s="180"/>
      <c r="CY2" s="180"/>
      <c r="CZ2" s="180"/>
      <c r="DA2" s="180"/>
      <c r="DB2" s="180"/>
      <c r="DC2" s="180"/>
      <c r="DD2" s="180"/>
      <c r="DE2" s="180"/>
      <c r="DF2" s="180"/>
      <c r="DG2" s="180"/>
      <c r="DH2" s="180"/>
      <c r="DI2" s="180"/>
      <c r="DJ2" s="180"/>
      <c r="DK2" s="180"/>
      <c r="DL2" s="180"/>
      <c r="DM2" s="180"/>
      <c r="DN2" s="180"/>
      <c r="DO2" s="180"/>
      <c r="DP2" s="180"/>
      <c r="DQ2" s="180"/>
      <c r="DR2" s="180"/>
      <c r="DS2" s="180"/>
      <c r="DT2" s="180"/>
      <c r="DU2" s="180"/>
      <c r="DV2" s="180"/>
      <c r="DW2" s="180"/>
      <c r="DX2" s="180"/>
      <c r="DY2" s="180"/>
      <c r="DZ2" s="180"/>
      <c r="EA2" s="180"/>
      <c r="EB2" s="180"/>
      <c r="EC2" s="180"/>
      <c r="ED2" s="180"/>
      <c r="EE2" s="180"/>
      <c r="EF2" s="180"/>
      <c r="EG2" s="180"/>
      <c r="EH2" s="180"/>
      <c r="EI2" s="180"/>
      <c r="EJ2" s="180"/>
      <c r="EK2" s="180"/>
      <c r="EL2" s="180"/>
      <c r="EM2" s="180"/>
      <c r="EN2" s="180"/>
      <c r="EO2" s="180"/>
      <c r="EP2" s="180"/>
      <c r="EQ2" s="180"/>
      <c r="ER2" s="180"/>
      <c r="ES2" s="180"/>
      <c r="ET2" s="180"/>
      <c r="EU2" s="180"/>
      <c r="EV2" s="180"/>
      <c r="EW2" s="180"/>
      <c r="EX2" s="180"/>
      <c r="EY2" s="180"/>
      <c r="EZ2" s="180"/>
      <c r="FA2" s="180"/>
      <c r="FB2" s="180"/>
      <c r="FC2" s="180"/>
      <c r="FD2" s="180"/>
      <c r="FE2" s="180"/>
      <c r="FF2" s="180"/>
      <c r="FG2" s="180"/>
      <c r="FH2" s="180"/>
      <c r="FI2" s="180"/>
      <c r="FJ2" s="180"/>
      <c r="FK2" s="180"/>
      <c r="FL2" s="180"/>
      <c r="FM2" s="180"/>
      <c r="FN2" s="180"/>
      <c r="FO2" s="180"/>
      <c r="FP2" s="180"/>
      <c r="FQ2" s="180"/>
      <c r="FR2" s="180"/>
      <c r="FS2" s="180"/>
      <c r="FT2" s="180"/>
      <c r="FU2" s="180"/>
      <c r="FV2" s="180"/>
      <c r="FW2" s="180"/>
      <c r="FX2" s="180"/>
      <c r="FY2" s="180"/>
      <c r="FZ2" s="180"/>
      <c r="GA2" s="180"/>
      <c r="GB2" s="180"/>
      <c r="GC2" s="180"/>
      <c r="GD2" s="180"/>
      <c r="GE2" s="180"/>
      <c r="GF2" s="180"/>
      <c r="GG2" s="180"/>
      <c r="GH2" s="180"/>
      <c r="GI2" s="180"/>
      <c r="GJ2" s="180"/>
      <c r="GK2" s="180"/>
      <c r="GL2" s="180"/>
      <c r="GM2" s="180"/>
      <c r="GN2" s="180"/>
      <c r="GO2" s="180"/>
      <c r="GP2" s="180"/>
      <c r="GQ2" s="180"/>
      <c r="GR2" s="180"/>
      <c r="GS2" s="180"/>
      <c r="GT2" s="180"/>
      <c r="GU2" s="180"/>
      <c r="GV2" s="180"/>
      <c r="GW2" s="180"/>
      <c r="GX2" s="180"/>
      <c r="GY2" s="180"/>
      <c r="GZ2" s="180"/>
      <c r="HA2" s="180"/>
      <c r="HB2" s="180"/>
      <c r="HC2" s="180"/>
      <c r="HD2" s="180"/>
      <c r="HE2" s="180"/>
      <c r="HF2" s="180"/>
      <c r="HG2" s="180"/>
      <c r="HH2" s="180"/>
      <c r="HI2" s="180"/>
      <c r="HJ2" s="180"/>
      <c r="HK2" s="180"/>
      <c r="HL2" s="180"/>
      <c r="HM2" s="180"/>
      <c r="HN2" s="180"/>
      <c r="HO2" s="180"/>
      <c r="HP2" s="180"/>
      <c r="HQ2" s="180"/>
      <c r="HR2" s="180"/>
      <c r="HS2" s="180"/>
      <c r="HT2" s="180"/>
      <c r="HU2" s="180"/>
      <c r="HV2" s="180"/>
      <c r="HW2" s="180"/>
      <c r="HX2" s="180"/>
      <c r="HY2" s="180"/>
      <c r="HZ2" s="180"/>
      <c r="IA2" s="180"/>
      <c r="IB2" s="180"/>
      <c r="IC2" s="180"/>
      <c r="ID2" s="180"/>
      <c r="IE2" s="180"/>
      <c r="IF2" s="180"/>
      <c r="IG2" s="180"/>
      <c r="IH2" s="180"/>
      <c r="II2" s="180"/>
      <c r="IJ2" s="180"/>
      <c r="IK2" s="180"/>
      <c r="IL2" s="180"/>
      <c r="IM2" s="180"/>
      <c r="IN2" s="180"/>
      <c r="IO2" s="180"/>
      <c r="IP2" s="180"/>
      <c r="IQ2" s="180"/>
      <c r="IR2" s="180"/>
      <c r="IS2" s="180"/>
      <c r="IT2" s="180"/>
      <c r="IU2" s="180"/>
      <c r="IV2" s="180"/>
    </row>
    <row r="3" spans="1:256" x14ac:dyDescent="0.2">
      <c r="A3" s="242"/>
      <c r="B3" s="242"/>
      <c r="C3" s="242"/>
      <c r="D3" s="242"/>
      <c r="E3" s="242"/>
      <c r="F3" s="242"/>
      <c r="G3" s="242"/>
      <c r="H3" s="242"/>
      <c r="I3" s="242"/>
      <c r="J3" s="242"/>
      <c r="K3" s="242"/>
      <c r="L3" s="242"/>
      <c r="M3" s="274"/>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0"/>
      <c r="AX3" s="180"/>
      <c r="AY3" s="180"/>
      <c r="AZ3" s="180"/>
      <c r="BA3" s="180"/>
      <c r="BB3" s="180"/>
      <c r="BC3" s="180"/>
      <c r="BD3" s="180"/>
      <c r="BE3" s="180"/>
      <c r="BF3" s="180"/>
      <c r="BG3" s="180"/>
      <c r="BH3" s="180"/>
      <c r="BI3" s="180"/>
      <c r="BJ3" s="180"/>
      <c r="BK3" s="180"/>
      <c r="BL3" s="180"/>
      <c r="BM3" s="180"/>
      <c r="BN3" s="180"/>
      <c r="BO3" s="180"/>
      <c r="BP3" s="180"/>
      <c r="BQ3" s="180"/>
      <c r="BR3" s="180"/>
      <c r="BS3" s="180"/>
      <c r="BT3" s="180"/>
      <c r="BU3" s="180"/>
      <c r="BV3" s="180"/>
      <c r="BW3" s="180"/>
      <c r="BX3" s="180"/>
      <c r="BY3" s="180"/>
      <c r="BZ3" s="180"/>
      <c r="CA3" s="180"/>
      <c r="CB3" s="180"/>
      <c r="CC3" s="180"/>
      <c r="CD3" s="180"/>
      <c r="CE3" s="180"/>
      <c r="CF3" s="180"/>
      <c r="CG3" s="180"/>
      <c r="CH3" s="180"/>
      <c r="CI3" s="180"/>
      <c r="CJ3" s="180"/>
      <c r="CK3" s="180"/>
      <c r="CL3" s="180"/>
      <c r="CM3" s="180"/>
      <c r="CN3" s="180"/>
      <c r="CO3" s="180"/>
      <c r="CP3" s="180"/>
      <c r="CQ3" s="180"/>
      <c r="CR3" s="180"/>
      <c r="CS3" s="180"/>
      <c r="CT3" s="180"/>
      <c r="CU3" s="180"/>
      <c r="CV3" s="180"/>
      <c r="CW3" s="180"/>
      <c r="CX3" s="180"/>
      <c r="CY3" s="180"/>
      <c r="CZ3" s="180"/>
      <c r="DA3" s="180"/>
      <c r="DB3" s="180"/>
      <c r="DC3" s="180"/>
      <c r="DD3" s="180"/>
      <c r="DE3" s="180"/>
      <c r="DF3" s="180"/>
      <c r="DG3" s="180"/>
      <c r="DH3" s="180"/>
      <c r="DI3" s="180"/>
      <c r="DJ3" s="180"/>
      <c r="DK3" s="180"/>
      <c r="DL3" s="180"/>
      <c r="DM3" s="180"/>
      <c r="DN3" s="180"/>
      <c r="DO3" s="180"/>
      <c r="DP3" s="180"/>
      <c r="DQ3" s="180"/>
      <c r="DR3" s="180"/>
      <c r="DS3" s="180"/>
      <c r="DT3" s="180"/>
      <c r="DU3" s="180"/>
      <c r="DV3" s="180"/>
      <c r="DW3" s="180"/>
      <c r="DX3" s="180"/>
      <c r="DY3" s="180"/>
      <c r="DZ3" s="180"/>
      <c r="EA3" s="180"/>
      <c r="EB3" s="180"/>
      <c r="EC3" s="180"/>
      <c r="ED3" s="180"/>
      <c r="EE3" s="180"/>
      <c r="EF3" s="180"/>
      <c r="EG3" s="180"/>
      <c r="EH3" s="180"/>
      <c r="EI3" s="180"/>
      <c r="EJ3" s="180"/>
      <c r="EK3" s="180"/>
      <c r="EL3" s="180"/>
      <c r="EM3" s="180"/>
      <c r="EN3" s="180"/>
      <c r="EO3" s="180"/>
      <c r="EP3" s="180"/>
      <c r="EQ3" s="180"/>
      <c r="ER3" s="180"/>
      <c r="ES3" s="180"/>
      <c r="ET3" s="180"/>
      <c r="EU3" s="180"/>
      <c r="EV3" s="180"/>
      <c r="EW3" s="180"/>
      <c r="EX3" s="180"/>
      <c r="EY3" s="180"/>
      <c r="EZ3" s="180"/>
      <c r="FA3" s="180"/>
      <c r="FB3" s="180"/>
      <c r="FC3" s="180"/>
      <c r="FD3" s="180"/>
      <c r="FE3" s="180"/>
      <c r="FF3" s="180"/>
      <c r="FG3" s="180"/>
      <c r="FH3" s="180"/>
      <c r="FI3" s="180"/>
      <c r="FJ3" s="180"/>
      <c r="FK3" s="180"/>
      <c r="FL3" s="180"/>
      <c r="FM3" s="180"/>
      <c r="FN3" s="180"/>
      <c r="FO3" s="180"/>
      <c r="FP3" s="180"/>
      <c r="FQ3" s="180"/>
      <c r="FR3" s="180"/>
      <c r="FS3" s="180"/>
      <c r="FT3" s="180"/>
      <c r="FU3" s="180"/>
      <c r="FV3" s="180"/>
      <c r="FW3" s="180"/>
      <c r="FX3" s="180"/>
      <c r="FY3" s="180"/>
      <c r="FZ3" s="180"/>
      <c r="GA3" s="180"/>
      <c r="GB3" s="180"/>
      <c r="GC3" s="180"/>
      <c r="GD3" s="180"/>
      <c r="GE3" s="180"/>
      <c r="GF3" s="180"/>
      <c r="GG3" s="180"/>
      <c r="GH3" s="180"/>
      <c r="GI3" s="180"/>
      <c r="GJ3" s="180"/>
      <c r="GK3" s="180"/>
      <c r="GL3" s="180"/>
      <c r="GM3" s="180"/>
      <c r="GN3" s="180"/>
      <c r="GO3" s="180"/>
      <c r="GP3" s="180"/>
      <c r="GQ3" s="180"/>
      <c r="GR3" s="180"/>
      <c r="GS3" s="180"/>
      <c r="GT3" s="180"/>
      <c r="GU3" s="180"/>
      <c r="GV3" s="180"/>
      <c r="GW3" s="180"/>
      <c r="GX3" s="180"/>
      <c r="GY3" s="180"/>
      <c r="GZ3" s="180"/>
      <c r="HA3" s="180"/>
      <c r="HB3" s="180"/>
      <c r="HC3" s="180"/>
      <c r="HD3" s="180"/>
      <c r="HE3" s="180"/>
      <c r="HF3" s="180"/>
      <c r="HG3" s="180"/>
      <c r="HH3" s="180"/>
      <c r="HI3" s="180"/>
      <c r="HJ3" s="180"/>
      <c r="HK3" s="180"/>
      <c r="HL3" s="180"/>
      <c r="HM3" s="180"/>
      <c r="HN3" s="180"/>
      <c r="HO3" s="180"/>
      <c r="HP3" s="180"/>
      <c r="HQ3" s="180"/>
      <c r="HR3" s="180"/>
      <c r="HS3" s="180"/>
      <c r="HT3" s="180"/>
      <c r="HU3" s="180"/>
      <c r="HV3" s="180"/>
      <c r="HW3" s="180"/>
      <c r="HX3" s="180"/>
      <c r="HY3" s="180"/>
      <c r="HZ3" s="180"/>
      <c r="IA3" s="180"/>
      <c r="IB3" s="180"/>
      <c r="IC3" s="180"/>
      <c r="ID3" s="180"/>
      <c r="IE3" s="180"/>
      <c r="IF3" s="180"/>
      <c r="IG3" s="180"/>
      <c r="IH3" s="180"/>
      <c r="II3" s="180"/>
      <c r="IJ3" s="180"/>
      <c r="IK3" s="180"/>
      <c r="IL3" s="180"/>
      <c r="IM3" s="180"/>
      <c r="IN3" s="180"/>
      <c r="IO3" s="180"/>
      <c r="IP3" s="180"/>
      <c r="IQ3" s="180"/>
      <c r="IR3" s="180"/>
      <c r="IS3" s="180"/>
      <c r="IT3" s="180"/>
      <c r="IU3" s="180"/>
      <c r="IV3" s="180"/>
    </row>
    <row r="4" spans="1:256" x14ac:dyDescent="0.2">
      <c r="A4" s="435"/>
      <c r="B4" s="435" t="s">
        <v>66</v>
      </c>
      <c r="C4" s="435"/>
      <c r="D4" s="435"/>
      <c r="E4" s="435"/>
      <c r="F4" s="435"/>
      <c r="G4" s="435"/>
      <c r="H4" s="435"/>
      <c r="I4" s="435"/>
      <c r="J4" s="435"/>
      <c r="K4" s="435"/>
      <c r="L4" s="435"/>
      <c r="M4" s="435"/>
      <c r="N4" s="435"/>
      <c r="O4" s="435"/>
      <c r="P4" s="435"/>
      <c r="Q4" s="435"/>
      <c r="R4" s="435"/>
      <c r="S4" s="435"/>
      <c r="T4" s="435"/>
      <c r="U4" s="435"/>
      <c r="V4" s="435"/>
      <c r="W4" s="435"/>
      <c r="X4" s="435"/>
      <c r="Y4" s="435"/>
      <c r="Z4" s="435"/>
      <c r="AA4" s="435"/>
      <c r="AB4" s="435"/>
      <c r="AC4" s="435"/>
      <c r="AD4" s="435"/>
      <c r="AE4" s="435"/>
      <c r="AF4" s="435"/>
      <c r="AG4" s="435"/>
      <c r="AH4" s="435"/>
      <c r="AI4" s="435"/>
      <c r="AJ4" s="435"/>
      <c r="AK4" s="435"/>
      <c r="AL4" s="435"/>
      <c r="AM4" s="435"/>
      <c r="AN4" s="435"/>
      <c r="AO4" s="435"/>
      <c r="AP4" s="435"/>
      <c r="AQ4" s="435"/>
      <c r="AR4" s="435"/>
      <c r="AS4" s="435"/>
      <c r="AT4" s="435"/>
      <c r="AU4" s="435"/>
      <c r="AV4" s="435"/>
      <c r="AW4" s="435"/>
      <c r="AX4" s="435"/>
      <c r="AY4" s="435"/>
      <c r="AZ4" s="435"/>
      <c r="BA4" s="435"/>
      <c r="BB4" s="435"/>
      <c r="BC4" s="435"/>
      <c r="BD4" s="435"/>
      <c r="BE4" s="435"/>
      <c r="BF4" s="435"/>
      <c r="BG4" s="435"/>
      <c r="BH4" s="435"/>
      <c r="BI4" s="435"/>
      <c r="BJ4" s="435"/>
      <c r="BK4" s="435"/>
      <c r="BL4" s="435"/>
      <c r="BM4" s="435"/>
      <c r="BN4" s="435"/>
      <c r="BO4" s="435"/>
      <c r="BP4" s="435"/>
      <c r="BQ4" s="435"/>
      <c r="BR4" s="435"/>
      <c r="BS4" s="435"/>
      <c r="BT4" s="435"/>
      <c r="BU4" s="435"/>
      <c r="BV4" s="435"/>
      <c r="BW4" s="435"/>
      <c r="BX4" s="435"/>
      <c r="BY4" s="435"/>
      <c r="BZ4" s="435"/>
      <c r="CA4" s="435"/>
      <c r="CB4" s="435"/>
      <c r="CC4" s="435"/>
      <c r="CD4" s="435"/>
      <c r="CE4" s="435"/>
      <c r="CF4" s="435"/>
      <c r="CG4" s="435"/>
      <c r="CH4" s="435"/>
      <c r="CI4" s="435"/>
      <c r="CJ4" s="435"/>
      <c r="CK4" s="435"/>
      <c r="CL4" s="435"/>
      <c r="CM4" s="435"/>
      <c r="CN4" s="435"/>
      <c r="CO4" s="435"/>
      <c r="CP4" s="435"/>
      <c r="CQ4" s="435"/>
      <c r="CR4" s="435"/>
      <c r="CS4" s="435"/>
      <c r="CT4" s="435"/>
      <c r="CU4" s="435"/>
      <c r="CV4" s="435"/>
      <c r="CW4" s="435"/>
      <c r="CX4" s="435"/>
      <c r="CY4" s="435"/>
      <c r="CZ4" s="435"/>
      <c r="DA4" s="435"/>
      <c r="DB4" s="435"/>
      <c r="DC4" s="435"/>
      <c r="DD4" s="435"/>
      <c r="DE4" s="435"/>
      <c r="DF4" s="435"/>
      <c r="DG4" s="435"/>
      <c r="DH4" s="435"/>
      <c r="DI4" s="435"/>
      <c r="DJ4" s="435"/>
      <c r="DK4" s="435"/>
      <c r="DL4" s="435"/>
      <c r="DM4" s="435"/>
      <c r="DN4" s="435"/>
      <c r="DO4" s="435"/>
      <c r="DP4" s="435"/>
      <c r="DQ4" s="435"/>
      <c r="DR4" s="435"/>
      <c r="DS4" s="435"/>
      <c r="DT4" s="435"/>
      <c r="DU4" s="435"/>
      <c r="DV4" s="435"/>
      <c r="DW4" s="435"/>
      <c r="DX4" s="435"/>
      <c r="DY4" s="435"/>
      <c r="DZ4" s="435"/>
      <c r="EA4" s="435"/>
      <c r="EB4" s="435"/>
      <c r="EC4" s="435"/>
      <c r="ED4" s="435"/>
      <c r="EE4" s="435"/>
      <c r="EF4" s="435"/>
      <c r="EG4" s="435"/>
      <c r="EH4" s="435"/>
      <c r="EI4" s="435"/>
      <c r="EJ4" s="435"/>
      <c r="EK4" s="435"/>
      <c r="EL4" s="435"/>
      <c r="EM4" s="435"/>
      <c r="EN4" s="435"/>
      <c r="EO4" s="435"/>
      <c r="EP4" s="435"/>
      <c r="EQ4" s="435"/>
      <c r="ER4" s="435"/>
      <c r="ES4" s="435"/>
      <c r="ET4" s="435"/>
      <c r="EU4" s="435"/>
      <c r="EV4" s="435"/>
      <c r="EW4" s="435"/>
      <c r="EX4" s="435"/>
      <c r="EY4" s="435"/>
      <c r="EZ4" s="435"/>
      <c r="FA4" s="435"/>
      <c r="FB4" s="435"/>
      <c r="FC4" s="435"/>
      <c r="FD4" s="435"/>
      <c r="FE4" s="435"/>
      <c r="FF4" s="435"/>
      <c r="FG4" s="435"/>
      <c r="FH4" s="435"/>
      <c r="FI4" s="435"/>
      <c r="FJ4" s="435"/>
      <c r="FK4" s="435"/>
      <c r="FL4" s="435"/>
      <c r="FM4" s="435"/>
      <c r="FN4" s="435"/>
      <c r="FO4" s="435"/>
      <c r="FP4" s="435"/>
      <c r="FQ4" s="435"/>
      <c r="FR4" s="435"/>
      <c r="FS4" s="435"/>
      <c r="FT4" s="435"/>
      <c r="FU4" s="435"/>
      <c r="FV4" s="435"/>
      <c r="FW4" s="435"/>
      <c r="FX4" s="435"/>
      <c r="FY4" s="435"/>
      <c r="FZ4" s="435"/>
      <c r="GA4" s="435"/>
      <c r="GB4" s="435"/>
      <c r="GC4" s="435"/>
      <c r="GD4" s="435"/>
      <c r="GE4" s="435"/>
      <c r="GF4" s="435"/>
      <c r="GG4" s="435"/>
      <c r="GH4" s="435"/>
      <c r="GI4" s="435"/>
      <c r="GJ4" s="435"/>
      <c r="GK4" s="435"/>
      <c r="GL4" s="435"/>
      <c r="GM4" s="435"/>
      <c r="GN4" s="435"/>
      <c r="GO4" s="435"/>
      <c r="GP4" s="435"/>
      <c r="GQ4" s="435"/>
      <c r="GR4" s="435"/>
      <c r="GS4" s="435"/>
      <c r="GT4" s="435"/>
      <c r="GU4" s="435"/>
      <c r="GV4" s="435"/>
      <c r="GW4" s="435"/>
      <c r="GX4" s="435"/>
      <c r="GY4" s="435"/>
      <c r="GZ4" s="435"/>
      <c r="HA4" s="435"/>
      <c r="HB4" s="435"/>
      <c r="HC4" s="435"/>
      <c r="HD4" s="435"/>
      <c r="HE4" s="435"/>
      <c r="HF4" s="435"/>
      <c r="HG4" s="435"/>
      <c r="HH4" s="435"/>
      <c r="HI4" s="435"/>
      <c r="HJ4" s="435"/>
      <c r="HK4" s="435"/>
      <c r="HL4" s="435"/>
      <c r="HM4" s="435"/>
      <c r="HN4" s="435"/>
      <c r="HO4" s="435"/>
      <c r="HP4" s="435"/>
      <c r="HQ4" s="435"/>
      <c r="HR4" s="435"/>
      <c r="HS4" s="435"/>
      <c r="HT4" s="435"/>
      <c r="HU4" s="435"/>
      <c r="HV4" s="435"/>
      <c r="HW4" s="435"/>
      <c r="HX4" s="435"/>
      <c r="HY4" s="435"/>
      <c r="HZ4" s="435"/>
      <c r="IA4" s="435"/>
      <c r="IB4" s="435"/>
      <c r="IC4" s="435"/>
      <c r="ID4" s="435"/>
      <c r="IE4" s="435"/>
      <c r="IF4" s="435"/>
      <c r="IG4" s="435"/>
      <c r="IH4" s="435"/>
      <c r="II4" s="435"/>
      <c r="IJ4" s="435"/>
      <c r="IK4" s="435"/>
      <c r="IL4" s="435"/>
      <c r="IM4" s="435"/>
      <c r="IN4" s="435"/>
      <c r="IO4" s="435"/>
      <c r="IP4" s="435"/>
      <c r="IQ4" s="435"/>
      <c r="IR4" s="435"/>
      <c r="IS4" s="435"/>
      <c r="IT4" s="435"/>
      <c r="IU4" s="435"/>
      <c r="IV4" s="435"/>
    </row>
    <row r="5" spans="1:256" x14ac:dyDescent="0.2">
      <c r="A5" s="435"/>
      <c r="B5" s="618">
        <v>2002</v>
      </c>
      <c r="C5" s="618">
        <v>2003</v>
      </c>
      <c r="D5" s="618">
        <v>2004</v>
      </c>
      <c r="E5" s="618">
        <v>2005</v>
      </c>
      <c r="F5" s="618">
        <v>2006</v>
      </c>
      <c r="G5" s="618">
        <v>2007</v>
      </c>
      <c r="H5" s="618">
        <v>2008</v>
      </c>
      <c r="I5" s="618">
        <v>2009</v>
      </c>
      <c r="J5" s="618">
        <v>2010</v>
      </c>
      <c r="K5" s="618">
        <v>2011</v>
      </c>
      <c r="L5" s="618">
        <v>2012</v>
      </c>
      <c r="M5" s="618">
        <v>2013</v>
      </c>
      <c r="N5" s="618">
        <v>2014</v>
      </c>
      <c r="O5" s="618">
        <v>2015</v>
      </c>
      <c r="P5" s="618">
        <v>2016</v>
      </c>
      <c r="Q5" s="436"/>
      <c r="R5" s="436"/>
      <c r="S5" s="436"/>
      <c r="T5" s="436"/>
      <c r="U5" s="436"/>
      <c r="V5" s="436"/>
      <c r="W5" s="436"/>
      <c r="X5" s="436"/>
      <c r="Y5" s="436"/>
      <c r="Z5" s="436"/>
      <c r="AA5" s="436"/>
      <c r="AB5" s="436"/>
      <c r="AC5" s="436"/>
      <c r="AD5" s="436"/>
      <c r="AE5" s="436"/>
      <c r="AF5" s="436"/>
      <c r="AG5" s="436"/>
      <c r="AH5" s="436"/>
      <c r="AI5" s="436"/>
      <c r="AJ5" s="436"/>
      <c r="AK5" s="436"/>
      <c r="AL5" s="436"/>
      <c r="AM5" s="436"/>
      <c r="AN5" s="436"/>
      <c r="AO5" s="436"/>
      <c r="AP5" s="436"/>
      <c r="AQ5" s="436"/>
      <c r="AR5" s="436"/>
      <c r="AS5" s="436"/>
      <c r="AT5" s="436"/>
      <c r="AU5" s="436"/>
      <c r="AV5" s="436"/>
      <c r="AW5" s="436"/>
      <c r="AX5" s="436"/>
      <c r="AY5" s="436"/>
      <c r="AZ5" s="436"/>
      <c r="BA5" s="436"/>
      <c r="BB5" s="436"/>
      <c r="BC5" s="436"/>
      <c r="BD5" s="436"/>
      <c r="BE5" s="436"/>
      <c r="BF5" s="436"/>
      <c r="BG5" s="436"/>
      <c r="BH5" s="436"/>
      <c r="BI5" s="436"/>
      <c r="BJ5" s="436"/>
      <c r="BK5" s="436"/>
      <c r="BL5" s="436"/>
      <c r="BM5" s="436"/>
      <c r="BN5" s="436"/>
      <c r="BO5" s="436"/>
      <c r="BP5" s="436"/>
      <c r="BQ5" s="436"/>
      <c r="BR5" s="436"/>
      <c r="BS5" s="436"/>
      <c r="BT5" s="436"/>
      <c r="BU5" s="436"/>
      <c r="BV5" s="436"/>
      <c r="BW5" s="436"/>
      <c r="BX5" s="436"/>
      <c r="BY5" s="436"/>
      <c r="BZ5" s="436"/>
      <c r="CA5" s="436"/>
      <c r="CB5" s="436"/>
      <c r="CC5" s="436"/>
      <c r="CD5" s="436"/>
      <c r="CE5" s="436"/>
      <c r="CF5" s="436"/>
      <c r="CG5" s="436"/>
      <c r="CH5" s="436"/>
      <c r="CI5" s="436"/>
      <c r="CJ5" s="436"/>
      <c r="CK5" s="436"/>
      <c r="CL5" s="436"/>
      <c r="CM5" s="436"/>
      <c r="CN5" s="436"/>
      <c r="CO5" s="436"/>
      <c r="CP5" s="436"/>
      <c r="CQ5" s="436"/>
      <c r="CR5" s="436"/>
      <c r="CS5" s="436"/>
      <c r="CT5" s="436"/>
      <c r="CU5" s="436"/>
      <c r="CV5" s="436"/>
      <c r="CW5" s="436"/>
      <c r="CX5" s="436"/>
      <c r="CY5" s="436"/>
      <c r="CZ5" s="436"/>
      <c r="DA5" s="436"/>
      <c r="DB5" s="436"/>
      <c r="DC5" s="436"/>
      <c r="DD5" s="436"/>
      <c r="DE5" s="436"/>
      <c r="DF5" s="436"/>
      <c r="DG5" s="436"/>
      <c r="DH5" s="436"/>
      <c r="DI5" s="436"/>
      <c r="DJ5" s="436"/>
      <c r="DK5" s="436"/>
      <c r="DL5" s="436"/>
      <c r="DM5" s="436"/>
      <c r="DN5" s="436"/>
      <c r="DO5" s="436"/>
      <c r="DP5" s="436"/>
      <c r="DQ5" s="436"/>
      <c r="DR5" s="436"/>
      <c r="DS5" s="436"/>
      <c r="DT5" s="436"/>
      <c r="DU5" s="436"/>
      <c r="DV5" s="436"/>
      <c r="DW5" s="436"/>
      <c r="DX5" s="436"/>
      <c r="DY5" s="436"/>
      <c r="DZ5" s="436"/>
      <c r="EA5" s="436"/>
      <c r="EB5" s="436"/>
      <c r="EC5" s="436"/>
      <c r="ED5" s="436"/>
      <c r="EE5" s="436"/>
      <c r="EF5" s="436"/>
      <c r="EG5" s="436"/>
      <c r="EH5" s="436"/>
      <c r="EI5" s="436"/>
      <c r="EJ5" s="436"/>
      <c r="EK5" s="436"/>
      <c r="EL5" s="436"/>
      <c r="EM5" s="436"/>
      <c r="EN5" s="436"/>
      <c r="EO5" s="436"/>
      <c r="EP5" s="436"/>
      <c r="EQ5" s="436"/>
      <c r="ER5" s="436"/>
      <c r="ES5" s="436"/>
      <c r="ET5" s="436"/>
      <c r="EU5" s="436"/>
      <c r="EV5" s="436"/>
      <c r="EW5" s="436"/>
      <c r="EX5" s="436"/>
      <c r="EY5" s="436"/>
      <c r="EZ5" s="436"/>
      <c r="FA5" s="436"/>
      <c r="FB5" s="436"/>
      <c r="FC5" s="436"/>
      <c r="FD5" s="436"/>
      <c r="FE5" s="436"/>
      <c r="FF5" s="436"/>
      <c r="FG5" s="436"/>
      <c r="FH5" s="436"/>
      <c r="FI5" s="436"/>
      <c r="FJ5" s="436"/>
      <c r="FK5" s="436"/>
      <c r="FL5" s="436"/>
      <c r="FM5" s="436"/>
      <c r="FN5" s="436"/>
      <c r="FO5" s="436"/>
      <c r="FP5" s="436"/>
      <c r="FQ5" s="436"/>
      <c r="FR5" s="436"/>
      <c r="FS5" s="436"/>
      <c r="FT5" s="436"/>
      <c r="FU5" s="436"/>
      <c r="FV5" s="436"/>
      <c r="FW5" s="436"/>
      <c r="FX5" s="436"/>
      <c r="FY5" s="436"/>
      <c r="FZ5" s="436"/>
      <c r="GA5" s="436"/>
      <c r="GB5" s="436"/>
      <c r="GC5" s="436"/>
      <c r="GD5" s="436"/>
      <c r="GE5" s="436"/>
      <c r="GF5" s="436"/>
      <c r="GG5" s="436"/>
      <c r="GH5" s="436"/>
      <c r="GI5" s="436"/>
      <c r="GJ5" s="436"/>
      <c r="GK5" s="436"/>
      <c r="GL5" s="436"/>
      <c r="GM5" s="436"/>
      <c r="GN5" s="436"/>
      <c r="GO5" s="436"/>
      <c r="GP5" s="436"/>
      <c r="GQ5" s="436"/>
      <c r="GR5" s="436"/>
      <c r="GS5" s="436"/>
      <c r="GT5" s="436"/>
      <c r="GU5" s="436"/>
      <c r="GV5" s="436"/>
      <c r="GW5" s="436"/>
      <c r="GX5" s="436"/>
      <c r="GY5" s="436"/>
      <c r="GZ5" s="436"/>
      <c r="HA5" s="436"/>
      <c r="HB5" s="436"/>
      <c r="HC5" s="436"/>
      <c r="HD5" s="436"/>
      <c r="HE5" s="436"/>
      <c r="HF5" s="436"/>
      <c r="HG5" s="436"/>
      <c r="HH5" s="436"/>
      <c r="HI5" s="436"/>
      <c r="HJ5" s="436"/>
      <c r="HK5" s="436"/>
      <c r="HL5" s="436"/>
      <c r="HM5" s="436"/>
      <c r="HN5" s="436"/>
      <c r="HO5" s="436"/>
      <c r="HP5" s="436"/>
      <c r="HQ5" s="436"/>
      <c r="HR5" s="436"/>
      <c r="HS5" s="436"/>
      <c r="HT5" s="436"/>
      <c r="HU5" s="436"/>
      <c r="HV5" s="436"/>
      <c r="HW5" s="436"/>
      <c r="HX5" s="436"/>
      <c r="HY5" s="436"/>
      <c r="HZ5" s="436"/>
      <c r="IA5" s="436"/>
      <c r="IB5" s="436"/>
      <c r="IC5" s="436"/>
      <c r="ID5" s="436"/>
      <c r="IE5" s="436"/>
      <c r="IF5" s="436"/>
      <c r="IG5" s="436"/>
      <c r="IH5" s="436"/>
      <c r="II5" s="436"/>
      <c r="IJ5" s="436"/>
      <c r="IK5" s="436"/>
      <c r="IL5" s="436"/>
      <c r="IM5" s="436"/>
      <c r="IN5" s="436"/>
      <c r="IO5" s="436"/>
      <c r="IP5" s="436"/>
      <c r="IQ5" s="436"/>
      <c r="IR5" s="436"/>
      <c r="IS5" s="436"/>
      <c r="IT5" s="436"/>
      <c r="IU5" s="436"/>
      <c r="IV5" s="436"/>
    </row>
    <row r="6" spans="1:256" ht="38.25" x14ac:dyDescent="0.2">
      <c r="A6" s="437" t="s">
        <v>409</v>
      </c>
      <c r="B6" s="438">
        <f>SUM(B7:B10)</f>
        <v>3208</v>
      </c>
      <c r="C6" s="438">
        <f t="shared" ref="C6:P6" si="0">SUM(C7:C10)</f>
        <v>3496</v>
      </c>
      <c r="D6" s="438">
        <f t="shared" si="0"/>
        <v>3965</v>
      </c>
      <c r="E6" s="438">
        <f t="shared" si="0"/>
        <v>4298</v>
      </c>
      <c r="F6" s="438">
        <f t="shared" si="0"/>
        <v>4810</v>
      </c>
      <c r="G6" s="438">
        <f t="shared" si="0"/>
        <v>5368</v>
      </c>
      <c r="H6" s="438">
        <f t="shared" si="0"/>
        <v>5949</v>
      </c>
      <c r="I6" s="438">
        <f t="shared" si="0"/>
        <v>6185</v>
      </c>
      <c r="J6" s="438">
        <f t="shared" si="0"/>
        <v>6439</v>
      </c>
      <c r="K6" s="438">
        <f t="shared" si="0"/>
        <v>6420</v>
      </c>
      <c r="L6" s="438">
        <f t="shared" si="0"/>
        <v>6719</v>
      </c>
      <c r="M6" s="438">
        <f t="shared" si="0"/>
        <v>6365</v>
      </c>
      <c r="N6" s="438">
        <f t="shared" si="0"/>
        <v>6412</v>
      </c>
      <c r="O6" s="438">
        <f t="shared" si="0"/>
        <v>6137</v>
      </c>
      <c r="P6" s="438">
        <f t="shared" si="0"/>
        <v>6234</v>
      </c>
    </row>
    <row r="7" spans="1:256" x14ac:dyDescent="0.2">
      <c r="A7" s="439" t="s">
        <v>401</v>
      </c>
      <c r="B7" s="440">
        <v>852</v>
      </c>
      <c r="C7" s="440">
        <v>1161</v>
      </c>
      <c r="D7" s="440">
        <v>1501</v>
      </c>
      <c r="E7" s="440">
        <v>1689</v>
      </c>
      <c r="F7" s="440">
        <v>1889</v>
      </c>
      <c r="G7" s="440">
        <v>2146</v>
      </c>
      <c r="H7" s="440">
        <v>2292</v>
      </c>
      <c r="I7" s="440">
        <v>2394</v>
      </c>
      <c r="J7" s="440">
        <v>2611</v>
      </c>
      <c r="K7" s="440">
        <v>2791</v>
      </c>
      <c r="L7" s="440">
        <v>2884</v>
      </c>
      <c r="M7" s="440">
        <v>2866</v>
      </c>
      <c r="N7" s="440">
        <v>2913</v>
      </c>
      <c r="O7" s="440">
        <v>3000</v>
      </c>
      <c r="P7" s="440">
        <v>3338</v>
      </c>
    </row>
    <row r="8" spans="1:256" x14ac:dyDescent="0.2">
      <c r="A8" s="441" t="s">
        <v>402</v>
      </c>
      <c r="B8" s="440">
        <v>2231</v>
      </c>
      <c r="C8" s="440">
        <v>2229</v>
      </c>
      <c r="D8" s="440">
        <v>2350</v>
      </c>
      <c r="E8" s="440">
        <v>2504</v>
      </c>
      <c r="F8" s="440">
        <v>2813</v>
      </c>
      <c r="G8" s="440">
        <v>3136</v>
      </c>
      <c r="H8" s="440">
        <v>3555</v>
      </c>
      <c r="I8" s="440">
        <v>3685</v>
      </c>
      <c r="J8" s="440">
        <v>3715</v>
      </c>
      <c r="K8" s="440">
        <v>3515</v>
      </c>
      <c r="L8" s="440">
        <v>3731</v>
      </c>
      <c r="M8" s="440">
        <v>3381</v>
      </c>
      <c r="N8" s="440">
        <v>3381</v>
      </c>
      <c r="O8" s="440">
        <v>2997</v>
      </c>
      <c r="P8" s="440">
        <v>2754</v>
      </c>
    </row>
    <row r="9" spans="1:256" x14ac:dyDescent="0.2">
      <c r="A9" s="441" t="s">
        <v>405</v>
      </c>
      <c r="B9" s="440">
        <v>36</v>
      </c>
      <c r="C9" s="440">
        <v>36</v>
      </c>
      <c r="D9" s="440">
        <v>33</v>
      </c>
      <c r="E9" s="440">
        <v>34</v>
      </c>
      <c r="F9" s="440">
        <v>29</v>
      </c>
      <c r="G9" s="440">
        <v>32</v>
      </c>
      <c r="H9" s="440">
        <v>42</v>
      </c>
      <c r="I9" s="440">
        <v>35</v>
      </c>
      <c r="J9" s="440">
        <v>42</v>
      </c>
      <c r="K9" s="440">
        <v>34</v>
      </c>
      <c r="L9" s="440">
        <v>28</v>
      </c>
      <c r="M9" s="440">
        <v>34</v>
      </c>
      <c r="N9" s="440">
        <v>36</v>
      </c>
      <c r="O9" s="440">
        <v>42</v>
      </c>
      <c r="P9" s="440">
        <v>37</v>
      </c>
    </row>
    <row r="10" spans="1:256" x14ac:dyDescent="0.2">
      <c r="A10" s="442" t="s">
        <v>406</v>
      </c>
      <c r="B10" s="443">
        <v>89</v>
      </c>
      <c r="C10" s="443">
        <v>70</v>
      </c>
      <c r="D10" s="443">
        <v>81</v>
      </c>
      <c r="E10" s="443">
        <v>71</v>
      </c>
      <c r="F10" s="443">
        <v>79</v>
      </c>
      <c r="G10" s="443">
        <v>54</v>
      </c>
      <c r="H10" s="443">
        <v>60</v>
      </c>
      <c r="I10" s="443">
        <v>71</v>
      </c>
      <c r="J10" s="443">
        <v>71</v>
      </c>
      <c r="K10" s="443">
        <v>80</v>
      </c>
      <c r="L10" s="443">
        <v>76</v>
      </c>
      <c r="M10" s="443">
        <v>84</v>
      </c>
      <c r="N10" s="443">
        <v>82</v>
      </c>
      <c r="O10" s="443">
        <v>98</v>
      </c>
      <c r="P10" s="443">
        <v>105</v>
      </c>
      <c r="Q10" s="435"/>
      <c r="R10" s="435"/>
      <c r="S10" s="435"/>
      <c r="T10" s="435"/>
      <c r="U10" s="435"/>
      <c r="V10" s="435"/>
      <c r="W10" s="435"/>
      <c r="X10" s="435"/>
      <c r="Y10" s="435"/>
      <c r="Z10" s="435"/>
      <c r="AA10" s="435"/>
      <c r="AB10" s="435"/>
      <c r="AC10" s="435"/>
      <c r="AD10" s="435"/>
      <c r="AE10" s="435"/>
      <c r="AF10" s="435"/>
      <c r="AG10" s="435"/>
      <c r="AH10" s="435"/>
      <c r="AI10" s="435"/>
      <c r="AJ10" s="435"/>
      <c r="AK10" s="435"/>
      <c r="AL10" s="435"/>
      <c r="AM10" s="435"/>
      <c r="AN10" s="435"/>
      <c r="AO10" s="435"/>
      <c r="AP10" s="435"/>
      <c r="AQ10" s="435"/>
      <c r="AR10" s="435"/>
      <c r="AS10" s="435"/>
      <c r="AT10" s="435"/>
      <c r="AU10" s="435"/>
      <c r="AV10" s="435"/>
      <c r="AW10" s="435"/>
      <c r="AX10" s="435"/>
      <c r="AY10" s="435"/>
      <c r="AZ10" s="435"/>
      <c r="BA10" s="435"/>
      <c r="BB10" s="435"/>
      <c r="BC10" s="435"/>
      <c r="BD10" s="435"/>
      <c r="BE10" s="435"/>
      <c r="BF10" s="435"/>
      <c r="BG10" s="435"/>
      <c r="BH10" s="435"/>
      <c r="BI10" s="435"/>
      <c r="BJ10" s="435"/>
      <c r="BK10" s="435"/>
      <c r="BL10" s="435"/>
      <c r="BM10" s="435"/>
      <c r="BN10" s="435"/>
      <c r="BO10" s="435"/>
      <c r="BP10" s="435"/>
      <c r="BQ10" s="435"/>
      <c r="BR10" s="435"/>
      <c r="BS10" s="435"/>
      <c r="BT10" s="435"/>
      <c r="BU10" s="435"/>
      <c r="BV10" s="435"/>
      <c r="BW10" s="435"/>
      <c r="BX10" s="435"/>
      <c r="BY10" s="435"/>
      <c r="BZ10" s="435"/>
      <c r="CA10" s="435"/>
      <c r="CB10" s="435"/>
      <c r="CC10" s="435"/>
      <c r="CD10" s="435"/>
      <c r="CE10" s="435"/>
      <c r="CF10" s="435"/>
      <c r="CG10" s="435"/>
      <c r="CH10" s="435"/>
      <c r="CI10" s="435"/>
      <c r="CJ10" s="435"/>
      <c r="CK10" s="435"/>
      <c r="CL10" s="435"/>
      <c r="CM10" s="435"/>
      <c r="CN10" s="435"/>
      <c r="CO10" s="435"/>
      <c r="CP10" s="435"/>
      <c r="CQ10" s="435"/>
      <c r="CR10" s="435"/>
      <c r="CS10" s="435"/>
      <c r="CT10" s="435"/>
      <c r="CU10" s="435"/>
      <c r="CV10" s="435"/>
      <c r="CW10" s="435"/>
      <c r="CX10" s="435"/>
      <c r="CY10" s="435"/>
      <c r="CZ10" s="435"/>
      <c r="DA10" s="435"/>
      <c r="DB10" s="435"/>
      <c r="DC10" s="435"/>
      <c r="DD10" s="435"/>
      <c r="DE10" s="435"/>
      <c r="DF10" s="435"/>
      <c r="DG10" s="435"/>
      <c r="DH10" s="435"/>
      <c r="DI10" s="435"/>
      <c r="DJ10" s="435"/>
      <c r="DK10" s="435"/>
      <c r="DL10" s="435"/>
      <c r="DM10" s="435"/>
      <c r="DN10" s="435"/>
      <c r="DO10" s="435"/>
      <c r="DP10" s="435"/>
      <c r="DQ10" s="435"/>
      <c r="DR10" s="435"/>
      <c r="DS10" s="435"/>
      <c r="DT10" s="435"/>
      <c r="DU10" s="435"/>
      <c r="DV10" s="435"/>
      <c r="DW10" s="435"/>
      <c r="DX10" s="435"/>
      <c r="DY10" s="435"/>
      <c r="DZ10" s="435"/>
      <c r="EA10" s="435"/>
      <c r="EB10" s="435"/>
      <c r="EC10" s="435"/>
      <c r="ED10" s="435"/>
      <c r="EE10" s="435"/>
      <c r="EF10" s="435"/>
      <c r="EG10" s="435"/>
      <c r="EH10" s="435"/>
      <c r="EI10" s="435"/>
      <c r="EJ10" s="435"/>
      <c r="EK10" s="435"/>
      <c r="EL10" s="435"/>
      <c r="EM10" s="435"/>
      <c r="EN10" s="435"/>
      <c r="EO10" s="435"/>
      <c r="EP10" s="435"/>
      <c r="EQ10" s="435"/>
      <c r="ER10" s="435"/>
      <c r="ES10" s="435"/>
      <c r="ET10" s="435"/>
      <c r="EU10" s="435"/>
      <c r="EV10" s="435"/>
      <c r="EW10" s="435"/>
      <c r="EX10" s="435"/>
      <c r="EY10" s="435"/>
      <c r="EZ10" s="435"/>
      <c r="FA10" s="435"/>
      <c r="FB10" s="435"/>
      <c r="FC10" s="435"/>
      <c r="FD10" s="435"/>
      <c r="FE10" s="435"/>
      <c r="FF10" s="435"/>
      <c r="FG10" s="435"/>
      <c r="FH10" s="435"/>
      <c r="FI10" s="435"/>
      <c r="FJ10" s="435"/>
      <c r="FK10" s="435"/>
      <c r="FL10" s="435"/>
      <c r="FM10" s="435"/>
      <c r="FN10" s="435"/>
      <c r="FO10" s="435"/>
      <c r="FP10" s="435"/>
      <c r="FQ10" s="435"/>
      <c r="FR10" s="435"/>
      <c r="FS10" s="435"/>
      <c r="FT10" s="435"/>
      <c r="FU10" s="435"/>
      <c r="FV10" s="435"/>
      <c r="FW10" s="435"/>
      <c r="FX10" s="435"/>
      <c r="FY10" s="435"/>
      <c r="FZ10" s="435"/>
      <c r="GA10" s="435"/>
      <c r="GB10" s="435"/>
      <c r="GC10" s="435"/>
      <c r="GD10" s="435"/>
      <c r="GE10" s="435"/>
      <c r="GF10" s="435"/>
      <c r="GG10" s="435"/>
      <c r="GH10" s="435"/>
      <c r="GI10" s="435"/>
      <c r="GJ10" s="435"/>
      <c r="GK10" s="435"/>
      <c r="GL10" s="435"/>
      <c r="GM10" s="435"/>
      <c r="GN10" s="435"/>
      <c r="GO10" s="435"/>
      <c r="GP10" s="435"/>
      <c r="GQ10" s="435"/>
      <c r="GR10" s="435"/>
      <c r="GS10" s="435"/>
      <c r="GT10" s="435"/>
      <c r="GU10" s="435"/>
      <c r="GV10" s="435"/>
      <c r="GW10" s="435"/>
      <c r="GX10" s="435"/>
      <c r="GY10" s="435"/>
      <c r="GZ10" s="435"/>
      <c r="HA10" s="435"/>
      <c r="HB10" s="435"/>
      <c r="HC10" s="435"/>
      <c r="HD10" s="435"/>
      <c r="HE10" s="435"/>
      <c r="HF10" s="435"/>
      <c r="HG10" s="435"/>
      <c r="HH10" s="435"/>
      <c r="HI10" s="435"/>
      <c r="HJ10" s="435"/>
      <c r="HK10" s="435"/>
      <c r="HL10" s="435"/>
      <c r="HM10" s="435"/>
      <c r="HN10" s="435"/>
      <c r="HO10" s="435"/>
      <c r="HP10" s="435"/>
      <c r="HQ10" s="435"/>
      <c r="HR10" s="435"/>
      <c r="HS10" s="435"/>
      <c r="HT10" s="435"/>
      <c r="HU10" s="435"/>
      <c r="HV10" s="435"/>
      <c r="HW10" s="435"/>
      <c r="HX10" s="435"/>
      <c r="HY10" s="435"/>
      <c r="HZ10" s="435"/>
      <c r="IA10" s="435"/>
      <c r="IB10" s="435"/>
      <c r="IC10" s="435"/>
      <c r="ID10" s="435"/>
      <c r="IE10" s="435"/>
      <c r="IF10" s="435"/>
      <c r="IG10" s="435"/>
      <c r="IH10" s="435"/>
      <c r="II10" s="435"/>
      <c r="IJ10" s="435"/>
      <c r="IK10" s="435"/>
      <c r="IL10" s="435"/>
      <c r="IM10" s="435"/>
      <c r="IN10" s="435"/>
      <c r="IO10" s="435"/>
      <c r="IP10" s="435"/>
      <c r="IQ10" s="435"/>
      <c r="IR10" s="435"/>
      <c r="IS10" s="435"/>
      <c r="IT10" s="435"/>
      <c r="IU10" s="435"/>
      <c r="IV10" s="435"/>
    </row>
    <row r="11" spans="1:256" ht="25.5" x14ac:dyDescent="0.2">
      <c r="A11" s="446" t="s">
        <v>410</v>
      </c>
      <c r="B11" s="438">
        <f>SUM(B12:B14)</f>
        <v>2686</v>
      </c>
      <c r="C11" s="438">
        <f t="shared" ref="C11:P11" si="1">SUM(C12:C14)</f>
        <v>2869</v>
      </c>
      <c r="D11" s="438">
        <f t="shared" si="1"/>
        <v>3102</v>
      </c>
      <c r="E11" s="438">
        <f t="shared" si="1"/>
        <v>3306</v>
      </c>
      <c r="F11" s="438">
        <f t="shared" si="1"/>
        <v>3540</v>
      </c>
      <c r="G11" s="438">
        <f t="shared" si="1"/>
        <v>3743</v>
      </c>
      <c r="H11" s="438">
        <f t="shared" si="1"/>
        <v>3895</v>
      </c>
      <c r="I11" s="438">
        <f t="shared" si="1"/>
        <v>4161</v>
      </c>
      <c r="J11" s="438">
        <f t="shared" si="1"/>
        <v>4199</v>
      </c>
      <c r="K11" s="438">
        <f t="shared" si="1"/>
        <v>4299</v>
      </c>
      <c r="L11" s="438">
        <f t="shared" si="1"/>
        <v>4466</v>
      </c>
      <c r="M11" s="438">
        <f t="shared" si="1"/>
        <v>4469</v>
      </c>
      <c r="N11" s="438">
        <f t="shared" si="1"/>
        <v>4680</v>
      </c>
      <c r="O11" s="438">
        <f t="shared" si="1"/>
        <v>4758</v>
      </c>
      <c r="P11" s="438">
        <f t="shared" si="1"/>
        <v>4830</v>
      </c>
      <c r="Q11" s="435"/>
      <c r="R11" s="435"/>
      <c r="S11" s="435"/>
      <c r="T11" s="435"/>
      <c r="U11" s="435"/>
      <c r="V11" s="435"/>
      <c r="W11" s="435"/>
      <c r="X11" s="435"/>
      <c r="Y11" s="435"/>
      <c r="Z11" s="435"/>
      <c r="AA11" s="435"/>
      <c r="AB11" s="435"/>
      <c r="AC11" s="435"/>
      <c r="AD11" s="435"/>
      <c r="AE11" s="435"/>
      <c r="AF11" s="435"/>
      <c r="AG11" s="435"/>
      <c r="AH11" s="435"/>
      <c r="AI11" s="435"/>
      <c r="AJ11" s="435"/>
      <c r="AK11" s="435"/>
      <c r="AL11" s="435"/>
      <c r="AM11" s="435"/>
      <c r="AN11" s="435"/>
      <c r="AO11" s="435"/>
      <c r="AP11" s="435"/>
      <c r="AQ11" s="435"/>
      <c r="AR11" s="435"/>
      <c r="AS11" s="435"/>
      <c r="AT11" s="435"/>
      <c r="AU11" s="435"/>
      <c r="AV11" s="435"/>
      <c r="AW11" s="435"/>
      <c r="AX11" s="435"/>
      <c r="AY11" s="435"/>
      <c r="AZ11" s="435"/>
      <c r="BA11" s="435"/>
      <c r="BB11" s="435"/>
      <c r="BC11" s="435"/>
      <c r="BD11" s="435"/>
      <c r="BE11" s="435"/>
      <c r="BF11" s="435"/>
      <c r="BG11" s="435"/>
      <c r="BH11" s="435"/>
      <c r="BI11" s="435"/>
      <c r="BJ11" s="435"/>
      <c r="BK11" s="435"/>
      <c r="BL11" s="435"/>
      <c r="BM11" s="435"/>
      <c r="BN11" s="435"/>
      <c r="BO11" s="435"/>
      <c r="BP11" s="435"/>
      <c r="BQ11" s="435"/>
      <c r="BR11" s="435"/>
      <c r="BS11" s="435"/>
      <c r="BT11" s="435"/>
      <c r="BU11" s="435"/>
      <c r="BV11" s="435"/>
      <c r="BW11" s="435"/>
      <c r="BX11" s="435"/>
      <c r="BY11" s="435"/>
      <c r="BZ11" s="435"/>
      <c r="CA11" s="435"/>
      <c r="CB11" s="435"/>
      <c r="CC11" s="435"/>
      <c r="CD11" s="435"/>
      <c r="CE11" s="435"/>
      <c r="CF11" s="435"/>
      <c r="CG11" s="435"/>
      <c r="CH11" s="435"/>
      <c r="CI11" s="435"/>
      <c r="CJ11" s="435"/>
      <c r="CK11" s="435"/>
      <c r="CL11" s="435"/>
      <c r="CM11" s="435"/>
      <c r="CN11" s="435"/>
      <c r="CO11" s="435"/>
      <c r="CP11" s="435"/>
      <c r="CQ11" s="435"/>
      <c r="CR11" s="435"/>
      <c r="CS11" s="435"/>
      <c r="CT11" s="435"/>
      <c r="CU11" s="435"/>
      <c r="CV11" s="435"/>
      <c r="CW11" s="435"/>
      <c r="CX11" s="435"/>
      <c r="CY11" s="435"/>
      <c r="CZ11" s="435"/>
      <c r="DA11" s="435"/>
      <c r="DB11" s="435"/>
      <c r="DC11" s="435"/>
      <c r="DD11" s="435"/>
      <c r="DE11" s="435"/>
      <c r="DF11" s="435"/>
      <c r="DG11" s="435"/>
      <c r="DH11" s="435"/>
      <c r="DI11" s="435"/>
      <c r="DJ11" s="435"/>
      <c r="DK11" s="435"/>
      <c r="DL11" s="435"/>
      <c r="DM11" s="435"/>
      <c r="DN11" s="435"/>
      <c r="DO11" s="435"/>
      <c r="DP11" s="435"/>
      <c r="DQ11" s="435"/>
      <c r="DR11" s="435"/>
      <c r="DS11" s="435"/>
      <c r="DT11" s="435"/>
      <c r="DU11" s="435"/>
      <c r="DV11" s="435"/>
      <c r="DW11" s="435"/>
      <c r="DX11" s="435"/>
      <c r="DY11" s="435"/>
      <c r="DZ11" s="435"/>
      <c r="EA11" s="435"/>
      <c r="EB11" s="435"/>
      <c r="EC11" s="435"/>
      <c r="ED11" s="435"/>
      <c r="EE11" s="435"/>
      <c r="EF11" s="435"/>
      <c r="EG11" s="435"/>
      <c r="EH11" s="435"/>
      <c r="EI11" s="435"/>
      <c r="EJ11" s="435"/>
      <c r="EK11" s="435"/>
      <c r="EL11" s="435"/>
      <c r="EM11" s="435"/>
      <c r="EN11" s="435"/>
      <c r="EO11" s="435"/>
      <c r="EP11" s="435"/>
      <c r="EQ11" s="435"/>
      <c r="ER11" s="435"/>
      <c r="ES11" s="435"/>
      <c r="ET11" s="435"/>
      <c r="EU11" s="435"/>
      <c r="EV11" s="435"/>
      <c r="EW11" s="435"/>
      <c r="EX11" s="435"/>
      <c r="EY11" s="435"/>
      <c r="EZ11" s="435"/>
      <c r="FA11" s="435"/>
      <c r="FB11" s="435"/>
      <c r="FC11" s="435"/>
      <c r="FD11" s="435"/>
      <c r="FE11" s="435"/>
      <c r="FF11" s="435"/>
      <c r="FG11" s="435"/>
      <c r="FH11" s="435"/>
      <c r="FI11" s="435"/>
      <c r="FJ11" s="435"/>
      <c r="FK11" s="435"/>
      <c r="FL11" s="435"/>
      <c r="FM11" s="435"/>
      <c r="FN11" s="435"/>
      <c r="FO11" s="435"/>
      <c r="FP11" s="435"/>
      <c r="FQ11" s="435"/>
      <c r="FR11" s="435"/>
      <c r="FS11" s="435"/>
      <c r="FT11" s="435"/>
      <c r="FU11" s="435"/>
      <c r="FV11" s="435"/>
      <c r="FW11" s="435"/>
      <c r="FX11" s="435"/>
      <c r="FY11" s="435"/>
      <c r="FZ11" s="435"/>
      <c r="GA11" s="435"/>
      <c r="GB11" s="435"/>
      <c r="GC11" s="435"/>
      <c r="GD11" s="435"/>
      <c r="GE11" s="435"/>
      <c r="GF11" s="435"/>
      <c r="GG11" s="435"/>
      <c r="GH11" s="435"/>
      <c r="GI11" s="435"/>
      <c r="GJ11" s="435"/>
      <c r="GK11" s="435"/>
      <c r="GL11" s="435"/>
      <c r="GM11" s="435"/>
      <c r="GN11" s="435"/>
      <c r="GO11" s="435"/>
      <c r="GP11" s="435"/>
      <c r="GQ11" s="435"/>
      <c r="GR11" s="435"/>
      <c r="GS11" s="435"/>
      <c r="GT11" s="435"/>
      <c r="GU11" s="435"/>
      <c r="GV11" s="435"/>
      <c r="GW11" s="435"/>
      <c r="GX11" s="435"/>
      <c r="GY11" s="435"/>
      <c r="GZ11" s="435"/>
      <c r="HA11" s="435"/>
      <c r="HB11" s="435"/>
      <c r="HC11" s="435"/>
      <c r="HD11" s="435"/>
      <c r="HE11" s="435"/>
      <c r="HF11" s="435"/>
      <c r="HG11" s="435"/>
      <c r="HH11" s="435"/>
      <c r="HI11" s="435"/>
      <c r="HJ11" s="435"/>
      <c r="HK11" s="435"/>
      <c r="HL11" s="435"/>
      <c r="HM11" s="435"/>
      <c r="HN11" s="435"/>
      <c r="HO11" s="435"/>
      <c r="HP11" s="435"/>
      <c r="HQ11" s="435"/>
      <c r="HR11" s="435"/>
      <c r="HS11" s="435"/>
      <c r="HT11" s="435"/>
      <c r="HU11" s="435"/>
      <c r="HV11" s="435"/>
      <c r="HW11" s="435"/>
      <c r="HX11" s="435"/>
      <c r="HY11" s="435"/>
      <c r="HZ11" s="435"/>
      <c r="IA11" s="435"/>
      <c r="IB11" s="435"/>
      <c r="IC11" s="435"/>
      <c r="ID11" s="435"/>
      <c r="IE11" s="435"/>
      <c r="IF11" s="435"/>
      <c r="IG11" s="435"/>
      <c r="IH11" s="435"/>
      <c r="II11" s="435"/>
      <c r="IJ11" s="435"/>
      <c r="IK11" s="435"/>
      <c r="IL11" s="435"/>
      <c r="IM11" s="435"/>
      <c r="IN11" s="435"/>
      <c r="IO11" s="435"/>
      <c r="IP11" s="435"/>
      <c r="IQ11" s="435"/>
      <c r="IR11" s="435"/>
      <c r="IS11" s="435"/>
      <c r="IT11" s="435"/>
      <c r="IU11" s="435"/>
      <c r="IV11" s="435"/>
    </row>
    <row r="12" spans="1:256" x14ac:dyDescent="0.2">
      <c r="A12" s="441" t="s">
        <v>400</v>
      </c>
      <c r="B12" s="440">
        <v>264</v>
      </c>
      <c r="C12" s="440">
        <v>317</v>
      </c>
      <c r="D12" s="440">
        <v>335</v>
      </c>
      <c r="E12" s="440">
        <v>321</v>
      </c>
      <c r="F12" s="440">
        <v>332</v>
      </c>
      <c r="G12" s="440">
        <v>331</v>
      </c>
      <c r="H12" s="440">
        <v>333</v>
      </c>
      <c r="I12" s="440">
        <v>336</v>
      </c>
      <c r="J12" s="440">
        <v>334</v>
      </c>
      <c r="K12" s="440">
        <v>335</v>
      </c>
      <c r="L12" s="440">
        <v>352</v>
      </c>
      <c r="M12" s="440">
        <v>392</v>
      </c>
      <c r="N12" s="440">
        <v>425</v>
      </c>
      <c r="O12" s="440">
        <v>461</v>
      </c>
      <c r="P12" s="440">
        <v>483</v>
      </c>
      <c r="Q12" s="435"/>
      <c r="R12" s="435"/>
      <c r="S12" s="435"/>
      <c r="T12" s="435"/>
      <c r="U12" s="435"/>
      <c r="V12" s="435"/>
      <c r="W12" s="435"/>
      <c r="X12" s="435"/>
      <c r="Y12" s="435"/>
      <c r="Z12" s="435"/>
      <c r="AA12" s="435"/>
      <c r="AB12" s="435"/>
      <c r="AC12" s="435"/>
      <c r="AD12" s="435"/>
      <c r="AE12" s="435"/>
      <c r="AF12" s="435"/>
      <c r="AG12" s="435"/>
      <c r="AH12" s="435"/>
      <c r="AI12" s="435"/>
      <c r="AJ12" s="435"/>
      <c r="AK12" s="435"/>
      <c r="AL12" s="435"/>
      <c r="AM12" s="435"/>
      <c r="AN12" s="435"/>
      <c r="AO12" s="435"/>
      <c r="AP12" s="435"/>
      <c r="AQ12" s="435"/>
      <c r="AR12" s="435"/>
      <c r="AS12" s="435"/>
      <c r="AT12" s="435"/>
      <c r="AU12" s="435"/>
      <c r="AV12" s="435"/>
      <c r="AW12" s="435"/>
      <c r="AX12" s="435"/>
      <c r="AY12" s="435"/>
      <c r="AZ12" s="435"/>
      <c r="BA12" s="435"/>
      <c r="BB12" s="435"/>
      <c r="BC12" s="435"/>
      <c r="BD12" s="435"/>
      <c r="BE12" s="435"/>
      <c r="BF12" s="435"/>
      <c r="BG12" s="435"/>
      <c r="BH12" s="435"/>
      <c r="BI12" s="435"/>
      <c r="BJ12" s="435"/>
      <c r="BK12" s="435"/>
      <c r="BL12" s="435"/>
      <c r="BM12" s="435"/>
      <c r="BN12" s="435"/>
      <c r="BO12" s="435"/>
      <c r="BP12" s="435"/>
      <c r="BQ12" s="435"/>
      <c r="BR12" s="435"/>
      <c r="BS12" s="435"/>
      <c r="BT12" s="435"/>
      <c r="BU12" s="435"/>
      <c r="BV12" s="435"/>
      <c r="BW12" s="435"/>
      <c r="BX12" s="435"/>
      <c r="BY12" s="435"/>
      <c r="BZ12" s="435"/>
      <c r="CA12" s="435"/>
      <c r="CB12" s="435"/>
      <c r="CC12" s="435"/>
      <c r="CD12" s="435"/>
      <c r="CE12" s="435"/>
      <c r="CF12" s="435"/>
      <c r="CG12" s="435"/>
      <c r="CH12" s="435"/>
      <c r="CI12" s="435"/>
      <c r="CJ12" s="435"/>
      <c r="CK12" s="435"/>
      <c r="CL12" s="435"/>
      <c r="CM12" s="435"/>
      <c r="CN12" s="435"/>
      <c r="CO12" s="435"/>
      <c r="CP12" s="435"/>
      <c r="CQ12" s="435"/>
      <c r="CR12" s="435"/>
      <c r="CS12" s="435"/>
      <c r="CT12" s="435"/>
      <c r="CU12" s="435"/>
      <c r="CV12" s="435"/>
      <c r="CW12" s="435"/>
      <c r="CX12" s="435"/>
      <c r="CY12" s="435"/>
      <c r="CZ12" s="435"/>
      <c r="DA12" s="435"/>
      <c r="DB12" s="435"/>
      <c r="DC12" s="435"/>
      <c r="DD12" s="435"/>
      <c r="DE12" s="435"/>
      <c r="DF12" s="435"/>
      <c r="DG12" s="435"/>
      <c r="DH12" s="435"/>
      <c r="DI12" s="435"/>
      <c r="DJ12" s="435"/>
      <c r="DK12" s="435"/>
      <c r="DL12" s="435"/>
      <c r="DM12" s="435"/>
      <c r="DN12" s="435"/>
      <c r="DO12" s="435"/>
      <c r="DP12" s="435"/>
      <c r="DQ12" s="435"/>
      <c r="DR12" s="435"/>
      <c r="DS12" s="435"/>
      <c r="DT12" s="435"/>
      <c r="DU12" s="435"/>
      <c r="DV12" s="435"/>
      <c r="DW12" s="435"/>
      <c r="DX12" s="435"/>
      <c r="DY12" s="435"/>
      <c r="DZ12" s="435"/>
      <c r="EA12" s="435"/>
      <c r="EB12" s="435"/>
      <c r="EC12" s="435"/>
      <c r="ED12" s="435"/>
      <c r="EE12" s="435"/>
      <c r="EF12" s="435"/>
      <c r="EG12" s="435"/>
      <c r="EH12" s="435"/>
      <c r="EI12" s="435"/>
      <c r="EJ12" s="435"/>
      <c r="EK12" s="435"/>
      <c r="EL12" s="435"/>
      <c r="EM12" s="435"/>
      <c r="EN12" s="435"/>
      <c r="EO12" s="435"/>
      <c r="EP12" s="435"/>
      <c r="EQ12" s="435"/>
      <c r="ER12" s="435"/>
      <c r="ES12" s="435"/>
      <c r="ET12" s="435"/>
      <c r="EU12" s="435"/>
      <c r="EV12" s="435"/>
      <c r="EW12" s="435"/>
      <c r="EX12" s="435"/>
      <c r="EY12" s="435"/>
      <c r="EZ12" s="435"/>
      <c r="FA12" s="435"/>
      <c r="FB12" s="435"/>
      <c r="FC12" s="435"/>
      <c r="FD12" s="435"/>
      <c r="FE12" s="435"/>
      <c r="FF12" s="435"/>
      <c r="FG12" s="435"/>
      <c r="FH12" s="435"/>
      <c r="FI12" s="435"/>
      <c r="FJ12" s="435"/>
      <c r="FK12" s="435"/>
      <c r="FL12" s="435"/>
      <c r="FM12" s="435"/>
      <c r="FN12" s="435"/>
      <c r="FO12" s="435"/>
      <c r="FP12" s="435"/>
      <c r="FQ12" s="435"/>
      <c r="FR12" s="435"/>
      <c r="FS12" s="435"/>
      <c r="FT12" s="435"/>
      <c r="FU12" s="435"/>
      <c r="FV12" s="435"/>
      <c r="FW12" s="435"/>
      <c r="FX12" s="435"/>
      <c r="FY12" s="435"/>
      <c r="FZ12" s="435"/>
      <c r="GA12" s="435"/>
      <c r="GB12" s="435"/>
      <c r="GC12" s="435"/>
      <c r="GD12" s="435"/>
      <c r="GE12" s="435"/>
      <c r="GF12" s="435"/>
      <c r="GG12" s="435"/>
      <c r="GH12" s="435"/>
      <c r="GI12" s="435"/>
      <c r="GJ12" s="435"/>
      <c r="GK12" s="435"/>
      <c r="GL12" s="435"/>
      <c r="GM12" s="435"/>
      <c r="GN12" s="435"/>
      <c r="GO12" s="435"/>
      <c r="GP12" s="435"/>
      <c r="GQ12" s="435"/>
      <c r="GR12" s="435"/>
      <c r="GS12" s="435"/>
      <c r="GT12" s="435"/>
      <c r="GU12" s="435"/>
      <c r="GV12" s="435"/>
      <c r="GW12" s="435"/>
      <c r="GX12" s="435"/>
      <c r="GY12" s="435"/>
      <c r="GZ12" s="435"/>
      <c r="HA12" s="435"/>
      <c r="HB12" s="435"/>
      <c r="HC12" s="435"/>
      <c r="HD12" s="435"/>
      <c r="HE12" s="435"/>
      <c r="HF12" s="435"/>
      <c r="HG12" s="435"/>
      <c r="HH12" s="435"/>
      <c r="HI12" s="435"/>
      <c r="HJ12" s="435"/>
      <c r="HK12" s="435"/>
      <c r="HL12" s="435"/>
      <c r="HM12" s="435"/>
      <c r="HN12" s="435"/>
      <c r="HO12" s="435"/>
      <c r="HP12" s="435"/>
      <c r="HQ12" s="435"/>
      <c r="HR12" s="435"/>
      <c r="HS12" s="435"/>
      <c r="HT12" s="435"/>
      <c r="HU12" s="435"/>
      <c r="HV12" s="435"/>
      <c r="HW12" s="435"/>
      <c r="HX12" s="435"/>
      <c r="HY12" s="435"/>
      <c r="HZ12" s="435"/>
      <c r="IA12" s="435"/>
      <c r="IB12" s="435"/>
      <c r="IC12" s="435"/>
      <c r="ID12" s="435"/>
      <c r="IE12" s="435"/>
      <c r="IF12" s="435"/>
      <c r="IG12" s="435"/>
      <c r="IH12" s="435"/>
      <c r="II12" s="435"/>
      <c r="IJ12" s="435"/>
      <c r="IK12" s="435"/>
      <c r="IL12" s="435"/>
      <c r="IM12" s="435"/>
      <c r="IN12" s="435"/>
      <c r="IO12" s="435"/>
      <c r="IP12" s="435"/>
      <c r="IQ12" s="435"/>
      <c r="IR12" s="435"/>
      <c r="IS12" s="435"/>
      <c r="IT12" s="435"/>
      <c r="IU12" s="435"/>
      <c r="IV12" s="435"/>
    </row>
    <row r="13" spans="1:256" x14ac:dyDescent="0.2">
      <c r="A13" s="441" t="s">
        <v>403</v>
      </c>
      <c r="B13" s="440">
        <v>2021</v>
      </c>
      <c r="C13" s="440">
        <v>2146</v>
      </c>
      <c r="D13" s="440">
        <v>2312</v>
      </c>
      <c r="E13" s="440">
        <v>2439</v>
      </c>
      <c r="F13" s="440">
        <v>2626</v>
      </c>
      <c r="G13" s="440">
        <v>2780</v>
      </c>
      <c r="H13" s="440">
        <v>2890</v>
      </c>
      <c r="I13" s="440">
        <v>2971</v>
      </c>
      <c r="J13" s="440">
        <v>2980</v>
      </c>
      <c r="K13" s="440">
        <v>3023</v>
      </c>
      <c r="L13" s="440">
        <v>3073</v>
      </c>
      <c r="M13" s="440">
        <v>3064</v>
      </c>
      <c r="N13" s="440">
        <v>3112</v>
      </c>
      <c r="O13" s="440">
        <v>3175</v>
      </c>
      <c r="P13" s="440">
        <v>3167</v>
      </c>
      <c r="Q13" s="435"/>
      <c r="R13" s="435"/>
      <c r="S13" s="435"/>
      <c r="T13" s="435"/>
      <c r="U13" s="435"/>
      <c r="V13" s="435"/>
      <c r="W13" s="435"/>
      <c r="X13" s="435"/>
      <c r="Y13" s="435"/>
      <c r="Z13" s="435"/>
      <c r="AA13" s="435"/>
      <c r="AB13" s="435"/>
      <c r="AC13" s="435"/>
      <c r="AD13" s="435"/>
      <c r="AE13" s="435"/>
      <c r="AF13" s="435"/>
      <c r="AG13" s="435"/>
      <c r="AH13" s="435"/>
      <c r="AI13" s="435"/>
      <c r="AJ13" s="435"/>
      <c r="AK13" s="435"/>
      <c r="AL13" s="435"/>
      <c r="AM13" s="435"/>
      <c r="AN13" s="435"/>
      <c r="AO13" s="435"/>
      <c r="AP13" s="435"/>
      <c r="AQ13" s="435"/>
      <c r="AR13" s="435"/>
      <c r="AS13" s="435"/>
      <c r="AT13" s="435"/>
      <c r="AU13" s="435"/>
      <c r="AV13" s="435"/>
      <c r="AW13" s="435"/>
      <c r="AX13" s="435"/>
      <c r="AY13" s="435"/>
      <c r="AZ13" s="435"/>
      <c r="BA13" s="435"/>
      <c r="BB13" s="435"/>
      <c r="BC13" s="435"/>
      <c r="BD13" s="435"/>
      <c r="BE13" s="435"/>
      <c r="BF13" s="435"/>
      <c r="BG13" s="435"/>
      <c r="BH13" s="435"/>
      <c r="BI13" s="435"/>
      <c r="BJ13" s="435"/>
      <c r="BK13" s="435"/>
      <c r="BL13" s="435"/>
      <c r="BM13" s="435"/>
      <c r="BN13" s="435"/>
      <c r="BO13" s="435"/>
      <c r="BP13" s="435"/>
      <c r="BQ13" s="435"/>
      <c r="BR13" s="435"/>
      <c r="BS13" s="435"/>
      <c r="BT13" s="435"/>
      <c r="BU13" s="435"/>
      <c r="BV13" s="435"/>
      <c r="BW13" s="435"/>
      <c r="BX13" s="435"/>
      <c r="BY13" s="435"/>
      <c r="BZ13" s="435"/>
      <c r="CA13" s="435"/>
      <c r="CB13" s="435"/>
      <c r="CC13" s="435"/>
      <c r="CD13" s="435"/>
      <c r="CE13" s="435"/>
      <c r="CF13" s="435"/>
      <c r="CG13" s="435"/>
      <c r="CH13" s="435"/>
      <c r="CI13" s="435"/>
      <c r="CJ13" s="435"/>
      <c r="CK13" s="435"/>
      <c r="CL13" s="435"/>
      <c r="CM13" s="435"/>
      <c r="CN13" s="435"/>
      <c r="CO13" s="435"/>
      <c r="CP13" s="435"/>
      <c r="CQ13" s="435"/>
      <c r="CR13" s="435"/>
      <c r="CS13" s="435"/>
      <c r="CT13" s="435"/>
      <c r="CU13" s="435"/>
      <c r="CV13" s="435"/>
      <c r="CW13" s="435"/>
      <c r="CX13" s="435"/>
      <c r="CY13" s="435"/>
      <c r="CZ13" s="435"/>
      <c r="DA13" s="435"/>
      <c r="DB13" s="435"/>
      <c r="DC13" s="435"/>
      <c r="DD13" s="435"/>
      <c r="DE13" s="435"/>
      <c r="DF13" s="435"/>
      <c r="DG13" s="435"/>
      <c r="DH13" s="435"/>
      <c r="DI13" s="435"/>
      <c r="DJ13" s="435"/>
      <c r="DK13" s="435"/>
      <c r="DL13" s="435"/>
      <c r="DM13" s="435"/>
      <c r="DN13" s="435"/>
      <c r="DO13" s="435"/>
      <c r="DP13" s="435"/>
      <c r="DQ13" s="435"/>
      <c r="DR13" s="435"/>
      <c r="DS13" s="435"/>
      <c r="DT13" s="435"/>
      <c r="DU13" s="435"/>
      <c r="DV13" s="435"/>
      <c r="DW13" s="435"/>
      <c r="DX13" s="435"/>
      <c r="DY13" s="435"/>
      <c r="DZ13" s="435"/>
      <c r="EA13" s="435"/>
      <c r="EB13" s="435"/>
      <c r="EC13" s="435"/>
      <c r="ED13" s="435"/>
      <c r="EE13" s="435"/>
      <c r="EF13" s="435"/>
      <c r="EG13" s="435"/>
      <c r="EH13" s="435"/>
      <c r="EI13" s="435"/>
      <c r="EJ13" s="435"/>
      <c r="EK13" s="435"/>
      <c r="EL13" s="435"/>
      <c r="EM13" s="435"/>
      <c r="EN13" s="435"/>
      <c r="EO13" s="435"/>
      <c r="EP13" s="435"/>
      <c r="EQ13" s="435"/>
      <c r="ER13" s="435"/>
      <c r="ES13" s="435"/>
      <c r="ET13" s="435"/>
      <c r="EU13" s="435"/>
      <c r="EV13" s="435"/>
      <c r="EW13" s="435"/>
      <c r="EX13" s="435"/>
      <c r="EY13" s="435"/>
      <c r="EZ13" s="435"/>
      <c r="FA13" s="435"/>
      <c r="FB13" s="435"/>
      <c r="FC13" s="435"/>
      <c r="FD13" s="435"/>
      <c r="FE13" s="435"/>
      <c r="FF13" s="435"/>
      <c r="FG13" s="435"/>
      <c r="FH13" s="435"/>
      <c r="FI13" s="435"/>
      <c r="FJ13" s="435"/>
      <c r="FK13" s="435"/>
      <c r="FL13" s="435"/>
      <c r="FM13" s="435"/>
      <c r="FN13" s="435"/>
      <c r="FO13" s="435"/>
      <c r="FP13" s="435"/>
      <c r="FQ13" s="435"/>
      <c r="FR13" s="435"/>
      <c r="FS13" s="435"/>
      <c r="FT13" s="435"/>
      <c r="FU13" s="435"/>
      <c r="FV13" s="435"/>
      <c r="FW13" s="435"/>
      <c r="FX13" s="435"/>
      <c r="FY13" s="435"/>
      <c r="FZ13" s="435"/>
      <c r="GA13" s="435"/>
      <c r="GB13" s="435"/>
      <c r="GC13" s="435"/>
      <c r="GD13" s="435"/>
      <c r="GE13" s="435"/>
      <c r="GF13" s="435"/>
      <c r="GG13" s="435"/>
      <c r="GH13" s="435"/>
      <c r="GI13" s="435"/>
      <c r="GJ13" s="435"/>
      <c r="GK13" s="435"/>
      <c r="GL13" s="435"/>
      <c r="GM13" s="435"/>
      <c r="GN13" s="435"/>
      <c r="GO13" s="435"/>
      <c r="GP13" s="435"/>
      <c r="GQ13" s="435"/>
      <c r="GR13" s="435"/>
      <c r="GS13" s="435"/>
      <c r="GT13" s="435"/>
      <c r="GU13" s="435"/>
      <c r="GV13" s="435"/>
      <c r="GW13" s="435"/>
      <c r="GX13" s="435"/>
      <c r="GY13" s="435"/>
      <c r="GZ13" s="435"/>
      <c r="HA13" s="435"/>
      <c r="HB13" s="435"/>
      <c r="HC13" s="435"/>
      <c r="HD13" s="435"/>
      <c r="HE13" s="435"/>
      <c r="HF13" s="435"/>
      <c r="HG13" s="435"/>
      <c r="HH13" s="435"/>
      <c r="HI13" s="435"/>
      <c r="HJ13" s="435"/>
      <c r="HK13" s="435"/>
      <c r="HL13" s="435"/>
      <c r="HM13" s="435"/>
      <c r="HN13" s="435"/>
      <c r="HO13" s="435"/>
      <c r="HP13" s="435"/>
      <c r="HQ13" s="435"/>
      <c r="HR13" s="435"/>
      <c r="HS13" s="435"/>
      <c r="HT13" s="435"/>
      <c r="HU13" s="435"/>
      <c r="HV13" s="435"/>
      <c r="HW13" s="435"/>
      <c r="HX13" s="435"/>
      <c r="HY13" s="435"/>
      <c r="HZ13" s="435"/>
      <c r="IA13" s="435"/>
      <c r="IB13" s="435"/>
      <c r="IC13" s="435"/>
      <c r="ID13" s="435"/>
      <c r="IE13" s="435"/>
      <c r="IF13" s="435"/>
      <c r="IG13" s="435"/>
      <c r="IH13" s="435"/>
      <c r="II13" s="435"/>
      <c r="IJ13" s="435"/>
      <c r="IK13" s="435"/>
      <c r="IL13" s="435"/>
      <c r="IM13" s="435"/>
      <c r="IN13" s="435"/>
      <c r="IO13" s="435"/>
      <c r="IP13" s="435"/>
      <c r="IQ13" s="435"/>
      <c r="IR13" s="435"/>
      <c r="IS13" s="435"/>
      <c r="IT13" s="435"/>
      <c r="IU13" s="435"/>
      <c r="IV13" s="435"/>
    </row>
    <row r="14" spans="1:256" x14ac:dyDescent="0.2">
      <c r="A14" s="442" t="s">
        <v>404</v>
      </c>
      <c r="B14" s="443">
        <v>401</v>
      </c>
      <c r="C14" s="443">
        <v>406</v>
      </c>
      <c r="D14" s="443">
        <v>455</v>
      </c>
      <c r="E14" s="443">
        <v>546</v>
      </c>
      <c r="F14" s="443">
        <v>582</v>
      </c>
      <c r="G14" s="443">
        <v>632</v>
      </c>
      <c r="H14" s="443">
        <v>672</v>
      </c>
      <c r="I14" s="443">
        <v>854</v>
      </c>
      <c r="J14" s="443">
        <v>885</v>
      </c>
      <c r="K14" s="443">
        <v>941</v>
      </c>
      <c r="L14" s="443">
        <v>1041</v>
      </c>
      <c r="M14" s="443">
        <v>1013</v>
      </c>
      <c r="N14" s="443">
        <v>1143</v>
      </c>
      <c r="O14" s="443">
        <v>1122</v>
      </c>
      <c r="P14" s="443">
        <v>1180</v>
      </c>
      <c r="Q14" s="435"/>
      <c r="R14" s="435"/>
      <c r="S14" s="435"/>
      <c r="T14" s="435"/>
      <c r="U14" s="435"/>
      <c r="V14" s="435"/>
      <c r="W14" s="435"/>
      <c r="X14" s="435"/>
      <c r="Y14" s="435"/>
      <c r="Z14" s="435"/>
      <c r="AA14" s="435"/>
      <c r="AB14" s="435"/>
      <c r="AC14" s="435"/>
      <c r="AD14" s="435"/>
      <c r="AE14" s="435"/>
      <c r="AF14" s="435"/>
      <c r="AG14" s="435"/>
      <c r="AH14" s="435"/>
      <c r="AI14" s="435"/>
      <c r="AJ14" s="435"/>
      <c r="AK14" s="435"/>
      <c r="AL14" s="435"/>
      <c r="AM14" s="435"/>
      <c r="AN14" s="435"/>
      <c r="AO14" s="435"/>
      <c r="AP14" s="435"/>
      <c r="AQ14" s="435"/>
      <c r="AR14" s="435"/>
      <c r="AS14" s="435"/>
      <c r="AT14" s="435"/>
      <c r="AU14" s="435"/>
      <c r="AV14" s="435"/>
      <c r="AW14" s="435"/>
      <c r="AX14" s="435"/>
      <c r="AY14" s="435"/>
      <c r="AZ14" s="435"/>
      <c r="BA14" s="435"/>
      <c r="BB14" s="435"/>
      <c r="BC14" s="435"/>
      <c r="BD14" s="435"/>
      <c r="BE14" s="435"/>
      <c r="BF14" s="435"/>
      <c r="BG14" s="435"/>
      <c r="BH14" s="435"/>
      <c r="BI14" s="435"/>
      <c r="BJ14" s="435"/>
      <c r="BK14" s="435"/>
      <c r="BL14" s="435"/>
      <c r="BM14" s="435"/>
      <c r="BN14" s="435"/>
      <c r="BO14" s="435"/>
      <c r="BP14" s="435"/>
      <c r="BQ14" s="435"/>
      <c r="BR14" s="435"/>
      <c r="BS14" s="435"/>
      <c r="BT14" s="435"/>
      <c r="BU14" s="435"/>
      <c r="BV14" s="435"/>
      <c r="BW14" s="435"/>
      <c r="BX14" s="435"/>
      <c r="BY14" s="435"/>
      <c r="BZ14" s="435"/>
      <c r="CA14" s="435"/>
      <c r="CB14" s="435"/>
      <c r="CC14" s="435"/>
      <c r="CD14" s="435"/>
      <c r="CE14" s="435"/>
      <c r="CF14" s="435"/>
      <c r="CG14" s="435"/>
      <c r="CH14" s="435"/>
      <c r="CI14" s="435"/>
      <c r="CJ14" s="435"/>
      <c r="CK14" s="435"/>
      <c r="CL14" s="435"/>
      <c r="CM14" s="435"/>
      <c r="CN14" s="435"/>
      <c r="CO14" s="435"/>
      <c r="CP14" s="435"/>
      <c r="CQ14" s="435"/>
      <c r="CR14" s="435"/>
      <c r="CS14" s="435"/>
      <c r="CT14" s="435"/>
      <c r="CU14" s="435"/>
      <c r="CV14" s="435"/>
      <c r="CW14" s="435"/>
      <c r="CX14" s="435"/>
      <c r="CY14" s="435"/>
      <c r="CZ14" s="435"/>
      <c r="DA14" s="435"/>
      <c r="DB14" s="435"/>
      <c r="DC14" s="435"/>
      <c r="DD14" s="435"/>
      <c r="DE14" s="435"/>
      <c r="DF14" s="435"/>
      <c r="DG14" s="435"/>
      <c r="DH14" s="435"/>
      <c r="DI14" s="435"/>
      <c r="DJ14" s="435"/>
      <c r="DK14" s="435"/>
      <c r="DL14" s="435"/>
      <c r="DM14" s="435"/>
      <c r="DN14" s="435"/>
      <c r="DO14" s="435"/>
      <c r="DP14" s="435"/>
      <c r="DQ14" s="435"/>
      <c r="DR14" s="435"/>
      <c r="DS14" s="435"/>
      <c r="DT14" s="435"/>
      <c r="DU14" s="435"/>
      <c r="DV14" s="435"/>
      <c r="DW14" s="435"/>
      <c r="DX14" s="435"/>
      <c r="DY14" s="435"/>
      <c r="DZ14" s="435"/>
      <c r="EA14" s="435"/>
      <c r="EB14" s="435"/>
      <c r="EC14" s="435"/>
      <c r="ED14" s="435"/>
      <c r="EE14" s="435"/>
      <c r="EF14" s="435"/>
      <c r="EG14" s="435"/>
      <c r="EH14" s="435"/>
      <c r="EI14" s="435"/>
      <c r="EJ14" s="435"/>
      <c r="EK14" s="435"/>
      <c r="EL14" s="435"/>
      <c r="EM14" s="435"/>
      <c r="EN14" s="435"/>
      <c r="EO14" s="435"/>
      <c r="EP14" s="435"/>
      <c r="EQ14" s="435"/>
      <c r="ER14" s="435"/>
      <c r="ES14" s="435"/>
      <c r="ET14" s="435"/>
      <c r="EU14" s="435"/>
      <c r="EV14" s="435"/>
      <c r="EW14" s="435"/>
      <c r="EX14" s="435"/>
      <c r="EY14" s="435"/>
      <c r="EZ14" s="435"/>
      <c r="FA14" s="435"/>
      <c r="FB14" s="435"/>
      <c r="FC14" s="435"/>
      <c r="FD14" s="435"/>
      <c r="FE14" s="435"/>
      <c r="FF14" s="435"/>
      <c r="FG14" s="435"/>
      <c r="FH14" s="435"/>
      <c r="FI14" s="435"/>
      <c r="FJ14" s="435"/>
      <c r="FK14" s="435"/>
      <c r="FL14" s="435"/>
      <c r="FM14" s="435"/>
      <c r="FN14" s="435"/>
      <c r="FO14" s="435"/>
      <c r="FP14" s="435"/>
      <c r="FQ14" s="435"/>
      <c r="FR14" s="435"/>
      <c r="FS14" s="435"/>
      <c r="FT14" s="435"/>
      <c r="FU14" s="435"/>
      <c r="FV14" s="435"/>
      <c r="FW14" s="435"/>
      <c r="FX14" s="435"/>
      <c r="FY14" s="435"/>
      <c r="FZ14" s="435"/>
      <c r="GA14" s="435"/>
      <c r="GB14" s="435"/>
      <c r="GC14" s="435"/>
      <c r="GD14" s="435"/>
      <c r="GE14" s="435"/>
      <c r="GF14" s="435"/>
      <c r="GG14" s="435"/>
      <c r="GH14" s="435"/>
      <c r="GI14" s="435"/>
      <c r="GJ14" s="435"/>
      <c r="GK14" s="435"/>
      <c r="GL14" s="435"/>
      <c r="GM14" s="435"/>
      <c r="GN14" s="435"/>
      <c r="GO14" s="435"/>
      <c r="GP14" s="435"/>
      <c r="GQ14" s="435"/>
      <c r="GR14" s="435"/>
      <c r="GS14" s="435"/>
      <c r="GT14" s="435"/>
      <c r="GU14" s="435"/>
      <c r="GV14" s="435"/>
      <c r="GW14" s="435"/>
      <c r="GX14" s="435"/>
      <c r="GY14" s="435"/>
      <c r="GZ14" s="435"/>
      <c r="HA14" s="435"/>
      <c r="HB14" s="435"/>
      <c r="HC14" s="435"/>
      <c r="HD14" s="435"/>
      <c r="HE14" s="435"/>
      <c r="HF14" s="435"/>
      <c r="HG14" s="435"/>
      <c r="HH14" s="435"/>
      <c r="HI14" s="435"/>
      <c r="HJ14" s="435"/>
      <c r="HK14" s="435"/>
      <c r="HL14" s="435"/>
      <c r="HM14" s="435"/>
      <c r="HN14" s="435"/>
      <c r="HO14" s="435"/>
      <c r="HP14" s="435"/>
      <c r="HQ14" s="435"/>
      <c r="HR14" s="435"/>
      <c r="HS14" s="435"/>
      <c r="HT14" s="435"/>
      <c r="HU14" s="435"/>
      <c r="HV14" s="435"/>
      <c r="HW14" s="435"/>
      <c r="HX14" s="435"/>
      <c r="HY14" s="435"/>
      <c r="HZ14" s="435"/>
      <c r="IA14" s="435"/>
      <c r="IB14" s="435"/>
      <c r="IC14" s="435"/>
      <c r="ID14" s="435"/>
      <c r="IE14" s="435"/>
      <c r="IF14" s="435"/>
      <c r="IG14" s="435"/>
      <c r="IH14" s="435"/>
      <c r="II14" s="435"/>
      <c r="IJ14" s="435"/>
      <c r="IK14" s="435"/>
      <c r="IL14" s="435"/>
      <c r="IM14" s="435"/>
      <c r="IN14" s="435"/>
      <c r="IO14" s="435"/>
      <c r="IP14" s="435"/>
      <c r="IQ14" s="435"/>
      <c r="IR14" s="435"/>
      <c r="IS14" s="435"/>
      <c r="IT14" s="435"/>
      <c r="IU14" s="435"/>
      <c r="IV14" s="435"/>
    </row>
    <row r="15" spans="1:256" x14ac:dyDescent="0.2">
      <c r="A15" s="447" t="s">
        <v>221</v>
      </c>
      <c r="B15" s="448">
        <f>B6+B11</f>
        <v>5894</v>
      </c>
      <c r="C15" s="448">
        <f t="shared" ref="C15:P15" si="2">C6+C11</f>
        <v>6365</v>
      </c>
      <c r="D15" s="448">
        <f t="shared" si="2"/>
        <v>7067</v>
      </c>
      <c r="E15" s="448">
        <f t="shared" si="2"/>
        <v>7604</v>
      </c>
      <c r="F15" s="448">
        <f t="shared" si="2"/>
        <v>8350</v>
      </c>
      <c r="G15" s="448">
        <f t="shared" si="2"/>
        <v>9111</v>
      </c>
      <c r="H15" s="448">
        <f t="shared" si="2"/>
        <v>9844</v>
      </c>
      <c r="I15" s="448">
        <f t="shared" si="2"/>
        <v>10346</v>
      </c>
      <c r="J15" s="448">
        <f t="shared" si="2"/>
        <v>10638</v>
      </c>
      <c r="K15" s="448">
        <f t="shared" si="2"/>
        <v>10719</v>
      </c>
      <c r="L15" s="448">
        <f t="shared" si="2"/>
        <v>11185</v>
      </c>
      <c r="M15" s="448">
        <f t="shared" si="2"/>
        <v>10834</v>
      </c>
      <c r="N15" s="448">
        <f t="shared" si="2"/>
        <v>11092</v>
      </c>
      <c r="O15" s="448">
        <f t="shared" si="2"/>
        <v>10895</v>
      </c>
      <c r="P15" s="448">
        <f t="shared" si="2"/>
        <v>11064</v>
      </c>
    </row>
    <row r="16" spans="1:256" x14ac:dyDescent="0.2">
      <c r="A16" s="444" t="s">
        <v>411</v>
      </c>
    </row>
  </sheetData>
  <mergeCells count="1">
    <mergeCell ref="A2:P2"/>
  </mergeCells>
  <pageMargins left="0.7" right="0.7" top="0.75" bottom="0.75" header="0.3" footer="0.3"/>
  <pageSetup paperSize="9" orientation="portrait" verticalDpi="0"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1"/>
  <sheetViews>
    <sheetView workbookViewId="0">
      <selection sqref="A1:P12"/>
    </sheetView>
  </sheetViews>
  <sheetFormatPr baseColWidth="10" defaultColWidth="5" defaultRowHeight="12.75" x14ac:dyDescent="0.2"/>
  <cols>
    <col min="1" max="1" width="29.7109375" style="383" customWidth="1"/>
    <col min="2" max="12" width="5" style="383" bestFit="1" customWidth="1"/>
    <col min="13" max="13" width="5.85546875" style="383" customWidth="1"/>
    <col min="14" max="15" width="5" style="383" bestFit="1" customWidth="1"/>
    <col min="16" max="245" width="10.28515625" style="383" customWidth="1"/>
    <col min="246" max="246" width="21.85546875" style="383" customWidth="1"/>
    <col min="247" max="247" width="5.42578125" style="383" customWidth="1"/>
    <col min="248" max="256" width="5" style="383"/>
    <col min="257" max="257" width="29.7109375" style="383" customWidth="1"/>
    <col min="258" max="268" width="5" style="383" bestFit="1" customWidth="1"/>
    <col min="269" max="269" width="5.85546875" style="383" customWidth="1"/>
    <col min="270" max="270" width="5" style="383" bestFit="1" customWidth="1"/>
    <col min="271" max="501" width="10.28515625" style="383" customWidth="1"/>
    <col min="502" max="502" width="21.85546875" style="383" customWidth="1"/>
    <col min="503" max="503" width="5.42578125" style="383" customWidth="1"/>
    <col min="504" max="512" width="5" style="383"/>
    <col min="513" max="513" width="29.7109375" style="383" customWidth="1"/>
    <col min="514" max="524" width="5" style="383" bestFit="1" customWidth="1"/>
    <col min="525" max="525" width="5.85546875" style="383" customWidth="1"/>
    <col min="526" max="526" width="5" style="383" bestFit="1" customWidth="1"/>
    <col min="527" max="757" width="10.28515625" style="383" customWidth="1"/>
    <col min="758" max="758" width="21.85546875" style="383" customWidth="1"/>
    <col min="759" max="759" width="5.42578125" style="383" customWidth="1"/>
    <col min="760" max="768" width="5" style="383"/>
    <col min="769" max="769" width="29.7109375" style="383" customWidth="1"/>
    <col min="770" max="780" width="5" style="383" bestFit="1" customWidth="1"/>
    <col min="781" max="781" width="5.85546875" style="383" customWidth="1"/>
    <col min="782" max="782" width="5" style="383" bestFit="1" customWidth="1"/>
    <col min="783" max="1013" width="10.28515625" style="383" customWidth="1"/>
    <col min="1014" max="1014" width="21.85546875" style="383" customWidth="1"/>
    <col min="1015" max="1015" width="5.42578125" style="383" customWidth="1"/>
    <col min="1016" max="1024" width="5" style="383"/>
    <col min="1025" max="1025" width="29.7109375" style="383" customWidth="1"/>
    <col min="1026" max="1036" width="5" style="383" bestFit="1" customWidth="1"/>
    <col min="1037" max="1037" width="5.85546875" style="383" customWidth="1"/>
    <col min="1038" max="1038" width="5" style="383" bestFit="1" customWidth="1"/>
    <col min="1039" max="1269" width="10.28515625" style="383" customWidth="1"/>
    <col min="1270" max="1270" width="21.85546875" style="383" customWidth="1"/>
    <col min="1271" max="1271" width="5.42578125" style="383" customWidth="1"/>
    <col min="1272" max="1280" width="5" style="383"/>
    <col min="1281" max="1281" width="29.7109375" style="383" customWidth="1"/>
    <col min="1282" max="1292" width="5" style="383" bestFit="1" customWidth="1"/>
    <col min="1293" max="1293" width="5.85546875" style="383" customWidth="1"/>
    <col min="1294" max="1294" width="5" style="383" bestFit="1" customWidth="1"/>
    <col min="1295" max="1525" width="10.28515625" style="383" customWidth="1"/>
    <col min="1526" max="1526" width="21.85546875" style="383" customWidth="1"/>
    <col min="1527" max="1527" width="5.42578125" style="383" customWidth="1"/>
    <col min="1528" max="1536" width="5" style="383"/>
    <col min="1537" max="1537" width="29.7109375" style="383" customWidth="1"/>
    <col min="1538" max="1548" width="5" style="383" bestFit="1" customWidth="1"/>
    <col min="1549" max="1549" width="5.85546875" style="383" customWidth="1"/>
    <col min="1550" max="1550" width="5" style="383" bestFit="1" customWidth="1"/>
    <col min="1551" max="1781" width="10.28515625" style="383" customWidth="1"/>
    <col min="1782" max="1782" width="21.85546875" style="383" customWidth="1"/>
    <col min="1783" max="1783" width="5.42578125" style="383" customWidth="1"/>
    <col min="1784" max="1792" width="5" style="383"/>
    <col min="1793" max="1793" width="29.7109375" style="383" customWidth="1"/>
    <col min="1794" max="1804" width="5" style="383" bestFit="1" customWidth="1"/>
    <col min="1805" max="1805" width="5.85546875" style="383" customWidth="1"/>
    <col min="1806" max="1806" width="5" style="383" bestFit="1" customWidth="1"/>
    <col min="1807" max="2037" width="10.28515625" style="383" customWidth="1"/>
    <col min="2038" max="2038" width="21.85546875" style="383" customWidth="1"/>
    <col min="2039" max="2039" width="5.42578125" style="383" customWidth="1"/>
    <col min="2040" max="2048" width="5" style="383"/>
    <col min="2049" max="2049" width="29.7109375" style="383" customWidth="1"/>
    <col min="2050" max="2060" width="5" style="383" bestFit="1" customWidth="1"/>
    <col min="2061" max="2061" width="5.85546875" style="383" customWidth="1"/>
    <col min="2062" max="2062" width="5" style="383" bestFit="1" customWidth="1"/>
    <col min="2063" max="2293" width="10.28515625" style="383" customWidth="1"/>
    <col min="2294" max="2294" width="21.85546875" style="383" customWidth="1"/>
    <col min="2295" max="2295" width="5.42578125" style="383" customWidth="1"/>
    <col min="2296" max="2304" width="5" style="383"/>
    <col min="2305" max="2305" width="29.7109375" style="383" customWidth="1"/>
    <col min="2306" max="2316" width="5" style="383" bestFit="1" customWidth="1"/>
    <col min="2317" max="2317" width="5.85546875" style="383" customWidth="1"/>
    <col min="2318" max="2318" width="5" style="383" bestFit="1" customWidth="1"/>
    <col min="2319" max="2549" width="10.28515625" style="383" customWidth="1"/>
    <col min="2550" max="2550" width="21.85546875" style="383" customWidth="1"/>
    <col min="2551" max="2551" width="5.42578125" style="383" customWidth="1"/>
    <col min="2552" max="2560" width="5" style="383"/>
    <col min="2561" max="2561" width="29.7109375" style="383" customWidth="1"/>
    <col min="2562" max="2572" width="5" style="383" bestFit="1" customWidth="1"/>
    <col min="2573" max="2573" width="5.85546875" style="383" customWidth="1"/>
    <col min="2574" max="2574" width="5" style="383" bestFit="1" customWidth="1"/>
    <col min="2575" max="2805" width="10.28515625" style="383" customWidth="1"/>
    <col min="2806" max="2806" width="21.85546875" style="383" customWidth="1"/>
    <col min="2807" max="2807" width="5.42578125" style="383" customWidth="1"/>
    <col min="2808" max="2816" width="5" style="383"/>
    <col min="2817" max="2817" width="29.7109375" style="383" customWidth="1"/>
    <col min="2818" max="2828" width="5" style="383" bestFit="1" customWidth="1"/>
    <col min="2829" max="2829" width="5.85546875" style="383" customWidth="1"/>
    <col min="2830" max="2830" width="5" style="383" bestFit="1" customWidth="1"/>
    <col min="2831" max="3061" width="10.28515625" style="383" customWidth="1"/>
    <col min="3062" max="3062" width="21.85546875" style="383" customWidth="1"/>
    <col min="3063" max="3063" width="5.42578125" style="383" customWidth="1"/>
    <col min="3064" max="3072" width="5" style="383"/>
    <col min="3073" max="3073" width="29.7109375" style="383" customWidth="1"/>
    <col min="3074" max="3084" width="5" style="383" bestFit="1" customWidth="1"/>
    <col min="3085" max="3085" width="5.85546875" style="383" customWidth="1"/>
    <col min="3086" max="3086" width="5" style="383" bestFit="1" customWidth="1"/>
    <col min="3087" max="3317" width="10.28515625" style="383" customWidth="1"/>
    <col min="3318" max="3318" width="21.85546875" style="383" customWidth="1"/>
    <col min="3319" max="3319" width="5.42578125" style="383" customWidth="1"/>
    <col min="3320" max="3328" width="5" style="383"/>
    <col min="3329" max="3329" width="29.7109375" style="383" customWidth="1"/>
    <col min="3330" max="3340" width="5" style="383" bestFit="1" customWidth="1"/>
    <col min="3341" max="3341" width="5.85546875" style="383" customWidth="1"/>
    <col min="3342" max="3342" width="5" style="383" bestFit="1" customWidth="1"/>
    <col min="3343" max="3573" width="10.28515625" style="383" customWidth="1"/>
    <col min="3574" max="3574" width="21.85546875" style="383" customWidth="1"/>
    <col min="3575" max="3575" width="5.42578125" style="383" customWidth="1"/>
    <col min="3576" max="3584" width="5" style="383"/>
    <col min="3585" max="3585" width="29.7109375" style="383" customWidth="1"/>
    <col min="3586" max="3596" width="5" style="383" bestFit="1" customWidth="1"/>
    <col min="3597" max="3597" width="5.85546875" style="383" customWidth="1"/>
    <col min="3598" max="3598" width="5" style="383" bestFit="1" customWidth="1"/>
    <col min="3599" max="3829" width="10.28515625" style="383" customWidth="1"/>
    <col min="3830" max="3830" width="21.85546875" style="383" customWidth="1"/>
    <col min="3831" max="3831" width="5.42578125" style="383" customWidth="1"/>
    <col min="3832" max="3840" width="5" style="383"/>
    <col min="3841" max="3841" width="29.7109375" style="383" customWidth="1"/>
    <col min="3842" max="3852" width="5" style="383" bestFit="1" customWidth="1"/>
    <col min="3853" max="3853" width="5.85546875" style="383" customWidth="1"/>
    <col min="3854" max="3854" width="5" style="383" bestFit="1" customWidth="1"/>
    <col min="3855" max="4085" width="10.28515625" style="383" customWidth="1"/>
    <col min="4086" max="4086" width="21.85546875" style="383" customWidth="1"/>
    <col min="4087" max="4087" width="5.42578125" style="383" customWidth="1"/>
    <col min="4088" max="4096" width="5" style="383"/>
    <col min="4097" max="4097" width="29.7109375" style="383" customWidth="1"/>
    <col min="4098" max="4108" width="5" style="383" bestFit="1" customWidth="1"/>
    <col min="4109" max="4109" width="5.85546875" style="383" customWidth="1"/>
    <col min="4110" max="4110" width="5" style="383" bestFit="1" customWidth="1"/>
    <col min="4111" max="4341" width="10.28515625" style="383" customWidth="1"/>
    <col min="4342" max="4342" width="21.85546875" style="383" customWidth="1"/>
    <col min="4343" max="4343" width="5.42578125" style="383" customWidth="1"/>
    <col min="4344" max="4352" width="5" style="383"/>
    <col min="4353" max="4353" width="29.7109375" style="383" customWidth="1"/>
    <col min="4354" max="4364" width="5" style="383" bestFit="1" customWidth="1"/>
    <col min="4365" max="4365" width="5.85546875" style="383" customWidth="1"/>
    <col min="4366" max="4366" width="5" style="383" bestFit="1" customWidth="1"/>
    <col min="4367" max="4597" width="10.28515625" style="383" customWidth="1"/>
    <col min="4598" max="4598" width="21.85546875" style="383" customWidth="1"/>
    <col min="4599" max="4599" width="5.42578125" style="383" customWidth="1"/>
    <col min="4600" max="4608" width="5" style="383"/>
    <col min="4609" max="4609" width="29.7109375" style="383" customWidth="1"/>
    <col min="4610" max="4620" width="5" style="383" bestFit="1" customWidth="1"/>
    <col min="4621" max="4621" width="5.85546875" style="383" customWidth="1"/>
    <col min="4622" max="4622" width="5" style="383" bestFit="1" customWidth="1"/>
    <col min="4623" max="4853" width="10.28515625" style="383" customWidth="1"/>
    <col min="4854" max="4854" width="21.85546875" style="383" customWidth="1"/>
    <col min="4855" max="4855" width="5.42578125" style="383" customWidth="1"/>
    <col min="4856" max="4864" width="5" style="383"/>
    <col min="4865" max="4865" width="29.7109375" style="383" customWidth="1"/>
    <col min="4866" max="4876" width="5" style="383" bestFit="1" customWidth="1"/>
    <col min="4877" max="4877" width="5.85546875" style="383" customWidth="1"/>
    <col min="4878" max="4878" width="5" style="383" bestFit="1" customWidth="1"/>
    <col min="4879" max="5109" width="10.28515625" style="383" customWidth="1"/>
    <col min="5110" max="5110" width="21.85546875" style="383" customWidth="1"/>
    <col min="5111" max="5111" width="5.42578125" style="383" customWidth="1"/>
    <col min="5112" max="5120" width="5" style="383"/>
    <col min="5121" max="5121" width="29.7109375" style="383" customWidth="1"/>
    <col min="5122" max="5132" width="5" style="383" bestFit="1" customWidth="1"/>
    <col min="5133" max="5133" width="5.85546875" style="383" customWidth="1"/>
    <col min="5134" max="5134" width="5" style="383" bestFit="1" customWidth="1"/>
    <col min="5135" max="5365" width="10.28515625" style="383" customWidth="1"/>
    <col min="5366" max="5366" width="21.85546875" style="383" customWidth="1"/>
    <col min="5367" max="5367" width="5.42578125" style="383" customWidth="1"/>
    <col min="5368" max="5376" width="5" style="383"/>
    <col min="5377" max="5377" width="29.7109375" style="383" customWidth="1"/>
    <col min="5378" max="5388" width="5" style="383" bestFit="1" customWidth="1"/>
    <col min="5389" max="5389" width="5.85546875" style="383" customWidth="1"/>
    <col min="5390" max="5390" width="5" style="383" bestFit="1" customWidth="1"/>
    <col min="5391" max="5621" width="10.28515625" style="383" customWidth="1"/>
    <col min="5622" max="5622" width="21.85546875" style="383" customWidth="1"/>
    <col min="5623" max="5623" width="5.42578125" style="383" customWidth="1"/>
    <col min="5624" max="5632" width="5" style="383"/>
    <col min="5633" max="5633" width="29.7109375" style="383" customWidth="1"/>
    <col min="5634" max="5644" width="5" style="383" bestFit="1" customWidth="1"/>
    <col min="5645" max="5645" width="5.85546875" style="383" customWidth="1"/>
    <col min="5646" max="5646" width="5" style="383" bestFit="1" customWidth="1"/>
    <col min="5647" max="5877" width="10.28515625" style="383" customWidth="1"/>
    <col min="5878" max="5878" width="21.85546875" style="383" customWidth="1"/>
    <col min="5879" max="5879" width="5.42578125" style="383" customWidth="1"/>
    <col min="5880" max="5888" width="5" style="383"/>
    <col min="5889" max="5889" width="29.7109375" style="383" customWidth="1"/>
    <col min="5890" max="5900" width="5" style="383" bestFit="1" customWidth="1"/>
    <col min="5901" max="5901" width="5.85546875" style="383" customWidth="1"/>
    <col min="5902" max="5902" width="5" style="383" bestFit="1" customWidth="1"/>
    <col min="5903" max="6133" width="10.28515625" style="383" customWidth="1"/>
    <col min="6134" max="6134" width="21.85546875" style="383" customWidth="1"/>
    <col min="6135" max="6135" width="5.42578125" style="383" customWidth="1"/>
    <col min="6136" max="6144" width="5" style="383"/>
    <col min="6145" max="6145" width="29.7109375" style="383" customWidth="1"/>
    <col min="6146" max="6156" width="5" style="383" bestFit="1" customWidth="1"/>
    <col min="6157" max="6157" width="5.85546875" style="383" customWidth="1"/>
    <col min="6158" max="6158" width="5" style="383" bestFit="1" customWidth="1"/>
    <col min="6159" max="6389" width="10.28515625" style="383" customWidth="1"/>
    <col min="6390" max="6390" width="21.85546875" style="383" customWidth="1"/>
    <col min="6391" max="6391" width="5.42578125" style="383" customWidth="1"/>
    <col min="6392" max="6400" width="5" style="383"/>
    <col min="6401" max="6401" width="29.7109375" style="383" customWidth="1"/>
    <col min="6402" max="6412" width="5" style="383" bestFit="1" customWidth="1"/>
    <col min="6413" max="6413" width="5.85546875" style="383" customWidth="1"/>
    <col min="6414" max="6414" width="5" style="383" bestFit="1" customWidth="1"/>
    <col min="6415" max="6645" width="10.28515625" style="383" customWidth="1"/>
    <col min="6646" max="6646" width="21.85546875" style="383" customWidth="1"/>
    <col min="6647" max="6647" width="5.42578125" style="383" customWidth="1"/>
    <col min="6648" max="6656" width="5" style="383"/>
    <col min="6657" max="6657" width="29.7109375" style="383" customWidth="1"/>
    <col min="6658" max="6668" width="5" style="383" bestFit="1" customWidth="1"/>
    <col min="6669" max="6669" width="5.85546875" style="383" customWidth="1"/>
    <col min="6670" max="6670" width="5" style="383" bestFit="1" customWidth="1"/>
    <col min="6671" max="6901" width="10.28515625" style="383" customWidth="1"/>
    <col min="6902" max="6902" width="21.85546875" style="383" customWidth="1"/>
    <col min="6903" max="6903" width="5.42578125" style="383" customWidth="1"/>
    <col min="6904" max="6912" width="5" style="383"/>
    <col min="6913" max="6913" width="29.7109375" style="383" customWidth="1"/>
    <col min="6914" max="6924" width="5" style="383" bestFit="1" customWidth="1"/>
    <col min="6925" max="6925" width="5.85546875" style="383" customWidth="1"/>
    <col min="6926" max="6926" width="5" style="383" bestFit="1" customWidth="1"/>
    <col min="6927" max="7157" width="10.28515625" style="383" customWidth="1"/>
    <col min="7158" max="7158" width="21.85546875" style="383" customWidth="1"/>
    <col min="7159" max="7159" width="5.42578125" style="383" customWidth="1"/>
    <col min="7160" max="7168" width="5" style="383"/>
    <col min="7169" max="7169" width="29.7109375" style="383" customWidth="1"/>
    <col min="7170" max="7180" width="5" style="383" bestFit="1" customWidth="1"/>
    <col min="7181" max="7181" width="5.85546875" style="383" customWidth="1"/>
    <col min="7182" max="7182" width="5" style="383" bestFit="1" customWidth="1"/>
    <col min="7183" max="7413" width="10.28515625" style="383" customWidth="1"/>
    <col min="7414" max="7414" width="21.85546875" style="383" customWidth="1"/>
    <col min="7415" max="7415" width="5.42578125" style="383" customWidth="1"/>
    <col min="7416" max="7424" width="5" style="383"/>
    <col min="7425" max="7425" width="29.7109375" style="383" customWidth="1"/>
    <col min="7426" max="7436" width="5" style="383" bestFit="1" customWidth="1"/>
    <col min="7437" max="7437" width="5.85546875" style="383" customWidth="1"/>
    <col min="7438" max="7438" width="5" style="383" bestFit="1" customWidth="1"/>
    <col min="7439" max="7669" width="10.28515625" style="383" customWidth="1"/>
    <col min="7670" max="7670" width="21.85546875" style="383" customWidth="1"/>
    <col min="7671" max="7671" width="5.42578125" style="383" customWidth="1"/>
    <col min="7672" max="7680" width="5" style="383"/>
    <col min="7681" max="7681" width="29.7109375" style="383" customWidth="1"/>
    <col min="7682" max="7692" width="5" style="383" bestFit="1" customWidth="1"/>
    <col min="7693" max="7693" width="5.85546875" style="383" customWidth="1"/>
    <col min="7694" max="7694" width="5" style="383" bestFit="1" customWidth="1"/>
    <col min="7695" max="7925" width="10.28515625" style="383" customWidth="1"/>
    <col min="7926" max="7926" width="21.85546875" style="383" customWidth="1"/>
    <col min="7927" max="7927" width="5.42578125" style="383" customWidth="1"/>
    <col min="7928" max="7936" width="5" style="383"/>
    <col min="7937" max="7937" width="29.7109375" style="383" customWidth="1"/>
    <col min="7938" max="7948" width="5" style="383" bestFit="1" customWidth="1"/>
    <col min="7949" max="7949" width="5.85546875" style="383" customWidth="1"/>
    <col min="7950" max="7950" width="5" style="383" bestFit="1" customWidth="1"/>
    <col min="7951" max="8181" width="10.28515625" style="383" customWidth="1"/>
    <col min="8182" max="8182" width="21.85546875" style="383" customWidth="1"/>
    <col min="8183" max="8183" width="5.42578125" style="383" customWidth="1"/>
    <col min="8184" max="8192" width="5" style="383"/>
    <col min="8193" max="8193" width="29.7109375" style="383" customWidth="1"/>
    <col min="8194" max="8204" width="5" style="383" bestFit="1" customWidth="1"/>
    <col min="8205" max="8205" width="5.85546875" style="383" customWidth="1"/>
    <col min="8206" max="8206" width="5" style="383" bestFit="1" customWidth="1"/>
    <col min="8207" max="8437" width="10.28515625" style="383" customWidth="1"/>
    <col min="8438" max="8438" width="21.85546875" style="383" customWidth="1"/>
    <col min="8439" max="8439" width="5.42578125" style="383" customWidth="1"/>
    <col min="8440" max="8448" width="5" style="383"/>
    <col min="8449" max="8449" width="29.7109375" style="383" customWidth="1"/>
    <col min="8450" max="8460" width="5" style="383" bestFit="1" customWidth="1"/>
    <col min="8461" max="8461" width="5.85546875" style="383" customWidth="1"/>
    <col min="8462" max="8462" width="5" style="383" bestFit="1" customWidth="1"/>
    <col min="8463" max="8693" width="10.28515625" style="383" customWidth="1"/>
    <col min="8694" max="8694" width="21.85546875" style="383" customWidth="1"/>
    <col min="8695" max="8695" width="5.42578125" style="383" customWidth="1"/>
    <col min="8696" max="8704" width="5" style="383"/>
    <col min="8705" max="8705" width="29.7109375" style="383" customWidth="1"/>
    <col min="8706" max="8716" width="5" style="383" bestFit="1" customWidth="1"/>
    <col min="8717" max="8717" width="5.85546875" style="383" customWidth="1"/>
    <col min="8718" max="8718" width="5" style="383" bestFit="1" customWidth="1"/>
    <col min="8719" max="8949" width="10.28515625" style="383" customWidth="1"/>
    <col min="8950" max="8950" width="21.85546875" style="383" customWidth="1"/>
    <col min="8951" max="8951" width="5.42578125" style="383" customWidth="1"/>
    <col min="8952" max="8960" width="5" style="383"/>
    <col min="8961" max="8961" width="29.7109375" style="383" customWidth="1"/>
    <col min="8962" max="8972" width="5" style="383" bestFit="1" customWidth="1"/>
    <col min="8973" max="8973" width="5.85546875" style="383" customWidth="1"/>
    <col min="8974" max="8974" width="5" style="383" bestFit="1" customWidth="1"/>
    <col min="8975" max="9205" width="10.28515625" style="383" customWidth="1"/>
    <col min="9206" max="9206" width="21.85546875" style="383" customWidth="1"/>
    <col min="9207" max="9207" width="5.42578125" style="383" customWidth="1"/>
    <col min="9208" max="9216" width="5" style="383"/>
    <col min="9217" max="9217" width="29.7109375" style="383" customWidth="1"/>
    <col min="9218" max="9228" width="5" style="383" bestFit="1" customWidth="1"/>
    <col min="9229" max="9229" width="5.85546875" style="383" customWidth="1"/>
    <col min="9230" max="9230" width="5" style="383" bestFit="1" customWidth="1"/>
    <col min="9231" max="9461" width="10.28515625" style="383" customWidth="1"/>
    <col min="9462" max="9462" width="21.85546875" style="383" customWidth="1"/>
    <col min="9463" max="9463" width="5.42578125" style="383" customWidth="1"/>
    <col min="9464" max="9472" width="5" style="383"/>
    <col min="9473" max="9473" width="29.7109375" style="383" customWidth="1"/>
    <col min="9474" max="9484" width="5" style="383" bestFit="1" customWidth="1"/>
    <col min="9485" max="9485" width="5.85546875" style="383" customWidth="1"/>
    <col min="9486" max="9486" width="5" style="383" bestFit="1" customWidth="1"/>
    <col min="9487" max="9717" width="10.28515625" style="383" customWidth="1"/>
    <col min="9718" max="9718" width="21.85546875" style="383" customWidth="1"/>
    <col min="9719" max="9719" width="5.42578125" style="383" customWidth="1"/>
    <col min="9720" max="9728" width="5" style="383"/>
    <col min="9729" max="9729" width="29.7109375" style="383" customWidth="1"/>
    <col min="9730" max="9740" width="5" style="383" bestFit="1" customWidth="1"/>
    <col min="9741" max="9741" width="5.85546875" style="383" customWidth="1"/>
    <col min="9742" max="9742" width="5" style="383" bestFit="1" customWidth="1"/>
    <col min="9743" max="9973" width="10.28515625" style="383" customWidth="1"/>
    <col min="9974" max="9974" width="21.85546875" style="383" customWidth="1"/>
    <col min="9975" max="9975" width="5.42578125" style="383" customWidth="1"/>
    <col min="9976" max="9984" width="5" style="383"/>
    <col min="9985" max="9985" width="29.7109375" style="383" customWidth="1"/>
    <col min="9986" max="9996" width="5" style="383" bestFit="1" customWidth="1"/>
    <col min="9997" max="9997" width="5.85546875" style="383" customWidth="1"/>
    <col min="9998" max="9998" width="5" style="383" bestFit="1" customWidth="1"/>
    <col min="9999" max="10229" width="10.28515625" style="383" customWidth="1"/>
    <col min="10230" max="10230" width="21.85546875" style="383" customWidth="1"/>
    <col min="10231" max="10231" width="5.42578125" style="383" customWidth="1"/>
    <col min="10232" max="10240" width="5" style="383"/>
    <col min="10241" max="10241" width="29.7109375" style="383" customWidth="1"/>
    <col min="10242" max="10252" width="5" style="383" bestFit="1" customWidth="1"/>
    <col min="10253" max="10253" width="5.85546875" style="383" customWidth="1"/>
    <col min="10254" max="10254" width="5" style="383" bestFit="1" customWidth="1"/>
    <col min="10255" max="10485" width="10.28515625" style="383" customWidth="1"/>
    <col min="10486" max="10486" width="21.85546875" style="383" customWidth="1"/>
    <col min="10487" max="10487" width="5.42578125" style="383" customWidth="1"/>
    <col min="10488" max="10496" width="5" style="383"/>
    <col min="10497" max="10497" width="29.7109375" style="383" customWidth="1"/>
    <col min="10498" max="10508" width="5" style="383" bestFit="1" customWidth="1"/>
    <col min="10509" max="10509" width="5.85546875" style="383" customWidth="1"/>
    <col min="10510" max="10510" width="5" style="383" bestFit="1" customWidth="1"/>
    <col min="10511" max="10741" width="10.28515625" style="383" customWidth="1"/>
    <col min="10742" max="10742" width="21.85546875" style="383" customWidth="1"/>
    <col min="10743" max="10743" width="5.42578125" style="383" customWidth="1"/>
    <col min="10744" max="10752" width="5" style="383"/>
    <col min="10753" max="10753" width="29.7109375" style="383" customWidth="1"/>
    <col min="10754" max="10764" width="5" style="383" bestFit="1" customWidth="1"/>
    <col min="10765" max="10765" width="5.85546875" style="383" customWidth="1"/>
    <col min="10766" max="10766" width="5" style="383" bestFit="1" customWidth="1"/>
    <col min="10767" max="10997" width="10.28515625" style="383" customWidth="1"/>
    <col min="10998" max="10998" width="21.85546875" style="383" customWidth="1"/>
    <col min="10999" max="10999" width="5.42578125" style="383" customWidth="1"/>
    <col min="11000" max="11008" width="5" style="383"/>
    <col min="11009" max="11009" width="29.7109375" style="383" customWidth="1"/>
    <col min="11010" max="11020" width="5" style="383" bestFit="1" customWidth="1"/>
    <col min="11021" max="11021" width="5.85546875" style="383" customWidth="1"/>
    <col min="11022" max="11022" width="5" style="383" bestFit="1" customWidth="1"/>
    <col min="11023" max="11253" width="10.28515625" style="383" customWidth="1"/>
    <col min="11254" max="11254" width="21.85546875" style="383" customWidth="1"/>
    <col min="11255" max="11255" width="5.42578125" style="383" customWidth="1"/>
    <col min="11256" max="11264" width="5" style="383"/>
    <col min="11265" max="11265" width="29.7109375" style="383" customWidth="1"/>
    <col min="11266" max="11276" width="5" style="383" bestFit="1" customWidth="1"/>
    <col min="11277" max="11277" width="5.85546875" style="383" customWidth="1"/>
    <col min="11278" max="11278" width="5" style="383" bestFit="1" customWidth="1"/>
    <col min="11279" max="11509" width="10.28515625" style="383" customWidth="1"/>
    <col min="11510" max="11510" width="21.85546875" style="383" customWidth="1"/>
    <col min="11511" max="11511" width="5.42578125" style="383" customWidth="1"/>
    <col min="11512" max="11520" width="5" style="383"/>
    <col min="11521" max="11521" width="29.7109375" style="383" customWidth="1"/>
    <col min="11522" max="11532" width="5" style="383" bestFit="1" customWidth="1"/>
    <col min="11533" max="11533" width="5.85546875" style="383" customWidth="1"/>
    <col min="11534" max="11534" width="5" style="383" bestFit="1" customWidth="1"/>
    <col min="11535" max="11765" width="10.28515625" style="383" customWidth="1"/>
    <col min="11766" max="11766" width="21.85546875" style="383" customWidth="1"/>
    <col min="11767" max="11767" width="5.42578125" style="383" customWidth="1"/>
    <col min="11768" max="11776" width="5" style="383"/>
    <col min="11777" max="11777" width="29.7109375" style="383" customWidth="1"/>
    <col min="11778" max="11788" width="5" style="383" bestFit="1" customWidth="1"/>
    <col min="11789" max="11789" width="5.85546875" style="383" customWidth="1"/>
    <col min="11790" max="11790" width="5" style="383" bestFit="1" customWidth="1"/>
    <col min="11791" max="12021" width="10.28515625" style="383" customWidth="1"/>
    <col min="12022" max="12022" width="21.85546875" style="383" customWidth="1"/>
    <col min="12023" max="12023" width="5.42578125" style="383" customWidth="1"/>
    <col min="12024" max="12032" width="5" style="383"/>
    <col min="12033" max="12033" width="29.7109375" style="383" customWidth="1"/>
    <col min="12034" max="12044" width="5" style="383" bestFit="1" customWidth="1"/>
    <col min="12045" max="12045" width="5.85546875" style="383" customWidth="1"/>
    <col min="12046" max="12046" width="5" style="383" bestFit="1" customWidth="1"/>
    <col min="12047" max="12277" width="10.28515625" style="383" customWidth="1"/>
    <col min="12278" max="12278" width="21.85546875" style="383" customWidth="1"/>
    <col min="12279" max="12279" width="5.42578125" style="383" customWidth="1"/>
    <col min="12280" max="12288" width="5" style="383"/>
    <col min="12289" max="12289" width="29.7109375" style="383" customWidth="1"/>
    <col min="12290" max="12300" width="5" style="383" bestFit="1" customWidth="1"/>
    <col min="12301" max="12301" width="5.85546875" style="383" customWidth="1"/>
    <col min="12302" max="12302" width="5" style="383" bestFit="1" customWidth="1"/>
    <col min="12303" max="12533" width="10.28515625" style="383" customWidth="1"/>
    <col min="12534" max="12534" width="21.85546875" style="383" customWidth="1"/>
    <col min="12535" max="12535" width="5.42578125" style="383" customWidth="1"/>
    <col min="12536" max="12544" width="5" style="383"/>
    <col min="12545" max="12545" width="29.7109375" style="383" customWidth="1"/>
    <col min="12546" max="12556" width="5" style="383" bestFit="1" customWidth="1"/>
    <col min="12557" max="12557" width="5.85546875" style="383" customWidth="1"/>
    <col min="12558" max="12558" width="5" style="383" bestFit="1" customWidth="1"/>
    <col min="12559" max="12789" width="10.28515625" style="383" customWidth="1"/>
    <col min="12790" max="12790" width="21.85546875" style="383" customWidth="1"/>
    <col min="12791" max="12791" width="5.42578125" style="383" customWidth="1"/>
    <col min="12792" max="12800" width="5" style="383"/>
    <col min="12801" max="12801" width="29.7109375" style="383" customWidth="1"/>
    <col min="12802" max="12812" width="5" style="383" bestFit="1" customWidth="1"/>
    <col min="12813" max="12813" width="5.85546875" style="383" customWidth="1"/>
    <col min="12814" max="12814" width="5" style="383" bestFit="1" customWidth="1"/>
    <col min="12815" max="13045" width="10.28515625" style="383" customWidth="1"/>
    <col min="13046" max="13046" width="21.85546875" style="383" customWidth="1"/>
    <col min="13047" max="13047" width="5.42578125" style="383" customWidth="1"/>
    <col min="13048" max="13056" width="5" style="383"/>
    <col min="13057" max="13057" width="29.7109375" style="383" customWidth="1"/>
    <col min="13058" max="13068" width="5" style="383" bestFit="1" customWidth="1"/>
    <col min="13069" max="13069" width="5.85546875" style="383" customWidth="1"/>
    <col min="13070" max="13070" width="5" style="383" bestFit="1" customWidth="1"/>
    <col min="13071" max="13301" width="10.28515625" style="383" customWidth="1"/>
    <col min="13302" max="13302" width="21.85546875" style="383" customWidth="1"/>
    <col min="13303" max="13303" width="5.42578125" style="383" customWidth="1"/>
    <col min="13304" max="13312" width="5" style="383"/>
    <col min="13313" max="13313" width="29.7109375" style="383" customWidth="1"/>
    <col min="13314" max="13324" width="5" style="383" bestFit="1" customWidth="1"/>
    <col min="13325" max="13325" width="5.85546875" style="383" customWidth="1"/>
    <col min="13326" max="13326" width="5" style="383" bestFit="1" customWidth="1"/>
    <col min="13327" max="13557" width="10.28515625" style="383" customWidth="1"/>
    <col min="13558" max="13558" width="21.85546875" style="383" customWidth="1"/>
    <col min="13559" max="13559" width="5.42578125" style="383" customWidth="1"/>
    <col min="13560" max="13568" width="5" style="383"/>
    <col min="13569" max="13569" width="29.7109375" style="383" customWidth="1"/>
    <col min="13570" max="13580" width="5" style="383" bestFit="1" customWidth="1"/>
    <col min="13581" max="13581" width="5.85546875" style="383" customWidth="1"/>
    <col min="13582" max="13582" width="5" style="383" bestFit="1" customWidth="1"/>
    <col min="13583" max="13813" width="10.28515625" style="383" customWidth="1"/>
    <col min="13814" max="13814" width="21.85546875" style="383" customWidth="1"/>
    <col min="13815" max="13815" width="5.42578125" style="383" customWidth="1"/>
    <col min="13816" max="13824" width="5" style="383"/>
    <col min="13825" max="13825" width="29.7109375" style="383" customWidth="1"/>
    <col min="13826" max="13836" width="5" style="383" bestFit="1" customWidth="1"/>
    <col min="13837" max="13837" width="5.85546875" style="383" customWidth="1"/>
    <col min="13838" max="13838" width="5" style="383" bestFit="1" customWidth="1"/>
    <col min="13839" max="14069" width="10.28515625" style="383" customWidth="1"/>
    <col min="14070" max="14070" width="21.85546875" style="383" customWidth="1"/>
    <col min="14071" max="14071" width="5.42578125" style="383" customWidth="1"/>
    <col min="14072" max="14080" width="5" style="383"/>
    <col min="14081" max="14081" width="29.7109375" style="383" customWidth="1"/>
    <col min="14082" max="14092" width="5" style="383" bestFit="1" customWidth="1"/>
    <col min="14093" max="14093" width="5.85546875" style="383" customWidth="1"/>
    <col min="14094" max="14094" width="5" style="383" bestFit="1" customWidth="1"/>
    <col min="14095" max="14325" width="10.28515625" style="383" customWidth="1"/>
    <col min="14326" max="14326" width="21.85546875" style="383" customWidth="1"/>
    <col min="14327" max="14327" width="5.42578125" style="383" customWidth="1"/>
    <col min="14328" max="14336" width="5" style="383"/>
    <col min="14337" max="14337" width="29.7109375" style="383" customWidth="1"/>
    <col min="14338" max="14348" width="5" style="383" bestFit="1" customWidth="1"/>
    <col min="14349" max="14349" width="5.85546875" style="383" customWidth="1"/>
    <col min="14350" max="14350" width="5" style="383" bestFit="1" customWidth="1"/>
    <col min="14351" max="14581" width="10.28515625" style="383" customWidth="1"/>
    <col min="14582" max="14582" width="21.85546875" style="383" customWidth="1"/>
    <col min="14583" max="14583" width="5.42578125" style="383" customWidth="1"/>
    <col min="14584" max="14592" width="5" style="383"/>
    <col min="14593" max="14593" width="29.7109375" style="383" customWidth="1"/>
    <col min="14594" max="14604" width="5" style="383" bestFit="1" customWidth="1"/>
    <col min="14605" max="14605" width="5.85546875" style="383" customWidth="1"/>
    <col min="14606" max="14606" width="5" style="383" bestFit="1" customWidth="1"/>
    <col min="14607" max="14837" width="10.28515625" style="383" customWidth="1"/>
    <col min="14838" max="14838" width="21.85546875" style="383" customWidth="1"/>
    <col min="14839" max="14839" width="5.42578125" style="383" customWidth="1"/>
    <col min="14840" max="14848" width="5" style="383"/>
    <col min="14849" max="14849" width="29.7109375" style="383" customWidth="1"/>
    <col min="14850" max="14860" width="5" style="383" bestFit="1" customWidth="1"/>
    <col min="14861" max="14861" width="5.85546875" style="383" customWidth="1"/>
    <col min="14862" max="14862" width="5" style="383" bestFit="1" customWidth="1"/>
    <col min="14863" max="15093" width="10.28515625" style="383" customWidth="1"/>
    <col min="15094" max="15094" width="21.85546875" style="383" customWidth="1"/>
    <col min="15095" max="15095" width="5.42578125" style="383" customWidth="1"/>
    <col min="15096" max="15104" width="5" style="383"/>
    <col min="15105" max="15105" width="29.7109375" style="383" customWidth="1"/>
    <col min="15106" max="15116" width="5" style="383" bestFit="1" customWidth="1"/>
    <col min="15117" max="15117" width="5.85546875" style="383" customWidth="1"/>
    <col min="15118" max="15118" width="5" style="383" bestFit="1" customWidth="1"/>
    <col min="15119" max="15349" width="10.28515625" style="383" customWidth="1"/>
    <col min="15350" max="15350" width="21.85546875" style="383" customWidth="1"/>
    <col min="15351" max="15351" width="5.42578125" style="383" customWidth="1"/>
    <col min="15352" max="15360" width="5" style="383"/>
    <col min="15361" max="15361" width="29.7109375" style="383" customWidth="1"/>
    <col min="15362" max="15372" width="5" style="383" bestFit="1" customWidth="1"/>
    <col min="15373" max="15373" width="5.85546875" style="383" customWidth="1"/>
    <col min="15374" max="15374" width="5" style="383" bestFit="1" customWidth="1"/>
    <col min="15375" max="15605" width="10.28515625" style="383" customWidth="1"/>
    <col min="15606" max="15606" width="21.85546875" style="383" customWidth="1"/>
    <col min="15607" max="15607" width="5.42578125" style="383" customWidth="1"/>
    <col min="15608" max="15616" width="5" style="383"/>
    <col min="15617" max="15617" width="29.7109375" style="383" customWidth="1"/>
    <col min="15618" max="15628" width="5" style="383" bestFit="1" customWidth="1"/>
    <col min="15629" max="15629" width="5.85546875" style="383" customWidth="1"/>
    <col min="15630" max="15630" width="5" style="383" bestFit="1" customWidth="1"/>
    <col min="15631" max="15861" width="10.28515625" style="383" customWidth="1"/>
    <col min="15862" max="15862" width="21.85546875" style="383" customWidth="1"/>
    <col min="15863" max="15863" width="5.42578125" style="383" customWidth="1"/>
    <col min="15864" max="15872" width="5" style="383"/>
    <col min="15873" max="15873" width="29.7109375" style="383" customWidth="1"/>
    <col min="15874" max="15884" width="5" style="383" bestFit="1" customWidth="1"/>
    <col min="15885" max="15885" width="5.85546875" style="383" customWidth="1"/>
    <col min="15886" max="15886" width="5" style="383" bestFit="1" customWidth="1"/>
    <col min="15887" max="16117" width="10.28515625" style="383" customWidth="1"/>
    <col min="16118" max="16118" width="21.85546875" style="383" customWidth="1"/>
    <col min="16119" max="16119" width="5.42578125" style="383" customWidth="1"/>
    <col min="16120" max="16128" width="5" style="383"/>
    <col min="16129" max="16129" width="29.7109375" style="383" customWidth="1"/>
    <col min="16130" max="16140" width="5" style="383" bestFit="1" customWidth="1"/>
    <col min="16141" max="16141" width="5.85546875" style="383" customWidth="1"/>
    <col min="16142" max="16142" width="5" style="383" bestFit="1" customWidth="1"/>
    <col min="16143" max="16373" width="10.28515625" style="383" customWidth="1"/>
    <col min="16374" max="16374" width="21.85546875" style="383" customWidth="1"/>
    <col min="16375" max="16375" width="5.42578125" style="383" customWidth="1"/>
    <col min="16376" max="16384" width="5" style="383"/>
  </cols>
  <sheetData>
    <row r="1" spans="1:256" x14ac:dyDescent="0.2">
      <c r="A1" s="242"/>
      <c r="B1" s="242"/>
      <c r="C1" s="242"/>
      <c r="D1" s="242"/>
      <c r="E1" s="242"/>
      <c r="F1" s="242"/>
      <c r="G1" s="242"/>
      <c r="H1" s="242"/>
      <c r="I1" s="242"/>
      <c r="J1" s="242"/>
      <c r="K1" s="242"/>
      <c r="L1" s="242"/>
      <c r="M1" s="274"/>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80"/>
      <c r="AW1" s="180"/>
      <c r="AX1" s="180"/>
      <c r="AY1" s="180"/>
      <c r="AZ1" s="180"/>
      <c r="BA1" s="180"/>
      <c r="BB1" s="180"/>
      <c r="BC1" s="180"/>
      <c r="BD1" s="180"/>
      <c r="BE1" s="180"/>
      <c r="BF1" s="180"/>
      <c r="BG1" s="180"/>
      <c r="BH1" s="180"/>
      <c r="BI1" s="180"/>
      <c r="BJ1" s="180"/>
      <c r="BK1" s="180"/>
      <c r="BL1" s="180"/>
      <c r="BM1" s="180"/>
      <c r="BN1" s="180"/>
      <c r="BO1" s="180"/>
      <c r="BP1" s="180"/>
      <c r="BQ1" s="180"/>
      <c r="BR1" s="180"/>
      <c r="BS1" s="180"/>
      <c r="BT1" s="180"/>
      <c r="BU1" s="180"/>
      <c r="BV1" s="180"/>
      <c r="BW1" s="180"/>
      <c r="BX1" s="180"/>
      <c r="BY1" s="180"/>
      <c r="BZ1" s="180"/>
      <c r="CA1" s="180"/>
      <c r="CB1" s="180"/>
      <c r="CC1" s="180"/>
      <c r="CD1" s="180"/>
      <c r="CE1" s="180"/>
      <c r="CF1" s="180"/>
      <c r="CG1" s="180"/>
      <c r="CH1" s="180"/>
      <c r="CI1" s="180"/>
      <c r="CJ1" s="180"/>
      <c r="CK1" s="180"/>
      <c r="CL1" s="180"/>
      <c r="CM1" s="180"/>
      <c r="CN1" s="180"/>
      <c r="CO1" s="180"/>
      <c r="CP1" s="180"/>
      <c r="CQ1" s="180"/>
      <c r="CR1" s="180"/>
      <c r="CS1" s="180"/>
      <c r="CT1" s="180"/>
      <c r="CU1" s="180"/>
      <c r="CV1" s="180"/>
      <c r="CW1" s="180"/>
      <c r="CX1" s="180"/>
      <c r="CY1" s="180"/>
      <c r="CZ1" s="180"/>
      <c r="DA1" s="180"/>
      <c r="DB1" s="180"/>
      <c r="DC1" s="180"/>
      <c r="DD1" s="180"/>
      <c r="DE1" s="180"/>
      <c r="DF1" s="180"/>
      <c r="DG1" s="180"/>
      <c r="DH1" s="180"/>
      <c r="DI1" s="180"/>
      <c r="DJ1" s="180"/>
      <c r="DK1" s="180"/>
      <c r="DL1" s="180"/>
      <c r="DM1" s="180"/>
      <c r="DN1" s="180"/>
      <c r="DO1" s="180"/>
      <c r="DP1" s="180"/>
      <c r="DQ1" s="180"/>
      <c r="DR1" s="180"/>
      <c r="DS1" s="180"/>
      <c r="DT1" s="180"/>
      <c r="DU1" s="180"/>
      <c r="DV1" s="180"/>
      <c r="DW1" s="180"/>
      <c r="DX1" s="180"/>
      <c r="DY1" s="180"/>
      <c r="DZ1" s="180"/>
      <c r="EA1" s="180"/>
      <c r="EB1" s="180"/>
      <c r="EC1" s="180"/>
      <c r="ED1" s="180"/>
      <c r="EE1" s="180"/>
      <c r="EF1" s="180"/>
      <c r="EG1" s="180"/>
      <c r="EH1" s="180"/>
      <c r="EI1" s="180"/>
      <c r="EJ1" s="180"/>
      <c r="EK1" s="180"/>
      <c r="EL1" s="180"/>
      <c r="EM1" s="180"/>
      <c r="EN1" s="180"/>
      <c r="EO1" s="180"/>
      <c r="EP1" s="180"/>
      <c r="EQ1" s="180"/>
      <c r="ER1" s="180"/>
      <c r="ES1" s="180"/>
      <c r="ET1" s="180"/>
      <c r="EU1" s="180"/>
      <c r="EV1" s="180"/>
      <c r="EW1" s="180"/>
      <c r="EX1" s="180"/>
      <c r="EY1" s="180"/>
      <c r="EZ1" s="180"/>
      <c r="FA1" s="180"/>
      <c r="FB1" s="180"/>
      <c r="FC1" s="180"/>
      <c r="FD1" s="180"/>
      <c r="FE1" s="180"/>
      <c r="FF1" s="180"/>
      <c r="FG1" s="180"/>
      <c r="FH1" s="180"/>
      <c r="FI1" s="180"/>
      <c r="FJ1" s="180"/>
      <c r="FK1" s="180"/>
      <c r="FL1" s="180"/>
      <c r="FM1" s="180"/>
      <c r="FN1" s="180"/>
      <c r="FO1" s="180"/>
      <c r="FP1" s="180"/>
      <c r="FQ1" s="180"/>
      <c r="FR1" s="180"/>
      <c r="FS1" s="180"/>
      <c r="FT1" s="180"/>
      <c r="FU1" s="180"/>
      <c r="FV1" s="180"/>
      <c r="FW1" s="180"/>
      <c r="FX1" s="180"/>
      <c r="FY1" s="180"/>
      <c r="FZ1" s="180"/>
      <c r="GA1" s="180"/>
      <c r="GB1" s="180"/>
      <c r="GC1" s="180"/>
      <c r="GD1" s="180"/>
      <c r="GE1" s="180"/>
      <c r="GF1" s="180"/>
      <c r="GG1" s="180"/>
      <c r="GH1" s="180"/>
      <c r="GI1" s="180"/>
      <c r="GJ1" s="180"/>
      <c r="GK1" s="180"/>
      <c r="GL1" s="180"/>
      <c r="GM1" s="180"/>
      <c r="GN1" s="180"/>
      <c r="GO1" s="180"/>
      <c r="GP1" s="180"/>
      <c r="GQ1" s="180"/>
      <c r="GR1" s="180"/>
      <c r="GS1" s="180"/>
      <c r="GT1" s="180"/>
      <c r="GU1" s="180"/>
      <c r="GV1" s="180"/>
      <c r="GW1" s="180"/>
      <c r="GX1" s="180"/>
      <c r="GY1" s="180"/>
      <c r="GZ1" s="180"/>
      <c r="HA1" s="180"/>
      <c r="HB1" s="180"/>
      <c r="HC1" s="180"/>
      <c r="HD1" s="180"/>
      <c r="HE1" s="180"/>
      <c r="HF1" s="180"/>
      <c r="HG1" s="180"/>
      <c r="HH1" s="180"/>
      <c r="HI1" s="180"/>
      <c r="HJ1" s="180"/>
      <c r="HK1" s="180"/>
      <c r="HL1" s="180"/>
      <c r="HM1" s="180"/>
      <c r="HN1" s="180"/>
      <c r="HO1" s="180"/>
      <c r="HP1" s="180"/>
      <c r="HQ1" s="180"/>
      <c r="HR1" s="180"/>
      <c r="HS1" s="180"/>
      <c r="HT1" s="180"/>
      <c r="HU1" s="180"/>
      <c r="HV1" s="180"/>
      <c r="HW1" s="180"/>
      <c r="HX1" s="180"/>
      <c r="HY1" s="180"/>
      <c r="HZ1" s="180"/>
      <c r="IA1" s="180"/>
      <c r="IB1" s="180"/>
      <c r="IC1" s="180"/>
      <c r="ID1" s="180"/>
      <c r="IE1" s="180"/>
      <c r="IF1" s="180"/>
      <c r="IG1" s="180"/>
      <c r="IH1" s="180"/>
      <c r="II1" s="180"/>
      <c r="IJ1" s="180"/>
      <c r="IK1" s="180"/>
      <c r="IL1" s="180"/>
      <c r="IM1" s="180"/>
      <c r="IN1" s="180"/>
      <c r="IO1" s="180"/>
      <c r="IP1" s="180"/>
      <c r="IQ1" s="180"/>
      <c r="IR1" s="180"/>
      <c r="IS1" s="180"/>
      <c r="IT1" s="180"/>
      <c r="IU1" s="180"/>
      <c r="IV1" s="180"/>
    </row>
    <row r="2" spans="1:256" x14ac:dyDescent="0.2">
      <c r="A2" s="861" t="s">
        <v>412</v>
      </c>
      <c r="B2" s="861"/>
      <c r="C2" s="861"/>
      <c r="D2" s="861"/>
      <c r="E2" s="861"/>
      <c r="F2" s="861"/>
      <c r="G2" s="861"/>
      <c r="H2" s="861"/>
      <c r="I2" s="861"/>
      <c r="J2" s="861"/>
      <c r="K2" s="861"/>
      <c r="L2" s="861"/>
      <c r="M2" s="861"/>
      <c r="N2" s="861"/>
      <c r="O2" s="861"/>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c r="CC2" s="180"/>
      <c r="CD2" s="180"/>
      <c r="CE2" s="180"/>
      <c r="CF2" s="180"/>
      <c r="CG2" s="180"/>
      <c r="CH2" s="180"/>
      <c r="CI2" s="180"/>
      <c r="CJ2" s="180"/>
      <c r="CK2" s="180"/>
      <c r="CL2" s="180"/>
      <c r="CM2" s="180"/>
      <c r="CN2" s="180"/>
      <c r="CO2" s="180"/>
      <c r="CP2" s="180"/>
      <c r="CQ2" s="180"/>
      <c r="CR2" s="180"/>
      <c r="CS2" s="180"/>
      <c r="CT2" s="180"/>
      <c r="CU2" s="180"/>
      <c r="CV2" s="180"/>
      <c r="CW2" s="180"/>
      <c r="CX2" s="180"/>
      <c r="CY2" s="180"/>
      <c r="CZ2" s="180"/>
      <c r="DA2" s="180"/>
      <c r="DB2" s="180"/>
      <c r="DC2" s="180"/>
      <c r="DD2" s="180"/>
      <c r="DE2" s="180"/>
      <c r="DF2" s="180"/>
      <c r="DG2" s="180"/>
      <c r="DH2" s="180"/>
      <c r="DI2" s="180"/>
      <c r="DJ2" s="180"/>
      <c r="DK2" s="180"/>
      <c r="DL2" s="180"/>
      <c r="DM2" s="180"/>
      <c r="DN2" s="180"/>
      <c r="DO2" s="180"/>
      <c r="DP2" s="180"/>
      <c r="DQ2" s="180"/>
      <c r="DR2" s="180"/>
      <c r="DS2" s="180"/>
      <c r="DT2" s="180"/>
      <c r="DU2" s="180"/>
      <c r="DV2" s="180"/>
      <c r="DW2" s="180"/>
      <c r="DX2" s="180"/>
      <c r="DY2" s="180"/>
      <c r="DZ2" s="180"/>
      <c r="EA2" s="180"/>
      <c r="EB2" s="180"/>
      <c r="EC2" s="180"/>
      <c r="ED2" s="180"/>
      <c r="EE2" s="180"/>
      <c r="EF2" s="180"/>
      <c r="EG2" s="180"/>
      <c r="EH2" s="180"/>
      <c r="EI2" s="180"/>
      <c r="EJ2" s="180"/>
      <c r="EK2" s="180"/>
      <c r="EL2" s="180"/>
      <c r="EM2" s="180"/>
      <c r="EN2" s="180"/>
      <c r="EO2" s="180"/>
      <c r="EP2" s="180"/>
      <c r="EQ2" s="180"/>
      <c r="ER2" s="180"/>
      <c r="ES2" s="180"/>
      <c r="ET2" s="180"/>
      <c r="EU2" s="180"/>
      <c r="EV2" s="180"/>
      <c r="EW2" s="180"/>
      <c r="EX2" s="180"/>
      <c r="EY2" s="180"/>
      <c r="EZ2" s="180"/>
      <c r="FA2" s="180"/>
      <c r="FB2" s="180"/>
      <c r="FC2" s="180"/>
      <c r="FD2" s="180"/>
      <c r="FE2" s="180"/>
      <c r="FF2" s="180"/>
      <c r="FG2" s="180"/>
      <c r="FH2" s="180"/>
      <c r="FI2" s="180"/>
      <c r="FJ2" s="180"/>
      <c r="FK2" s="180"/>
      <c r="FL2" s="180"/>
      <c r="FM2" s="180"/>
      <c r="FN2" s="180"/>
      <c r="FO2" s="180"/>
      <c r="FP2" s="180"/>
      <c r="FQ2" s="180"/>
      <c r="FR2" s="180"/>
      <c r="FS2" s="180"/>
      <c r="FT2" s="180"/>
      <c r="FU2" s="180"/>
      <c r="FV2" s="180"/>
      <c r="FW2" s="180"/>
      <c r="FX2" s="180"/>
      <c r="FY2" s="180"/>
      <c r="FZ2" s="180"/>
      <c r="GA2" s="180"/>
      <c r="GB2" s="180"/>
      <c r="GC2" s="180"/>
      <c r="GD2" s="180"/>
      <c r="GE2" s="180"/>
      <c r="GF2" s="180"/>
      <c r="GG2" s="180"/>
      <c r="GH2" s="180"/>
      <c r="GI2" s="180"/>
      <c r="GJ2" s="180"/>
      <c r="GK2" s="180"/>
      <c r="GL2" s="180"/>
      <c r="GM2" s="180"/>
      <c r="GN2" s="180"/>
      <c r="GO2" s="180"/>
      <c r="GP2" s="180"/>
      <c r="GQ2" s="180"/>
      <c r="GR2" s="180"/>
      <c r="GS2" s="180"/>
      <c r="GT2" s="180"/>
      <c r="GU2" s="180"/>
      <c r="GV2" s="180"/>
      <c r="GW2" s="180"/>
      <c r="GX2" s="180"/>
      <c r="GY2" s="180"/>
      <c r="GZ2" s="180"/>
      <c r="HA2" s="180"/>
      <c r="HB2" s="180"/>
      <c r="HC2" s="180"/>
      <c r="HD2" s="180"/>
      <c r="HE2" s="180"/>
      <c r="HF2" s="180"/>
      <c r="HG2" s="180"/>
      <c r="HH2" s="180"/>
      <c r="HI2" s="180"/>
      <c r="HJ2" s="180"/>
      <c r="HK2" s="180"/>
      <c r="HL2" s="180"/>
      <c r="HM2" s="180"/>
      <c r="HN2" s="180"/>
      <c r="HO2" s="180"/>
      <c r="HP2" s="180"/>
      <c r="HQ2" s="180"/>
      <c r="HR2" s="180"/>
      <c r="HS2" s="180"/>
      <c r="HT2" s="180"/>
      <c r="HU2" s="180"/>
      <c r="HV2" s="180"/>
      <c r="HW2" s="180"/>
      <c r="HX2" s="180"/>
      <c r="HY2" s="180"/>
      <c r="HZ2" s="180"/>
      <c r="IA2" s="180"/>
      <c r="IB2" s="180"/>
      <c r="IC2" s="180"/>
      <c r="ID2" s="180"/>
      <c r="IE2" s="180"/>
      <c r="IF2" s="180"/>
      <c r="IG2" s="180"/>
      <c r="IH2" s="180"/>
      <c r="II2" s="180"/>
      <c r="IJ2" s="180"/>
      <c r="IK2" s="180"/>
      <c r="IL2" s="180"/>
      <c r="IM2" s="180"/>
      <c r="IN2" s="180"/>
      <c r="IO2" s="180"/>
      <c r="IP2" s="180"/>
      <c r="IQ2" s="180"/>
      <c r="IR2" s="180"/>
      <c r="IS2" s="180"/>
      <c r="IT2" s="180"/>
      <c r="IU2" s="180"/>
      <c r="IV2" s="180"/>
    </row>
    <row r="3" spans="1:256" x14ac:dyDescent="0.2">
      <c r="A3" s="242"/>
      <c r="B3" s="242"/>
      <c r="C3" s="242"/>
      <c r="D3" s="242"/>
      <c r="E3" s="242"/>
      <c r="F3" s="242"/>
      <c r="G3" s="242"/>
      <c r="H3" s="242"/>
      <c r="I3" s="242"/>
      <c r="J3" s="242"/>
      <c r="K3" s="242"/>
      <c r="L3" s="242"/>
      <c r="M3" s="274"/>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0"/>
      <c r="AX3" s="180"/>
      <c r="AY3" s="180"/>
      <c r="AZ3" s="180"/>
      <c r="BA3" s="180"/>
      <c r="BB3" s="180"/>
      <c r="BC3" s="180"/>
      <c r="BD3" s="180"/>
      <c r="BE3" s="180"/>
      <c r="BF3" s="180"/>
      <c r="BG3" s="180"/>
      <c r="BH3" s="180"/>
      <c r="BI3" s="180"/>
      <c r="BJ3" s="180"/>
      <c r="BK3" s="180"/>
      <c r="BL3" s="180"/>
      <c r="BM3" s="180"/>
      <c r="BN3" s="180"/>
      <c r="BO3" s="180"/>
      <c r="BP3" s="180"/>
      <c r="BQ3" s="180"/>
      <c r="BR3" s="180"/>
      <c r="BS3" s="180"/>
      <c r="BT3" s="180"/>
      <c r="BU3" s="180"/>
      <c r="BV3" s="180"/>
      <c r="BW3" s="180"/>
      <c r="BX3" s="180"/>
      <c r="BY3" s="180"/>
      <c r="BZ3" s="180"/>
      <c r="CA3" s="180"/>
      <c r="CB3" s="180"/>
      <c r="CC3" s="180"/>
      <c r="CD3" s="180"/>
      <c r="CE3" s="180"/>
      <c r="CF3" s="180"/>
      <c r="CG3" s="180"/>
      <c r="CH3" s="180"/>
      <c r="CI3" s="180"/>
      <c r="CJ3" s="180"/>
      <c r="CK3" s="180"/>
      <c r="CL3" s="180"/>
      <c r="CM3" s="180"/>
      <c r="CN3" s="180"/>
      <c r="CO3" s="180"/>
      <c r="CP3" s="180"/>
      <c r="CQ3" s="180"/>
      <c r="CR3" s="180"/>
      <c r="CS3" s="180"/>
      <c r="CT3" s="180"/>
      <c r="CU3" s="180"/>
      <c r="CV3" s="180"/>
      <c r="CW3" s="180"/>
      <c r="CX3" s="180"/>
      <c r="CY3" s="180"/>
      <c r="CZ3" s="180"/>
      <c r="DA3" s="180"/>
      <c r="DB3" s="180"/>
      <c r="DC3" s="180"/>
      <c r="DD3" s="180"/>
      <c r="DE3" s="180"/>
      <c r="DF3" s="180"/>
      <c r="DG3" s="180"/>
      <c r="DH3" s="180"/>
      <c r="DI3" s="180"/>
      <c r="DJ3" s="180"/>
      <c r="DK3" s="180"/>
      <c r="DL3" s="180"/>
      <c r="DM3" s="180"/>
      <c r="DN3" s="180"/>
      <c r="DO3" s="180"/>
      <c r="DP3" s="180"/>
      <c r="DQ3" s="180"/>
      <c r="DR3" s="180"/>
      <c r="DS3" s="180"/>
      <c r="DT3" s="180"/>
      <c r="DU3" s="180"/>
      <c r="DV3" s="180"/>
      <c r="DW3" s="180"/>
      <c r="DX3" s="180"/>
      <c r="DY3" s="180"/>
      <c r="DZ3" s="180"/>
      <c r="EA3" s="180"/>
      <c r="EB3" s="180"/>
      <c r="EC3" s="180"/>
      <c r="ED3" s="180"/>
      <c r="EE3" s="180"/>
      <c r="EF3" s="180"/>
      <c r="EG3" s="180"/>
      <c r="EH3" s="180"/>
      <c r="EI3" s="180"/>
      <c r="EJ3" s="180"/>
      <c r="EK3" s="180"/>
      <c r="EL3" s="180"/>
      <c r="EM3" s="180"/>
      <c r="EN3" s="180"/>
      <c r="EO3" s="180"/>
      <c r="EP3" s="180"/>
      <c r="EQ3" s="180"/>
      <c r="ER3" s="180"/>
      <c r="ES3" s="180"/>
      <c r="ET3" s="180"/>
      <c r="EU3" s="180"/>
      <c r="EV3" s="180"/>
      <c r="EW3" s="180"/>
      <c r="EX3" s="180"/>
      <c r="EY3" s="180"/>
      <c r="EZ3" s="180"/>
      <c r="FA3" s="180"/>
      <c r="FB3" s="180"/>
      <c r="FC3" s="180"/>
      <c r="FD3" s="180"/>
      <c r="FE3" s="180"/>
      <c r="FF3" s="180"/>
      <c r="FG3" s="180"/>
      <c r="FH3" s="180"/>
      <c r="FI3" s="180"/>
      <c r="FJ3" s="180"/>
      <c r="FK3" s="180"/>
      <c r="FL3" s="180"/>
      <c r="FM3" s="180"/>
      <c r="FN3" s="180"/>
      <c r="FO3" s="180"/>
      <c r="FP3" s="180"/>
      <c r="FQ3" s="180"/>
      <c r="FR3" s="180"/>
      <c r="FS3" s="180"/>
      <c r="FT3" s="180"/>
      <c r="FU3" s="180"/>
      <c r="FV3" s="180"/>
      <c r="FW3" s="180"/>
      <c r="FX3" s="180"/>
      <c r="FY3" s="180"/>
      <c r="FZ3" s="180"/>
      <c r="GA3" s="180"/>
      <c r="GB3" s="180"/>
      <c r="GC3" s="180"/>
      <c r="GD3" s="180"/>
      <c r="GE3" s="180"/>
      <c r="GF3" s="180"/>
      <c r="GG3" s="180"/>
      <c r="GH3" s="180"/>
      <c r="GI3" s="180"/>
      <c r="GJ3" s="180"/>
      <c r="GK3" s="180"/>
      <c r="GL3" s="180"/>
      <c r="GM3" s="180"/>
      <c r="GN3" s="180"/>
      <c r="GO3" s="180"/>
      <c r="GP3" s="180"/>
      <c r="GQ3" s="180"/>
      <c r="GR3" s="180"/>
      <c r="GS3" s="180"/>
      <c r="GT3" s="180"/>
      <c r="GU3" s="180"/>
      <c r="GV3" s="180"/>
      <c r="GW3" s="180"/>
      <c r="GX3" s="180"/>
      <c r="GY3" s="180"/>
      <c r="GZ3" s="180"/>
      <c r="HA3" s="180"/>
      <c r="HB3" s="180"/>
      <c r="HC3" s="180"/>
      <c r="HD3" s="180"/>
      <c r="HE3" s="180"/>
      <c r="HF3" s="180"/>
      <c r="HG3" s="180"/>
      <c r="HH3" s="180"/>
      <c r="HI3" s="180"/>
      <c r="HJ3" s="180"/>
      <c r="HK3" s="180"/>
      <c r="HL3" s="180"/>
      <c r="HM3" s="180"/>
      <c r="HN3" s="180"/>
      <c r="HO3" s="180"/>
      <c r="HP3" s="180"/>
      <c r="HQ3" s="180"/>
      <c r="HR3" s="180"/>
      <c r="HS3" s="180"/>
      <c r="HT3" s="180"/>
      <c r="HU3" s="180"/>
      <c r="HV3" s="180"/>
      <c r="HW3" s="180"/>
      <c r="HX3" s="180"/>
      <c r="HY3" s="180"/>
      <c r="HZ3" s="180"/>
      <c r="IA3" s="180"/>
      <c r="IB3" s="180"/>
      <c r="IC3" s="180"/>
      <c r="ID3" s="180"/>
      <c r="IE3" s="180"/>
      <c r="IF3" s="180"/>
      <c r="IG3" s="180"/>
      <c r="IH3" s="180"/>
      <c r="II3" s="180"/>
      <c r="IJ3" s="180"/>
      <c r="IK3" s="180"/>
      <c r="IL3" s="180"/>
      <c r="IM3" s="180"/>
      <c r="IN3" s="180"/>
      <c r="IO3" s="180"/>
      <c r="IP3" s="180"/>
      <c r="IQ3" s="180"/>
      <c r="IR3" s="180"/>
      <c r="IS3" s="180"/>
      <c r="IT3" s="180"/>
      <c r="IU3" s="180"/>
      <c r="IV3" s="180"/>
    </row>
    <row r="4" spans="1:256" x14ac:dyDescent="0.2">
      <c r="A4" s="435"/>
      <c r="B4" s="435" t="s">
        <v>7</v>
      </c>
      <c r="C4" s="435"/>
      <c r="D4" s="435"/>
      <c r="E4" s="435"/>
      <c r="F4" s="435"/>
      <c r="G4" s="435"/>
      <c r="H4" s="435"/>
      <c r="I4" s="435"/>
      <c r="J4" s="435"/>
      <c r="K4" s="435"/>
      <c r="L4" s="435"/>
      <c r="M4" s="435"/>
      <c r="N4" s="435"/>
      <c r="O4" s="435"/>
      <c r="P4" s="435"/>
      <c r="Q4" s="435"/>
      <c r="R4" s="435"/>
      <c r="S4" s="435"/>
      <c r="T4" s="435"/>
      <c r="U4" s="435"/>
      <c r="V4" s="435"/>
      <c r="W4" s="435"/>
      <c r="X4" s="435"/>
      <c r="Y4" s="435"/>
      <c r="Z4" s="435"/>
      <c r="AA4" s="435"/>
      <c r="AB4" s="435"/>
      <c r="AC4" s="435"/>
      <c r="AD4" s="435"/>
      <c r="AE4" s="435"/>
      <c r="AF4" s="435"/>
      <c r="AG4" s="435"/>
      <c r="AH4" s="435"/>
      <c r="AI4" s="435"/>
      <c r="AJ4" s="435"/>
      <c r="AK4" s="435"/>
      <c r="AL4" s="435"/>
      <c r="AM4" s="435"/>
      <c r="AN4" s="435"/>
      <c r="AO4" s="435"/>
      <c r="AP4" s="435"/>
      <c r="AQ4" s="435"/>
      <c r="AR4" s="435"/>
      <c r="AS4" s="435"/>
      <c r="AT4" s="435"/>
      <c r="AU4" s="435"/>
      <c r="AV4" s="435"/>
      <c r="AW4" s="435"/>
      <c r="AX4" s="435"/>
      <c r="AY4" s="435"/>
      <c r="AZ4" s="435"/>
      <c r="BA4" s="435"/>
      <c r="BB4" s="435"/>
      <c r="BC4" s="435"/>
      <c r="BD4" s="435"/>
      <c r="BE4" s="435"/>
      <c r="BF4" s="435"/>
      <c r="BG4" s="435"/>
      <c r="BH4" s="435"/>
      <c r="BI4" s="435"/>
      <c r="BJ4" s="435"/>
      <c r="BK4" s="435"/>
      <c r="BL4" s="435"/>
      <c r="BM4" s="435"/>
      <c r="BN4" s="435"/>
      <c r="BO4" s="435"/>
      <c r="BP4" s="435"/>
      <c r="BQ4" s="435"/>
      <c r="BR4" s="435"/>
      <c r="BS4" s="435"/>
      <c r="BT4" s="435"/>
      <c r="BU4" s="435"/>
      <c r="BV4" s="435"/>
      <c r="BW4" s="435"/>
      <c r="BX4" s="435"/>
      <c r="BY4" s="435"/>
      <c r="BZ4" s="435"/>
      <c r="CA4" s="435"/>
      <c r="CB4" s="435"/>
      <c r="CC4" s="435"/>
      <c r="CD4" s="435"/>
      <c r="CE4" s="435"/>
      <c r="CF4" s="435"/>
      <c r="CG4" s="435"/>
      <c r="CH4" s="435"/>
      <c r="CI4" s="435"/>
      <c r="CJ4" s="435"/>
      <c r="CK4" s="435"/>
      <c r="CL4" s="435"/>
      <c r="CM4" s="435"/>
      <c r="CN4" s="435"/>
      <c r="CO4" s="435"/>
      <c r="CP4" s="435"/>
      <c r="CQ4" s="435"/>
      <c r="CR4" s="435"/>
      <c r="CS4" s="435"/>
      <c r="CT4" s="435"/>
      <c r="CU4" s="435"/>
      <c r="CV4" s="435"/>
      <c r="CW4" s="435"/>
      <c r="CX4" s="435"/>
      <c r="CY4" s="435"/>
      <c r="CZ4" s="435"/>
      <c r="DA4" s="435"/>
      <c r="DB4" s="435"/>
      <c r="DC4" s="435"/>
      <c r="DD4" s="435"/>
      <c r="DE4" s="435"/>
      <c r="DF4" s="435"/>
      <c r="DG4" s="435"/>
      <c r="DH4" s="435"/>
      <c r="DI4" s="435"/>
      <c r="DJ4" s="435"/>
      <c r="DK4" s="435"/>
      <c r="DL4" s="435"/>
      <c r="DM4" s="435"/>
      <c r="DN4" s="435"/>
      <c r="DO4" s="435"/>
      <c r="DP4" s="435"/>
      <c r="DQ4" s="435"/>
      <c r="DR4" s="435"/>
      <c r="DS4" s="435"/>
      <c r="DT4" s="435"/>
      <c r="DU4" s="435"/>
      <c r="DV4" s="435"/>
      <c r="DW4" s="435"/>
      <c r="DX4" s="435"/>
      <c r="DY4" s="435"/>
      <c r="DZ4" s="435"/>
      <c r="EA4" s="435"/>
      <c r="EB4" s="435"/>
      <c r="EC4" s="435"/>
      <c r="ED4" s="435"/>
      <c r="EE4" s="435"/>
      <c r="EF4" s="435"/>
      <c r="EG4" s="435"/>
      <c r="EH4" s="435"/>
      <c r="EI4" s="435"/>
      <c r="EJ4" s="435"/>
      <c r="EK4" s="435"/>
      <c r="EL4" s="435"/>
      <c r="EM4" s="435"/>
      <c r="EN4" s="435"/>
      <c r="EO4" s="435"/>
      <c r="EP4" s="435"/>
      <c r="EQ4" s="435"/>
      <c r="ER4" s="435"/>
      <c r="ES4" s="435"/>
      <c r="ET4" s="435"/>
      <c r="EU4" s="435"/>
      <c r="EV4" s="435"/>
      <c r="EW4" s="435"/>
      <c r="EX4" s="435"/>
      <c r="EY4" s="435"/>
      <c r="EZ4" s="435"/>
      <c r="FA4" s="435"/>
      <c r="FB4" s="435"/>
      <c r="FC4" s="435"/>
      <c r="FD4" s="435"/>
      <c r="FE4" s="435"/>
      <c r="FF4" s="435"/>
      <c r="FG4" s="435"/>
      <c r="FH4" s="435"/>
      <c r="FI4" s="435"/>
      <c r="FJ4" s="435"/>
      <c r="FK4" s="435"/>
      <c r="FL4" s="435"/>
      <c r="FM4" s="435"/>
      <c r="FN4" s="435"/>
      <c r="FO4" s="435"/>
      <c r="FP4" s="435"/>
      <c r="FQ4" s="435"/>
      <c r="FR4" s="435"/>
      <c r="FS4" s="435"/>
      <c r="FT4" s="435"/>
      <c r="FU4" s="435"/>
      <c r="FV4" s="435"/>
      <c r="FW4" s="435"/>
      <c r="FX4" s="435"/>
      <c r="FY4" s="435"/>
      <c r="FZ4" s="435"/>
      <c r="GA4" s="435"/>
      <c r="GB4" s="435"/>
      <c r="GC4" s="435"/>
      <c r="GD4" s="435"/>
      <c r="GE4" s="435"/>
      <c r="GF4" s="435"/>
      <c r="GG4" s="435"/>
      <c r="GH4" s="435"/>
      <c r="GI4" s="435"/>
      <c r="GJ4" s="435"/>
      <c r="GK4" s="435"/>
      <c r="GL4" s="435"/>
      <c r="GM4" s="435"/>
      <c r="GN4" s="435"/>
      <c r="GO4" s="435"/>
      <c r="GP4" s="435"/>
      <c r="GQ4" s="435"/>
      <c r="GR4" s="435"/>
      <c r="GS4" s="435"/>
      <c r="GT4" s="435"/>
      <c r="GU4" s="435"/>
      <c r="GV4" s="435"/>
      <c r="GW4" s="435"/>
      <c r="GX4" s="435"/>
      <c r="GY4" s="435"/>
      <c r="GZ4" s="435"/>
      <c r="HA4" s="435"/>
      <c r="HB4" s="435"/>
      <c r="HC4" s="435"/>
      <c r="HD4" s="435"/>
      <c r="HE4" s="435"/>
      <c r="HF4" s="435"/>
      <c r="HG4" s="435"/>
      <c r="HH4" s="435"/>
      <c r="HI4" s="435"/>
      <c r="HJ4" s="435"/>
      <c r="HK4" s="435"/>
      <c r="HL4" s="435"/>
      <c r="HM4" s="435"/>
      <c r="HN4" s="435"/>
      <c r="HO4" s="435"/>
      <c r="HP4" s="435"/>
      <c r="HQ4" s="435"/>
      <c r="HR4" s="435"/>
      <c r="HS4" s="435"/>
      <c r="HT4" s="435"/>
      <c r="HU4" s="435"/>
      <c r="HV4" s="435"/>
      <c r="HW4" s="435"/>
      <c r="HX4" s="435"/>
      <c r="HY4" s="435"/>
      <c r="HZ4" s="435"/>
      <c r="IA4" s="435"/>
      <c r="IB4" s="435"/>
      <c r="IC4" s="435"/>
      <c r="ID4" s="435"/>
      <c r="IE4" s="435"/>
      <c r="IF4" s="435"/>
      <c r="IG4" s="435"/>
      <c r="IH4" s="435"/>
      <c r="II4" s="435"/>
      <c r="IJ4" s="435"/>
      <c r="IK4" s="435"/>
      <c r="IL4" s="435"/>
      <c r="IM4" s="435"/>
      <c r="IN4" s="435"/>
      <c r="IO4" s="435"/>
      <c r="IP4" s="435"/>
      <c r="IQ4" s="435"/>
      <c r="IR4" s="435"/>
      <c r="IS4" s="435"/>
      <c r="IT4" s="435"/>
      <c r="IU4" s="435"/>
      <c r="IV4" s="435"/>
    </row>
    <row r="5" spans="1:256" x14ac:dyDescent="0.2">
      <c r="A5" s="435"/>
      <c r="B5" s="618">
        <v>2003</v>
      </c>
      <c r="C5" s="618">
        <v>2004</v>
      </c>
      <c r="D5" s="618">
        <v>2005</v>
      </c>
      <c r="E5" s="618">
        <v>2006</v>
      </c>
      <c r="F5" s="618">
        <v>2007</v>
      </c>
      <c r="G5" s="618">
        <v>2008</v>
      </c>
      <c r="H5" s="618">
        <v>2009</v>
      </c>
      <c r="I5" s="618">
        <v>2010</v>
      </c>
      <c r="J5" s="618">
        <v>2011</v>
      </c>
      <c r="K5" s="618">
        <v>2012</v>
      </c>
      <c r="L5" s="618">
        <v>2013</v>
      </c>
      <c r="M5" s="618">
        <v>2014</v>
      </c>
      <c r="N5" s="618">
        <v>2015</v>
      </c>
      <c r="O5" s="618">
        <v>2016</v>
      </c>
      <c r="P5" s="436"/>
      <c r="Q5" s="436"/>
      <c r="R5" s="436"/>
      <c r="S5" s="436"/>
      <c r="T5" s="436"/>
      <c r="U5" s="436"/>
      <c r="V5" s="436"/>
      <c r="W5" s="436"/>
      <c r="X5" s="436"/>
      <c r="Y5" s="436"/>
      <c r="Z5" s="436"/>
      <c r="AA5" s="436"/>
      <c r="AB5" s="436"/>
      <c r="AC5" s="436"/>
      <c r="AD5" s="436"/>
      <c r="AE5" s="436"/>
      <c r="AF5" s="436"/>
      <c r="AG5" s="436"/>
      <c r="AH5" s="436"/>
      <c r="AI5" s="436"/>
      <c r="AJ5" s="436"/>
      <c r="AK5" s="436"/>
      <c r="AL5" s="436"/>
      <c r="AM5" s="436"/>
      <c r="AN5" s="436"/>
      <c r="AO5" s="436"/>
      <c r="AP5" s="436"/>
      <c r="AQ5" s="436"/>
      <c r="AR5" s="436"/>
      <c r="AS5" s="436"/>
      <c r="AT5" s="436"/>
      <c r="AU5" s="436"/>
      <c r="AV5" s="436"/>
      <c r="AW5" s="436"/>
      <c r="AX5" s="436"/>
      <c r="AY5" s="436"/>
      <c r="AZ5" s="436"/>
      <c r="BA5" s="436"/>
      <c r="BB5" s="436"/>
      <c r="BC5" s="436"/>
      <c r="BD5" s="436"/>
      <c r="BE5" s="436"/>
      <c r="BF5" s="436"/>
      <c r="BG5" s="436"/>
      <c r="BH5" s="436"/>
      <c r="BI5" s="436"/>
      <c r="BJ5" s="436"/>
      <c r="BK5" s="436"/>
      <c r="BL5" s="436"/>
      <c r="BM5" s="436"/>
      <c r="BN5" s="436"/>
      <c r="BO5" s="436"/>
      <c r="BP5" s="436"/>
      <c r="BQ5" s="436"/>
      <c r="BR5" s="436"/>
      <c r="BS5" s="436"/>
      <c r="BT5" s="436"/>
      <c r="BU5" s="436"/>
      <c r="BV5" s="436"/>
      <c r="BW5" s="436"/>
      <c r="BX5" s="436"/>
      <c r="BY5" s="436"/>
      <c r="BZ5" s="436"/>
      <c r="CA5" s="436"/>
      <c r="CB5" s="436"/>
      <c r="CC5" s="436"/>
      <c r="CD5" s="436"/>
      <c r="CE5" s="436"/>
      <c r="CF5" s="436"/>
      <c r="CG5" s="436"/>
      <c r="CH5" s="436"/>
      <c r="CI5" s="436"/>
      <c r="CJ5" s="436"/>
      <c r="CK5" s="436"/>
      <c r="CL5" s="436"/>
      <c r="CM5" s="436"/>
      <c r="CN5" s="436"/>
      <c r="CO5" s="436"/>
      <c r="CP5" s="436"/>
      <c r="CQ5" s="436"/>
      <c r="CR5" s="436"/>
      <c r="CS5" s="436"/>
      <c r="CT5" s="436"/>
      <c r="CU5" s="436"/>
      <c r="CV5" s="436"/>
      <c r="CW5" s="436"/>
      <c r="CX5" s="436"/>
      <c r="CY5" s="436"/>
      <c r="CZ5" s="436"/>
      <c r="DA5" s="436"/>
      <c r="DB5" s="436"/>
      <c r="DC5" s="436"/>
      <c r="DD5" s="436"/>
      <c r="DE5" s="436"/>
      <c r="DF5" s="436"/>
      <c r="DG5" s="436"/>
      <c r="DH5" s="436"/>
      <c r="DI5" s="436"/>
      <c r="DJ5" s="436"/>
      <c r="DK5" s="436"/>
      <c r="DL5" s="436"/>
      <c r="DM5" s="436"/>
      <c r="DN5" s="436"/>
      <c r="DO5" s="436"/>
      <c r="DP5" s="436"/>
      <c r="DQ5" s="436"/>
      <c r="DR5" s="436"/>
      <c r="DS5" s="436"/>
      <c r="DT5" s="436"/>
      <c r="DU5" s="436"/>
      <c r="DV5" s="436"/>
      <c r="DW5" s="436"/>
      <c r="DX5" s="436"/>
      <c r="DY5" s="436"/>
      <c r="DZ5" s="436"/>
      <c r="EA5" s="436"/>
      <c r="EB5" s="436"/>
      <c r="EC5" s="436"/>
      <c r="ED5" s="436"/>
      <c r="EE5" s="436"/>
      <c r="EF5" s="436"/>
      <c r="EG5" s="436"/>
      <c r="EH5" s="436"/>
      <c r="EI5" s="436"/>
      <c r="EJ5" s="436"/>
      <c r="EK5" s="436"/>
      <c r="EL5" s="436"/>
      <c r="EM5" s="436"/>
      <c r="EN5" s="436"/>
      <c r="EO5" s="436"/>
      <c r="EP5" s="436"/>
      <c r="EQ5" s="436"/>
      <c r="ER5" s="436"/>
      <c r="ES5" s="436"/>
      <c r="ET5" s="436"/>
      <c r="EU5" s="436"/>
      <c r="EV5" s="436"/>
      <c r="EW5" s="436"/>
      <c r="EX5" s="436"/>
      <c r="EY5" s="436"/>
      <c r="EZ5" s="436"/>
      <c r="FA5" s="436"/>
      <c r="FB5" s="436"/>
      <c r="FC5" s="436"/>
      <c r="FD5" s="436"/>
      <c r="FE5" s="436"/>
      <c r="FF5" s="436"/>
      <c r="FG5" s="436"/>
      <c r="FH5" s="436"/>
      <c r="FI5" s="436"/>
      <c r="FJ5" s="436"/>
      <c r="FK5" s="436"/>
      <c r="FL5" s="436"/>
      <c r="FM5" s="436"/>
      <c r="FN5" s="436"/>
      <c r="FO5" s="436"/>
      <c r="FP5" s="436"/>
      <c r="FQ5" s="436"/>
      <c r="FR5" s="436"/>
      <c r="FS5" s="436"/>
      <c r="FT5" s="436"/>
      <c r="FU5" s="436"/>
      <c r="FV5" s="436"/>
      <c r="FW5" s="436"/>
      <c r="FX5" s="436"/>
      <c r="FY5" s="436"/>
      <c r="FZ5" s="436"/>
      <c r="GA5" s="436"/>
      <c r="GB5" s="436"/>
      <c r="GC5" s="436"/>
      <c r="GD5" s="436"/>
      <c r="GE5" s="436"/>
      <c r="GF5" s="436"/>
      <c r="GG5" s="436"/>
      <c r="GH5" s="436"/>
      <c r="GI5" s="436"/>
      <c r="GJ5" s="436"/>
      <c r="GK5" s="436"/>
      <c r="GL5" s="436"/>
      <c r="GM5" s="436"/>
      <c r="GN5" s="436"/>
      <c r="GO5" s="436"/>
      <c r="GP5" s="436"/>
      <c r="GQ5" s="436"/>
      <c r="GR5" s="436"/>
      <c r="GS5" s="436"/>
      <c r="GT5" s="436"/>
      <c r="GU5" s="436"/>
      <c r="GV5" s="436"/>
      <c r="GW5" s="436"/>
      <c r="GX5" s="436"/>
      <c r="GY5" s="436"/>
      <c r="GZ5" s="436"/>
      <c r="HA5" s="436"/>
      <c r="HB5" s="436"/>
      <c r="HC5" s="436"/>
      <c r="HD5" s="436"/>
      <c r="HE5" s="436"/>
      <c r="HF5" s="436"/>
      <c r="HG5" s="436"/>
      <c r="HH5" s="436"/>
      <c r="HI5" s="436"/>
      <c r="HJ5" s="436"/>
      <c r="HK5" s="436"/>
      <c r="HL5" s="436"/>
      <c r="HM5" s="436"/>
      <c r="HN5" s="436"/>
      <c r="HO5" s="436"/>
      <c r="HP5" s="436"/>
      <c r="HQ5" s="436"/>
      <c r="HR5" s="436"/>
      <c r="HS5" s="436"/>
      <c r="HT5" s="436"/>
      <c r="HU5" s="436"/>
      <c r="HV5" s="436"/>
      <c r="HW5" s="436"/>
      <c r="HX5" s="436"/>
      <c r="HY5" s="436"/>
      <c r="HZ5" s="436"/>
      <c r="IA5" s="436"/>
      <c r="IB5" s="436"/>
      <c r="IC5" s="436"/>
      <c r="ID5" s="436"/>
      <c r="IE5" s="436"/>
      <c r="IF5" s="436"/>
      <c r="IG5" s="436"/>
      <c r="IH5" s="436"/>
      <c r="II5" s="436"/>
      <c r="IJ5" s="436"/>
      <c r="IK5" s="436"/>
      <c r="IL5" s="436"/>
      <c r="IM5" s="436"/>
      <c r="IN5" s="436"/>
      <c r="IO5" s="436"/>
      <c r="IP5" s="436"/>
      <c r="IQ5" s="436"/>
      <c r="IR5" s="436"/>
      <c r="IS5" s="436"/>
      <c r="IT5" s="436"/>
      <c r="IU5" s="436"/>
      <c r="IV5" s="436"/>
    </row>
    <row r="6" spans="1:256" ht="38.25" x14ac:dyDescent="0.2">
      <c r="A6" s="437" t="s">
        <v>409</v>
      </c>
      <c r="B6" s="438">
        <f>SUM(B7:B10)</f>
        <v>1581</v>
      </c>
      <c r="C6" s="438">
        <f t="shared" ref="C6:O6" si="0">SUM(C7:C10)</f>
        <v>1685</v>
      </c>
      <c r="D6" s="438">
        <f t="shared" si="0"/>
        <v>1845</v>
      </c>
      <c r="E6" s="438">
        <f t="shared" si="0"/>
        <v>1892</v>
      </c>
      <c r="F6" s="438">
        <f t="shared" si="0"/>
        <v>2251</v>
      </c>
      <c r="G6" s="438">
        <f t="shared" si="0"/>
        <v>2729</v>
      </c>
      <c r="H6" s="438">
        <f t="shared" si="0"/>
        <v>3051</v>
      </c>
      <c r="I6" s="438">
        <f t="shared" si="0"/>
        <v>3064</v>
      </c>
      <c r="J6" s="438">
        <f t="shared" si="0"/>
        <v>3535</v>
      </c>
      <c r="K6" s="438">
        <f t="shared" si="0"/>
        <v>3198</v>
      </c>
      <c r="L6" s="438">
        <f t="shared" si="0"/>
        <v>3514</v>
      </c>
      <c r="M6" s="438">
        <f t="shared" si="0"/>
        <v>3119</v>
      </c>
      <c r="N6" s="438">
        <f t="shared" si="0"/>
        <v>3361</v>
      </c>
      <c r="O6" s="438">
        <f t="shared" si="0"/>
        <v>3078</v>
      </c>
    </row>
    <row r="7" spans="1:256" x14ac:dyDescent="0.2">
      <c r="A7" s="439" t="s">
        <v>401</v>
      </c>
      <c r="B7" s="440">
        <v>334</v>
      </c>
      <c r="C7" s="440">
        <v>424</v>
      </c>
      <c r="D7" s="440">
        <v>535</v>
      </c>
      <c r="E7" s="440">
        <v>582</v>
      </c>
      <c r="F7" s="440">
        <v>576</v>
      </c>
      <c r="G7" s="440">
        <v>807</v>
      </c>
      <c r="H7" s="440">
        <v>835</v>
      </c>
      <c r="I7" s="440">
        <v>847</v>
      </c>
      <c r="J7" s="440">
        <v>954</v>
      </c>
      <c r="K7" s="440">
        <v>1048</v>
      </c>
      <c r="L7" s="440">
        <v>1013</v>
      </c>
      <c r="M7" s="440">
        <v>1045</v>
      </c>
      <c r="N7" s="440">
        <v>1210</v>
      </c>
      <c r="O7" s="440">
        <v>1229</v>
      </c>
    </row>
    <row r="8" spans="1:256" x14ac:dyDescent="0.2">
      <c r="A8" s="441" t="s">
        <v>402</v>
      </c>
      <c r="B8" s="440">
        <v>1168</v>
      </c>
      <c r="C8" s="440">
        <v>1191</v>
      </c>
      <c r="D8" s="440">
        <v>1243</v>
      </c>
      <c r="E8" s="440">
        <v>1243</v>
      </c>
      <c r="F8" s="440">
        <v>1596</v>
      </c>
      <c r="G8" s="440">
        <v>1867</v>
      </c>
      <c r="H8" s="440">
        <v>2141</v>
      </c>
      <c r="I8" s="440">
        <v>2141</v>
      </c>
      <c r="J8" s="440">
        <v>2484</v>
      </c>
      <c r="K8" s="440">
        <v>2050</v>
      </c>
      <c r="L8" s="440">
        <v>2410</v>
      </c>
      <c r="M8" s="440">
        <v>1970</v>
      </c>
      <c r="N8" s="440">
        <v>2057</v>
      </c>
      <c r="O8" s="440">
        <v>1735</v>
      </c>
    </row>
    <row r="9" spans="1:256" x14ac:dyDescent="0.2">
      <c r="A9" s="441" t="s">
        <v>405</v>
      </c>
      <c r="B9" s="440">
        <v>24</v>
      </c>
      <c r="C9" s="440">
        <v>28</v>
      </c>
      <c r="D9" s="440">
        <v>23</v>
      </c>
      <c r="E9" s="440">
        <v>23</v>
      </c>
      <c r="F9" s="440">
        <v>21</v>
      </c>
      <c r="G9" s="440">
        <v>18</v>
      </c>
      <c r="H9" s="440">
        <v>34</v>
      </c>
      <c r="I9" s="440">
        <v>25</v>
      </c>
      <c r="J9" s="440">
        <v>35</v>
      </c>
      <c r="K9" s="440">
        <v>30</v>
      </c>
      <c r="L9" s="440">
        <v>25</v>
      </c>
      <c r="M9" s="440">
        <v>29</v>
      </c>
      <c r="N9" s="440">
        <v>32</v>
      </c>
      <c r="O9" s="440">
        <v>34</v>
      </c>
    </row>
    <row r="10" spans="1:256" x14ac:dyDescent="0.2">
      <c r="A10" s="442" t="s">
        <v>406</v>
      </c>
      <c r="B10" s="443">
        <v>55</v>
      </c>
      <c r="C10" s="443">
        <v>42</v>
      </c>
      <c r="D10" s="443">
        <v>44</v>
      </c>
      <c r="E10" s="443">
        <v>44</v>
      </c>
      <c r="F10" s="443">
        <v>58</v>
      </c>
      <c r="G10" s="443">
        <v>37</v>
      </c>
      <c r="H10" s="443">
        <v>41</v>
      </c>
      <c r="I10" s="443">
        <v>51</v>
      </c>
      <c r="J10" s="443">
        <v>62</v>
      </c>
      <c r="K10" s="443">
        <v>70</v>
      </c>
      <c r="L10" s="443">
        <v>66</v>
      </c>
      <c r="M10" s="443">
        <v>75</v>
      </c>
      <c r="N10" s="443">
        <v>62</v>
      </c>
      <c r="O10" s="443">
        <v>80</v>
      </c>
    </row>
    <row r="11" spans="1:256" x14ac:dyDescent="0.2">
      <c r="A11" s="445" t="s">
        <v>411</v>
      </c>
    </row>
  </sheetData>
  <mergeCells count="1">
    <mergeCell ref="A2:O2"/>
  </mergeCells>
  <pageMargins left="0.7" right="0.7" top="0.75" bottom="0.75" header="0.3" footer="0.3"/>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1"/>
  <sheetViews>
    <sheetView workbookViewId="0">
      <selection activeCell="G21" sqref="G21"/>
    </sheetView>
  </sheetViews>
  <sheetFormatPr baseColWidth="10" defaultColWidth="5" defaultRowHeight="12.75" x14ac:dyDescent="0.2"/>
  <cols>
    <col min="1" max="1" width="29.7109375" style="383" customWidth="1"/>
    <col min="2" max="12" width="5" style="383" bestFit="1" customWidth="1"/>
    <col min="13" max="13" width="5.85546875" style="383" customWidth="1"/>
    <col min="14" max="15" width="5" style="383" bestFit="1" customWidth="1"/>
    <col min="16" max="245" width="10.28515625" style="383" customWidth="1"/>
    <col min="246" max="246" width="21.85546875" style="383" customWidth="1"/>
    <col min="247" max="247" width="5.42578125" style="383" customWidth="1"/>
    <col min="248" max="256" width="5" style="383"/>
    <col min="257" max="257" width="29.7109375" style="383" customWidth="1"/>
    <col min="258" max="268" width="5" style="383" bestFit="1" customWidth="1"/>
    <col min="269" max="269" width="5.85546875" style="383" customWidth="1"/>
    <col min="270" max="270" width="5" style="383" bestFit="1" customWidth="1"/>
    <col min="271" max="501" width="10.28515625" style="383" customWidth="1"/>
    <col min="502" max="502" width="21.85546875" style="383" customWidth="1"/>
    <col min="503" max="503" width="5.42578125" style="383" customWidth="1"/>
    <col min="504" max="512" width="5" style="383"/>
    <col min="513" max="513" width="29.7109375" style="383" customWidth="1"/>
    <col min="514" max="524" width="5" style="383" bestFit="1" customWidth="1"/>
    <col min="525" max="525" width="5.85546875" style="383" customWidth="1"/>
    <col min="526" max="526" width="5" style="383" bestFit="1" customWidth="1"/>
    <col min="527" max="757" width="10.28515625" style="383" customWidth="1"/>
    <col min="758" max="758" width="21.85546875" style="383" customWidth="1"/>
    <col min="759" max="759" width="5.42578125" style="383" customWidth="1"/>
    <col min="760" max="768" width="5" style="383"/>
    <col min="769" max="769" width="29.7109375" style="383" customWidth="1"/>
    <col min="770" max="780" width="5" style="383" bestFit="1" customWidth="1"/>
    <col min="781" max="781" width="5.85546875" style="383" customWidth="1"/>
    <col min="782" max="782" width="5" style="383" bestFit="1" customWidth="1"/>
    <col min="783" max="1013" width="10.28515625" style="383" customWidth="1"/>
    <col min="1014" max="1014" width="21.85546875" style="383" customWidth="1"/>
    <col min="1015" max="1015" width="5.42578125" style="383" customWidth="1"/>
    <col min="1016" max="1024" width="5" style="383"/>
    <col min="1025" max="1025" width="29.7109375" style="383" customWidth="1"/>
    <col min="1026" max="1036" width="5" style="383" bestFit="1" customWidth="1"/>
    <col min="1037" max="1037" width="5.85546875" style="383" customWidth="1"/>
    <col min="1038" max="1038" width="5" style="383" bestFit="1" customWidth="1"/>
    <col min="1039" max="1269" width="10.28515625" style="383" customWidth="1"/>
    <col min="1270" max="1270" width="21.85546875" style="383" customWidth="1"/>
    <col min="1271" max="1271" width="5.42578125" style="383" customWidth="1"/>
    <col min="1272" max="1280" width="5" style="383"/>
    <col min="1281" max="1281" width="29.7109375" style="383" customWidth="1"/>
    <col min="1282" max="1292" width="5" style="383" bestFit="1" customWidth="1"/>
    <col min="1293" max="1293" width="5.85546875" style="383" customWidth="1"/>
    <col min="1294" max="1294" width="5" style="383" bestFit="1" customWidth="1"/>
    <col min="1295" max="1525" width="10.28515625" style="383" customWidth="1"/>
    <col min="1526" max="1526" width="21.85546875" style="383" customWidth="1"/>
    <col min="1527" max="1527" width="5.42578125" style="383" customWidth="1"/>
    <col min="1528" max="1536" width="5" style="383"/>
    <col min="1537" max="1537" width="29.7109375" style="383" customWidth="1"/>
    <col min="1538" max="1548" width="5" style="383" bestFit="1" customWidth="1"/>
    <col min="1549" max="1549" width="5.85546875" style="383" customWidth="1"/>
    <col min="1550" max="1550" width="5" style="383" bestFit="1" customWidth="1"/>
    <col min="1551" max="1781" width="10.28515625" style="383" customWidth="1"/>
    <col min="1782" max="1782" width="21.85546875" style="383" customWidth="1"/>
    <col min="1783" max="1783" width="5.42578125" style="383" customWidth="1"/>
    <col min="1784" max="1792" width="5" style="383"/>
    <col min="1793" max="1793" width="29.7109375" style="383" customWidth="1"/>
    <col min="1794" max="1804" width="5" style="383" bestFit="1" customWidth="1"/>
    <col min="1805" max="1805" width="5.85546875" style="383" customWidth="1"/>
    <col min="1806" max="1806" width="5" style="383" bestFit="1" customWidth="1"/>
    <col min="1807" max="2037" width="10.28515625" style="383" customWidth="1"/>
    <col min="2038" max="2038" width="21.85546875" style="383" customWidth="1"/>
    <col min="2039" max="2039" width="5.42578125" style="383" customWidth="1"/>
    <col min="2040" max="2048" width="5" style="383"/>
    <col min="2049" max="2049" width="29.7109375" style="383" customWidth="1"/>
    <col min="2050" max="2060" width="5" style="383" bestFit="1" customWidth="1"/>
    <col min="2061" max="2061" width="5.85546875" style="383" customWidth="1"/>
    <col min="2062" max="2062" width="5" style="383" bestFit="1" customWidth="1"/>
    <col min="2063" max="2293" width="10.28515625" style="383" customWidth="1"/>
    <col min="2294" max="2294" width="21.85546875" style="383" customWidth="1"/>
    <col min="2295" max="2295" width="5.42578125" style="383" customWidth="1"/>
    <col min="2296" max="2304" width="5" style="383"/>
    <col min="2305" max="2305" width="29.7109375" style="383" customWidth="1"/>
    <col min="2306" max="2316" width="5" style="383" bestFit="1" customWidth="1"/>
    <col min="2317" max="2317" width="5.85546875" style="383" customWidth="1"/>
    <col min="2318" max="2318" width="5" style="383" bestFit="1" customWidth="1"/>
    <col min="2319" max="2549" width="10.28515625" style="383" customWidth="1"/>
    <col min="2550" max="2550" width="21.85546875" style="383" customWidth="1"/>
    <col min="2551" max="2551" width="5.42578125" style="383" customWidth="1"/>
    <col min="2552" max="2560" width="5" style="383"/>
    <col min="2561" max="2561" width="29.7109375" style="383" customWidth="1"/>
    <col min="2562" max="2572" width="5" style="383" bestFit="1" customWidth="1"/>
    <col min="2573" max="2573" width="5.85546875" style="383" customWidth="1"/>
    <col min="2574" max="2574" width="5" style="383" bestFit="1" customWidth="1"/>
    <col min="2575" max="2805" width="10.28515625" style="383" customWidth="1"/>
    <col min="2806" max="2806" width="21.85546875" style="383" customWidth="1"/>
    <col min="2807" max="2807" width="5.42578125" style="383" customWidth="1"/>
    <col min="2808" max="2816" width="5" style="383"/>
    <col min="2817" max="2817" width="29.7109375" style="383" customWidth="1"/>
    <col min="2818" max="2828" width="5" style="383" bestFit="1" customWidth="1"/>
    <col min="2829" max="2829" width="5.85546875" style="383" customWidth="1"/>
    <col min="2830" max="2830" width="5" style="383" bestFit="1" customWidth="1"/>
    <col min="2831" max="3061" width="10.28515625" style="383" customWidth="1"/>
    <col min="3062" max="3062" width="21.85546875" style="383" customWidth="1"/>
    <col min="3063" max="3063" width="5.42578125" style="383" customWidth="1"/>
    <col min="3064" max="3072" width="5" style="383"/>
    <col min="3073" max="3073" width="29.7109375" style="383" customWidth="1"/>
    <col min="3074" max="3084" width="5" style="383" bestFit="1" customWidth="1"/>
    <col min="3085" max="3085" width="5.85546875" style="383" customWidth="1"/>
    <col min="3086" max="3086" width="5" style="383" bestFit="1" customWidth="1"/>
    <col min="3087" max="3317" width="10.28515625" style="383" customWidth="1"/>
    <col min="3318" max="3318" width="21.85546875" style="383" customWidth="1"/>
    <col min="3319" max="3319" width="5.42578125" style="383" customWidth="1"/>
    <col min="3320" max="3328" width="5" style="383"/>
    <col min="3329" max="3329" width="29.7109375" style="383" customWidth="1"/>
    <col min="3330" max="3340" width="5" style="383" bestFit="1" customWidth="1"/>
    <col min="3341" max="3341" width="5.85546875" style="383" customWidth="1"/>
    <col min="3342" max="3342" width="5" style="383" bestFit="1" customWidth="1"/>
    <col min="3343" max="3573" width="10.28515625" style="383" customWidth="1"/>
    <col min="3574" max="3574" width="21.85546875" style="383" customWidth="1"/>
    <col min="3575" max="3575" width="5.42578125" style="383" customWidth="1"/>
    <col min="3576" max="3584" width="5" style="383"/>
    <col min="3585" max="3585" width="29.7109375" style="383" customWidth="1"/>
    <col min="3586" max="3596" width="5" style="383" bestFit="1" customWidth="1"/>
    <col min="3597" max="3597" width="5.85546875" style="383" customWidth="1"/>
    <col min="3598" max="3598" width="5" style="383" bestFit="1" customWidth="1"/>
    <col min="3599" max="3829" width="10.28515625" style="383" customWidth="1"/>
    <col min="3830" max="3830" width="21.85546875" style="383" customWidth="1"/>
    <col min="3831" max="3831" width="5.42578125" style="383" customWidth="1"/>
    <col min="3832" max="3840" width="5" style="383"/>
    <col min="3841" max="3841" width="29.7109375" style="383" customWidth="1"/>
    <col min="3842" max="3852" width="5" style="383" bestFit="1" customWidth="1"/>
    <col min="3853" max="3853" width="5.85546875" style="383" customWidth="1"/>
    <col min="3854" max="3854" width="5" style="383" bestFit="1" customWidth="1"/>
    <col min="3855" max="4085" width="10.28515625" style="383" customWidth="1"/>
    <col min="4086" max="4086" width="21.85546875" style="383" customWidth="1"/>
    <col min="4087" max="4087" width="5.42578125" style="383" customWidth="1"/>
    <col min="4088" max="4096" width="5" style="383"/>
    <col min="4097" max="4097" width="29.7109375" style="383" customWidth="1"/>
    <col min="4098" max="4108" width="5" style="383" bestFit="1" customWidth="1"/>
    <col min="4109" max="4109" width="5.85546875" style="383" customWidth="1"/>
    <col min="4110" max="4110" width="5" style="383" bestFit="1" customWidth="1"/>
    <col min="4111" max="4341" width="10.28515625" style="383" customWidth="1"/>
    <col min="4342" max="4342" width="21.85546875" style="383" customWidth="1"/>
    <col min="4343" max="4343" width="5.42578125" style="383" customWidth="1"/>
    <col min="4344" max="4352" width="5" style="383"/>
    <col min="4353" max="4353" width="29.7109375" style="383" customWidth="1"/>
    <col min="4354" max="4364" width="5" style="383" bestFit="1" customWidth="1"/>
    <col min="4365" max="4365" width="5.85546875" style="383" customWidth="1"/>
    <col min="4366" max="4366" width="5" style="383" bestFit="1" customWidth="1"/>
    <col min="4367" max="4597" width="10.28515625" style="383" customWidth="1"/>
    <col min="4598" max="4598" width="21.85546875" style="383" customWidth="1"/>
    <col min="4599" max="4599" width="5.42578125" style="383" customWidth="1"/>
    <col min="4600" max="4608" width="5" style="383"/>
    <col min="4609" max="4609" width="29.7109375" style="383" customWidth="1"/>
    <col min="4610" max="4620" width="5" style="383" bestFit="1" customWidth="1"/>
    <col min="4621" max="4621" width="5.85546875" style="383" customWidth="1"/>
    <col min="4622" max="4622" width="5" style="383" bestFit="1" customWidth="1"/>
    <col min="4623" max="4853" width="10.28515625" style="383" customWidth="1"/>
    <col min="4854" max="4854" width="21.85546875" style="383" customWidth="1"/>
    <col min="4855" max="4855" width="5.42578125" style="383" customWidth="1"/>
    <col min="4856" max="4864" width="5" style="383"/>
    <col min="4865" max="4865" width="29.7109375" style="383" customWidth="1"/>
    <col min="4866" max="4876" width="5" style="383" bestFit="1" customWidth="1"/>
    <col min="4877" max="4877" width="5.85546875" style="383" customWidth="1"/>
    <col min="4878" max="4878" width="5" style="383" bestFit="1" customWidth="1"/>
    <col min="4879" max="5109" width="10.28515625" style="383" customWidth="1"/>
    <col min="5110" max="5110" width="21.85546875" style="383" customWidth="1"/>
    <col min="5111" max="5111" width="5.42578125" style="383" customWidth="1"/>
    <col min="5112" max="5120" width="5" style="383"/>
    <col min="5121" max="5121" width="29.7109375" style="383" customWidth="1"/>
    <col min="5122" max="5132" width="5" style="383" bestFit="1" customWidth="1"/>
    <col min="5133" max="5133" width="5.85546875" style="383" customWidth="1"/>
    <col min="5134" max="5134" width="5" style="383" bestFit="1" customWidth="1"/>
    <col min="5135" max="5365" width="10.28515625" style="383" customWidth="1"/>
    <col min="5366" max="5366" width="21.85546875" style="383" customWidth="1"/>
    <col min="5367" max="5367" width="5.42578125" style="383" customWidth="1"/>
    <col min="5368" max="5376" width="5" style="383"/>
    <col min="5377" max="5377" width="29.7109375" style="383" customWidth="1"/>
    <col min="5378" max="5388" width="5" style="383" bestFit="1" customWidth="1"/>
    <col min="5389" max="5389" width="5.85546875" style="383" customWidth="1"/>
    <col min="5390" max="5390" width="5" style="383" bestFit="1" customWidth="1"/>
    <col min="5391" max="5621" width="10.28515625" style="383" customWidth="1"/>
    <col min="5622" max="5622" width="21.85546875" style="383" customWidth="1"/>
    <col min="5623" max="5623" width="5.42578125" style="383" customWidth="1"/>
    <col min="5624" max="5632" width="5" style="383"/>
    <col min="5633" max="5633" width="29.7109375" style="383" customWidth="1"/>
    <col min="5634" max="5644" width="5" style="383" bestFit="1" customWidth="1"/>
    <col min="5645" max="5645" width="5.85546875" style="383" customWidth="1"/>
    <col min="5646" max="5646" width="5" style="383" bestFit="1" customWidth="1"/>
    <col min="5647" max="5877" width="10.28515625" style="383" customWidth="1"/>
    <col min="5878" max="5878" width="21.85546875" style="383" customWidth="1"/>
    <col min="5879" max="5879" width="5.42578125" style="383" customWidth="1"/>
    <col min="5880" max="5888" width="5" style="383"/>
    <col min="5889" max="5889" width="29.7109375" style="383" customWidth="1"/>
    <col min="5890" max="5900" width="5" style="383" bestFit="1" customWidth="1"/>
    <col min="5901" max="5901" width="5.85546875" style="383" customWidth="1"/>
    <col min="5902" max="5902" width="5" style="383" bestFit="1" customWidth="1"/>
    <col min="5903" max="6133" width="10.28515625" style="383" customWidth="1"/>
    <col min="6134" max="6134" width="21.85546875" style="383" customWidth="1"/>
    <col min="6135" max="6135" width="5.42578125" style="383" customWidth="1"/>
    <col min="6136" max="6144" width="5" style="383"/>
    <col min="6145" max="6145" width="29.7109375" style="383" customWidth="1"/>
    <col min="6146" max="6156" width="5" style="383" bestFit="1" customWidth="1"/>
    <col min="6157" max="6157" width="5.85546875" style="383" customWidth="1"/>
    <col min="6158" max="6158" width="5" style="383" bestFit="1" customWidth="1"/>
    <col min="6159" max="6389" width="10.28515625" style="383" customWidth="1"/>
    <col min="6390" max="6390" width="21.85546875" style="383" customWidth="1"/>
    <col min="6391" max="6391" width="5.42578125" style="383" customWidth="1"/>
    <col min="6392" max="6400" width="5" style="383"/>
    <col min="6401" max="6401" width="29.7109375" style="383" customWidth="1"/>
    <col min="6402" max="6412" width="5" style="383" bestFit="1" customWidth="1"/>
    <col min="6413" max="6413" width="5.85546875" style="383" customWidth="1"/>
    <col min="6414" max="6414" width="5" style="383" bestFit="1" customWidth="1"/>
    <col min="6415" max="6645" width="10.28515625" style="383" customWidth="1"/>
    <col min="6646" max="6646" width="21.85546875" style="383" customWidth="1"/>
    <col min="6647" max="6647" width="5.42578125" style="383" customWidth="1"/>
    <col min="6648" max="6656" width="5" style="383"/>
    <col min="6657" max="6657" width="29.7109375" style="383" customWidth="1"/>
    <col min="6658" max="6668" width="5" style="383" bestFit="1" customWidth="1"/>
    <col min="6669" max="6669" width="5.85546875" style="383" customWidth="1"/>
    <col min="6670" max="6670" width="5" style="383" bestFit="1" customWidth="1"/>
    <col min="6671" max="6901" width="10.28515625" style="383" customWidth="1"/>
    <col min="6902" max="6902" width="21.85546875" style="383" customWidth="1"/>
    <col min="6903" max="6903" width="5.42578125" style="383" customWidth="1"/>
    <col min="6904" max="6912" width="5" style="383"/>
    <col min="6913" max="6913" width="29.7109375" style="383" customWidth="1"/>
    <col min="6914" max="6924" width="5" style="383" bestFit="1" customWidth="1"/>
    <col min="6925" max="6925" width="5.85546875" style="383" customWidth="1"/>
    <col min="6926" max="6926" width="5" style="383" bestFit="1" customWidth="1"/>
    <col min="6927" max="7157" width="10.28515625" style="383" customWidth="1"/>
    <col min="7158" max="7158" width="21.85546875" style="383" customWidth="1"/>
    <col min="7159" max="7159" width="5.42578125" style="383" customWidth="1"/>
    <col min="7160" max="7168" width="5" style="383"/>
    <col min="7169" max="7169" width="29.7109375" style="383" customWidth="1"/>
    <col min="7170" max="7180" width="5" style="383" bestFit="1" customWidth="1"/>
    <col min="7181" max="7181" width="5.85546875" style="383" customWidth="1"/>
    <col min="7182" max="7182" width="5" style="383" bestFit="1" customWidth="1"/>
    <col min="7183" max="7413" width="10.28515625" style="383" customWidth="1"/>
    <col min="7414" max="7414" width="21.85546875" style="383" customWidth="1"/>
    <col min="7415" max="7415" width="5.42578125" style="383" customWidth="1"/>
    <col min="7416" max="7424" width="5" style="383"/>
    <col min="7425" max="7425" width="29.7109375" style="383" customWidth="1"/>
    <col min="7426" max="7436" width="5" style="383" bestFit="1" customWidth="1"/>
    <col min="7437" max="7437" width="5.85546875" style="383" customWidth="1"/>
    <col min="7438" max="7438" width="5" style="383" bestFit="1" customWidth="1"/>
    <col min="7439" max="7669" width="10.28515625" style="383" customWidth="1"/>
    <col min="7670" max="7670" width="21.85546875" style="383" customWidth="1"/>
    <col min="7671" max="7671" width="5.42578125" style="383" customWidth="1"/>
    <col min="7672" max="7680" width="5" style="383"/>
    <col min="7681" max="7681" width="29.7109375" style="383" customWidth="1"/>
    <col min="7682" max="7692" width="5" style="383" bestFit="1" customWidth="1"/>
    <col min="7693" max="7693" width="5.85546875" style="383" customWidth="1"/>
    <col min="7694" max="7694" width="5" style="383" bestFit="1" customWidth="1"/>
    <col min="7695" max="7925" width="10.28515625" style="383" customWidth="1"/>
    <col min="7926" max="7926" width="21.85546875" style="383" customWidth="1"/>
    <col min="7927" max="7927" width="5.42578125" style="383" customWidth="1"/>
    <col min="7928" max="7936" width="5" style="383"/>
    <col min="7937" max="7937" width="29.7109375" style="383" customWidth="1"/>
    <col min="7938" max="7948" width="5" style="383" bestFit="1" customWidth="1"/>
    <col min="7949" max="7949" width="5.85546875" style="383" customWidth="1"/>
    <col min="7950" max="7950" width="5" style="383" bestFit="1" customWidth="1"/>
    <col min="7951" max="8181" width="10.28515625" style="383" customWidth="1"/>
    <col min="8182" max="8182" width="21.85546875" style="383" customWidth="1"/>
    <col min="8183" max="8183" width="5.42578125" style="383" customWidth="1"/>
    <col min="8184" max="8192" width="5" style="383"/>
    <col min="8193" max="8193" width="29.7109375" style="383" customWidth="1"/>
    <col min="8194" max="8204" width="5" style="383" bestFit="1" customWidth="1"/>
    <col min="8205" max="8205" width="5.85546875" style="383" customWidth="1"/>
    <col min="8206" max="8206" width="5" style="383" bestFit="1" customWidth="1"/>
    <col min="8207" max="8437" width="10.28515625" style="383" customWidth="1"/>
    <col min="8438" max="8438" width="21.85546875" style="383" customWidth="1"/>
    <col min="8439" max="8439" width="5.42578125" style="383" customWidth="1"/>
    <col min="8440" max="8448" width="5" style="383"/>
    <col min="8449" max="8449" width="29.7109375" style="383" customWidth="1"/>
    <col min="8450" max="8460" width="5" style="383" bestFit="1" customWidth="1"/>
    <col min="8461" max="8461" width="5.85546875" style="383" customWidth="1"/>
    <col min="8462" max="8462" width="5" style="383" bestFit="1" customWidth="1"/>
    <col min="8463" max="8693" width="10.28515625" style="383" customWidth="1"/>
    <col min="8694" max="8694" width="21.85546875" style="383" customWidth="1"/>
    <col min="8695" max="8695" width="5.42578125" style="383" customWidth="1"/>
    <col min="8696" max="8704" width="5" style="383"/>
    <col min="8705" max="8705" width="29.7109375" style="383" customWidth="1"/>
    <col min="8706" max="8716" width="5" style="383" bestFit="1" customWidth="1"/>
    <col min="8717" max="8717" width="5.85546875" style="383" customWidth="1"/>
    <col min="8718" max="8718" width="5" style="383" bestFit="1" customWidth="1"/>
    <col min="8719" max="8949" width="10.28515625" style="383" customWidth="1"/>
    <col min="8950" max="8950" width="21.85546875" style="383" customWidth="1"/>
    <col min="8951" max="8951" width="5.42578125" style="383" customWidth="1"/>
    <col min="8952" max="8960" width="5" style="383"/>
    <col min="8961" max="8961" width="29.7109375" style="383" customWidth="1"/>
    <col min="8962" max="8972" width="5" style="383" bestFit="1" customWidth="1"/>
    <col min="8973" max="8973" width="5.85546875" style="383" customWidth="1"/>
    <col min="8974" max="8974" width="5" style="383" bestFit="1" customWidth="1"/>
    <col min="8975" max="9205" width="10.28515625" style="383" customWidth="1"/>
    <col min="9206" max="9206" width="21.85546875" style="383" customWidth="1"/>
    <col min="9207" max="9207" width="5.42578125" style="383" customWidth="1"/>
    <col min="9208" max="9216" width="5" style="383"/>
    <col min="9217" max="9217" width="29.7109375" style="383" customWidth="1"/>
    <col min="9218" max="9228" width="5" style="383" bestFit="1" customWidth="1"/>
    <col min="9229" max="9229" width="5.85546875" style="383" customWidth="1"/>
    <col min="9230" max="9230" width="5" style="383" bestFit="1" customWidth="1"/>
    <col min="9231" max="9461" width="10.28515625" style="383" customWidth="1"/>
    <col min="9462" max="9462" width="21.85546875" style="383" customWidth="1"/>
    <col min="9463" max="9463" width="5.42578125" style="383" customWidth="1"/>
    <col min="9464" max="9472" width="5" style="383"/>
    <col min="9473" max="9473" width="29.7109375" style="383" customWidth="1"/>
    <col min="9474" max="9484" width="5" style="383" bestFit="1" customWidth="1"/>
    <col min="9485" max="9485" width="5.85546875" style="383" customWidth="1"/>
    <col min="9486" max="9486" width="5" style="383" bestFit="1" customWidth="1"/>
    <col min="9487" max="9717" width="10.28515625" style="383" customWidth="1"/>
    <col min="9718" max="9718" width="21.85546875" style="383" customWidth="1"/>
    <col min="9719" max="9719" width="5.42578125" style="383" customWidth="1"/>
    <col min="9720" max="9728" width="5" style="383"/>
    <col min="9729" max="9729" width="29.7109375" style="383" customWidth="1"/>
    <col min="9730" max="9740" width="5" style="383" bestFit="1" customWidth="1"/>
    <col min="9741" max="9741" width="5.85546875" style="383" customWidth="1"/>
    <col min="9742" max="9742" width="5" style="383" bestFit="1" customWidth="1"/>
    <col min="9743" max="9973" width="10.28515625" style="383" customWidth="1"/>
    <col min="9974" max="9974" width="21.85546875" style="383" customWidth="1"/>
    <col min="9975" max="9975" width="5.42578125" style="383" customWidth="1"/>
    <col min="9976" max="9984" width="5" style="383"/>
    <col min="9985" max="9985" width="29.7109375" style="383" customWidth="1"/>
    <col min="9986" max="9996" width="5" style="383" bestFit="1" customWidth="1"/>
    <col min="9997" max="9997" width="5.85546875" style="383" customWidth="1"/>
    <col min="9998" max="9998" width="5" style="383" bestFit="1" customWidth="1"/>
    <col min="9999" max="10229" width="10.28515625" style="383" customWidth="1"/>
    <col min="10230" max="10230" width="21.85546875" style="383" customWidth="1"/>
    <col min="10231" max="10231" width="5.42578125" style="383" customWidth="1"/>
    <col min="10232" max="10240" width="5" style="383"/>
    <col min="10241" max="10241" width="29.7109375" style="383" customWidth="1"/>
    <col min="10242" max="10252" width="5" style="383" bestFit="1" customWidth="1"/>
    <col min="10253" max="10253" width="5.85546875" style="383" customWidth="1"/>
    <col min="10254" max="10254" width="5" style="383" bestFit="1" customWidth="1"/>
    <col min="10255" max="10485" width="10.28515625" style="383" customWidth="1"/>
    <col min="10486" max="10486" width="21.85546875" style="383" customWidth="1"/>
    <col min="10487" max="10487" width="5.42578125" style="383" customWidth="1"/>
    <col min="10488" max="10496" width="5" style="383"/>
    <col min="10497" max="10497" width="29.7109375" style="383" customWidth="1"/>
    <col min="10498" max="10508" width="5" style="383" bestFit="1" customWidth="1"/>
    <col min="10509" max="10509" width="5.85546875" style="383" customWidth="1"/>
    <col min="10510" max="10510" width="5" style="383" bestFit="1" customWidth="1"/>
    <col min="10511" max="10741" width="10.28515625" style="383" customWidth="1"/>
    <col min="10742" max="10742" width="21.85546875" style="383" customWidth="1"/>
    <col min="10743" max="10743" width="5.42578125" style="383" customWidth="1"/>
    <col min="10744" max="10752" width="5" style="383"/>
    <col min="10753" max="10753" width="29.7109375" style="383" customWidth="1"/>
    <col min="10754" max="10764" width="5" style="383" bestFit="1" customWidth="1"/>
    <col min="10765" max="10765" width="5.85546875" style="383" customWidth="1"/>
    <col min="10766" max="10766" width="5" style="383" bestFit="1" customWidth="1"/>
    <col min="10767" max="10997" width="10.28515625" style="383" customWidth="1"/>
    <col min="10998" max="10998" width="21.85546875" style="383" customWidth="1"/>
    <col min="10999" max="10999" width="5.42578125" style="383" customWidth="1"/>
    <col min="11000" max="11008" width="5" style="383"/>
    <col min="11009" max="11009" width="29.7109375" style="383" customWidth="1"/>
    <col min="11010" max="11020" width="5" style="383" bestFit="1" customWidth="1"/>
    <col min="11021" max="11021" width="5.85546875" style="383" customWidth="1"/>
    <col min="11022" max="11022" width="5" style="383" bestFit="1" customWidth="1"/>
    <col min="11023" max="11253" width="10.28515625" style="383" customWidth="1"/>
    <col min="11254" max="11254" width="21.85546875" style="383" customWidth="1"/>
    <col min="11255" max="11255" width="5.42578125" style="383" customWidth="1"/>
    <col min="11256" max="11264" width="5" style="383"/>
    <col min="11265" max="11265" width="29.7109375" style="383" customWidth="1"/>
    <col min="11266" max="11276" width="5" style="383" bestFit="1" customWidth="1"/>
    <col min="11277" max="11277" width="5.85546875" style="383" customWidth="1"/>
    <col min="11278" max="11278" width="5" style="383" bestFit="1" customWidth="1"/>
    <col min="11279" max="11509" width="10.28515625" style="383" customWidth="1"/>
    <col min="11510" max="11510" width="21.85546875" style="383" customWidth="1"/>
    <col min="11511" max="11511" width="5.42578125" style="383" customWidth="1"/>
    <col min="11512" max="11520" width="5" style="383"/>
    <col min="11521" max="11521" width="29.7109375" style="383" customWidth="1"/>
    <col min="11522" max="11532" width="5" style="383" bestFit="1" customWidth="1"/>
    <col min="11533" max="11533" width="5.85546875" style="383" customWidth="1"/>
    <col min="11534" max="11534" width="5" style="383" bestFit="1" customWidth="1"/>
    <col min="11535" max="11765" width="10.28515625" style="383" customWidth="1"/>
    <col min="11766" max="11766" width="21.85546875" style="383" customWidth="1"/>
    <col min="11767" max="11767" width="5.42578125" style="383" customWidth="1"/>
    <col min="11768" max="11776" width="5" style="383"/>
    <col min="11777" max="11777" width="29.7109375" style="383" customWidth="1"/>
    <col min="11778" max="11788" width="5" style="383" bestFit="1" customWidth="1"/>
    <col min="11789" max="11789" width="5.85546875" style="383" customWidth="1"/>
    <col min="11790" max="11790" width="5" style="383" bestFit="1" customWidth="1"/>
    <col min="11791" max="12021" width="10.28515625" style="383" customWidth="1"/>
    <col min="12022" max="12022" width="21.85546875" style="383" customWidth="1"/>
    <col min="12023" max="12023" width="5.42578125" style="383" customWidth="1"/>
    <col min="12024" max="12032" width="5" style="383"/>
    <col min="12033" max="12033" width="29.7109375" style="383" customWidth="1"/>
    <col min="12034" max="12044" width="5" style="383" bestFit="1" customWidth="1"/>
    <col min="12045" max="12045" width="5.85546875" style="383" customWidth="1"/>
    <col min="12046" max="12046" width="5" style="383" bestFit="1" customWidth="1"/>
    <col min="12047" max="12277" width="10.28515625" style="383" customWidth="1"/>
    <col min="12278" max="12278" width="21.85546875" style="383" customWidth="1"/>
    <col min="12279" max="12279" width="5.42578125" style="383" customWidth="1"/>
    <col min="12280" max="12288" width="5" style="383"/>
    <col min="12289" max="12289" width="29.7109375" style="383" customWidth="1"/>
    <col min="12290" max="12300" width="5" style="383" bestFit="1" customWidth="1"/>
    <col min="12301" max="12301" width="5.85546875" style="383" customWidth="1"/>
    <col min="12302" max="12302" width="5" style="383" bestFit="1" customWidth="1"/>
    <col min="12303" max="12533" width="10.28515625" style="383" customWidth="1"/>
    <col min="12534" max="12534" width="21.85546875" style="383" customWidth="1"/>
    <col min="12535" max="12535" width="5.42578125" style="383" customWidth="1"/>
    <col min="12536" max="12544" width="5" style="383"/>
    <col min="12545" max="12545" width="29.7109375" style="383" customWidth="1"/>
    <col min="12546" max="12556" width="5" style="383" bestFit="1" customWidth="1"/>
    <col min="12557" max="12557" width="5.85546875" style="383" customWidth="1"/>
    <col min="12558" max="12558" width="5" style="383" bestFit="1" customWidth="1"/>
    <col min="12559" max="12789" width="10.28515625" style="383" customWidth="1"/>
    <col min="12790" max="12790" width="21.85546875" style="383" customWidth="1"/>
    <col min="12791" max="12791" width="5.42578125" style="383" customWidth="1"/>
    <col min="12792" max="12800" width="5" style="383"/>
    <col min="12801" max="12801" width="29.7109375" style="383" customWidth="1"/>
    <col min="12802" max="12812" width="5" style="383" bestFit="1" customWidth="1"/>
    <col min="12813" max="12813" width="5.85546875" style="383" customWidth="1"/>
    <col min="12814" max="12814" width="5" style="383" bestFit="1" customWidth="1"/>
    <col min="12815" max="13045" width="10.28515625" style="383" customWidth="1"/>
    <col min="13046" max="13046" width="21.85546875" style="383" customWidth="1"/>
    <col min="13047" max="13047" width="5.42578125" style="383" customWidth="1"/>
    <col min="13048" max="13056" width="5" style="383"/>
    <col min="13057" max="13057" width="29.7109375" style="383" customWidth="1"/>
    <col min="13058" max="13068" width="5" style="383" bestFit="1" customWidth="1"/>
    <col min="13069" max="13069" width="5.85546875" style="383" customWidth="1"/>
    <col min="13070" max="13070" width="5" style="383" bestFit="1" customWidth="1"/>
    <col min="13071" max="13301" width="10.28515625" style="383" customWidth="1"/>
    <col min="13302" max="13302" width="21.85546875" style="383" customWidth="1"/>
    <col min="13303" max="13303" width="5.42578125" style="383" customWidth="1"/>
    <col min="13304" max="13312" width="5" style="383"/>
    <col min="13313" max="13313" width="29.7109375" style="383" customWidth="1"/>
    <col min="13314" max="13324" width="5" style="383" bestFit="1" customWidth="1"/>
    <col min="13325" max="13325" width="5.85546875" style="383" customWidth="1"/>
    <col min="13326" max="13326" width="5" style="383" bestFit="1" customWidth="1"/>
    <col min="13327" max="13557" width="10.28515625" style="383" customWidth="1"/>
    <col min="13558" max="13558" width="21.85546875" style="383" customWidth="1"/>
    <col min="13559" max="13559" width="5.42578125" style="383" customWidth="1"/>
    <col min="13560" max="13568" width="5" style="383"/>
    <col min="13569" max="13569" width="29.7109375" style="383" customWidth="1"/>
    <col min="13570" max="13580" width="5" style="383" bestFit="1" customWidth="1"/>
    <col min="13581" max="13581" width="5.85546875" style="383" customWidth="1"/>
    <col min="13582" max="13582" width="5" style="383" bestFit="1" customWidth="1"/>
    <col min="13583" max="13813" width="10.28515625" style="383" customWidth="1"/>
    <col min="13814" max="13814" width="21.85546875" style="383" customWidth="1"/>
    <col min="13815" max="13815" width="5.42578125" style="383" customWidth="1"/>
    <col min="13816" max="13824" width="5" style="383"/>
    <col min="13825" max="13825" width="29.7109375" style="383" customWidth="1"/>
    <col min="13826" max="13836" width="5" style="383" bestFit="1" customWidth="1"/>
    <col min="13837" max="13837" width="5.85546875" style="383" customWidth="1"/>
    <col min="13838" max="13838" width="5" style="383" bestFit="1" customWidth="1"/>
    <col min="13839" max="14069" width="10.28515625" style="383" customWidth="1"/>
    <col min="14070" max="14070" width="21.85546875" style="383" customWidth="1"/>
    <col min="14071" max="14071" width="5.42578125" style="383" customWidth="1"/>
    <col min="14072" max="14080" width="5" style="383"/>
    <col min="14081" max="14081" width="29.7109375" style="383" customWidth="1"/>
    <col min="14082" max="14092" width="5" style="383" bestFit="1" customWidth="1"/>
    <col min="14093" max="14093" width="5.85546875" style="383" customWidth="1"/>
    <col min="14094" max="14094" width="5" style="383" bestFit="1" customWidth="1"/>
    <col min="14095" max="14325" width="10.28515625" style="383" customWidth="1"/>
    <col min="14326" max="14326" width="21.85546875" style="383" customWidth="1"/>
    <col min="14327" max="14327" width="5.42578125" style="383" customWidth="1"/>
    <col min="14328" max="14336" width="5" style="383"/>
    <col min="14337" max="14337" width="29.7109375" style="383" customWidth="1"/>
    <col min="14338" max="14348" width="5" style="383" bestFit="1" customWidth="1"/>
    <col min="14349" max="14349" width="5.85546875" style="383" customWidth="1"/>
    <col min="14350" max="14350" width="5" style="383" bestFit="1" customWidth="1"/>
    <col min="14351" max="14581" width="10.28515625" style="383" customWidth="1"/>
    <col min="14582" max="14582" width="21.85546875" style="383" customWidth="1"/>
    <col min="14583" max="14583" width="5.42578125" style="383" customWidth="1"/>
    <col min="14584" max="14592" width="5" style="383"/>
    <col min="14593" max="14593" width="29.7109375" style="383" customWidth="1"/>
    <col min="14594" max="14604" width="5" style="383" bestFit="1" customWidth="1"/>
    <col min="14605" max="14605" width="5.85546875" style="383" customWidth="1"/>
    <col min="14606" max="14606" width="5" style="383" bestFit="1" customWidth="1"/>
    <col min="14607" max="14837" width="10.28515625" style="383" customWidth="1"/>
    <col min="14838" max="14838" width="21.85546875" style="383" customWidth="1"/>
    <col min="14839" max="14839" width="5.42578125" style="383" customWidth="1"/>
    <col min="14840" max="14848" width="5" style="383"/>
    <col min="14849" max="14849" width="29.7109375" style="383" customWidth="1"/>
    <col min="14850" max="14860" width="5" style="383" bestFit="1" customWidth="1"/>
    <col min="14861" max="14861" width="5.85546875" style="383" customWidth="1"/>
    <col min="14862" max="14862" width="5" style="383" bestFit="1" customWidth="1"/>
    <col min="14863" max="15093" width="10.28515625" style="383" customWidth="1"/>
    <col min="15094" max="15094" width="21.85546875" style="383" customWidth="1"/>
    <col min="15095" max="15095" width="5.42578125" style="383" customWidth="1"/>
    <col min="15096" max="15104" width="5" style="383"/>
    <col min="15105" max="15105" width="29.7109375" style="383" customWidth="1"/>
    <col min="15106" max="15116" width="5" style="383" bestFit="1" customWidth="1"/>
    <col min="15117" max="15117" width="5.85546875" style="383" customWidth="1"/>
    <col min="15118" max="15118" width="5" style="383" bestFit="1" customWidth="1"/>
    <col min="15119" max="15349" width="10.28515625" style="383" customWidth="1"/>
    <col min="15350" max="15350" width="21.85546875" style="383" customWidth="1"/>
    <col min="15351" max="15351" width="5.42578125" style="383" customWidth="1"/>
    <col min="15352" max="15360" width="5" style="383"/>
    <col min="15361" max="15361" width="29.7109375" style="383" customWidth="1"/>
    <col min="15362" max="15372" width="5" style="383" bestFit="1" customWidth="1"/>
    <col min="15373" max="15373" width="5.85546875" style="383" customWidth="1"/>
    <col min="15374" max="15374" width="5" style="383" bestFit="1" customWidth="1"/>
    <col min="15375" max="15605" width="10.28515625" style="383" customWidth="1"/>
    <col min="15606" max="15606" width="21.85546875" style="383" customWidth="1"/>
    <col min="15607" max="15607" width="5.42578125" style="383" customWidth="1"/>
    <col min="15608" max="15616" width="5" style="383"/>
    <col min="15617" max="15617" width="29.7109375" style="383" customWidth="1"/>
    <col min="15618" max="15628" width="5" style="383" bestFit="1" customWidth="1"/>
    <col min="15629" max="15629" width="5.85546875" style="383" customWidth="1"/>
    <col min="15630" max="15630" width="5" style="383" bestFit="1" customWidth="1"/>
    <col min="15631" max="15861" width="10.28515625" style="383" customWidth="1"/>
    <col min="15862" max="15862" width="21.85546875" style="383" customWidth="1"/>
    <col min="15863" max="15863" width="5.42578125" style="383" customWidth="1"/>
    <col min="15864" max="15872" width="5" style="383"/>
    <col min="15873" max="15873" width="29.7109375" style="383" customWidth="1"/>
    <col min="15874" max="15884" width="5" style="383" bestFit="1" customWidth="1"/>
    <col min="15885" max="15885" width="5.85546875" style="383" customWidth="1"/>
    <col min="15886" max="15886" width="5" style="383" bestFit="1" customWidth="1"/>
    <col min="15887" max="16117" width="10.28515625" style="383" customWidth="1"/>
    <col min="16118" max="16118" width="21.85546875" style="383" customWidth="1"/>
    <col min="16119" max="16119" width="5.42578125" style="383" customWidth="1"/>
    <col min="16120" max="16128" width="5" style="383"/>
    <col min="16129" max="16129" width="29.7109375" style="383" customWidth="1"/>
    <col min="16130" max="16140" width="5" style="383" bestFit="1" customWidth="1"/>
    <col min="16141" max="16141" width="5.85546875" style="383" customWidth="1"/>
    <col min="16142" max="16142" width="5" style="383" bestFit="1" customWidth="1"/>
    <col min="16143" max="16373" width="10.28515625" style="383" customWidth="1"/>
    <col min="16374" max="16374" width="21.85546875" style="383" customWidth="1"/>
    <col min="16375" max="16375" width="5.42578125" style="383" customWidth="1"/>
    <col min="16376" max="16384" width="5" style="383"/>
  </cols>
  <sheetData>
    <row r="1" spans="1:256" x14ac:dyDescent="0.2">
      <c r="A1" s="242"/>
      <c r="B1" s="242"/>
      <c r="C1" s="242"/>
      <c r="D1" s="242"/>
      <c r="E1" s="242"/>
      <c r="F1" s="242"/>
      <c r="G1" s="242"/>
      <c r="H1" s="242"/>
      <c r="I1" s="242"/>
      <c r="J1" s="242"/>
      <c r="K1" s="242"/>
      <c r="L1" s="242"/>
      <c r="M1" s="274"/>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80"/>
      <c r="AW1" s="180"/>
      <c r="AX1" s="180"/>
      <c r="AY1" s="180"/>
      <c r="AZ1" s="180"/>
      <c r="BA1" s="180"/>
      <c r="BB1" s="180"/>
      <c r="BC1" s="180"/>
      <c r="BD1" s="180"/>
      <c r="BE1" s="180"/>
      <c r="BF1" s="180"/>
      <c r="BG1" s="180"/>
      <c r="BH1" s="180"/>
      <c r="BI1" s="180"/>
      <c r="BJ1" s="180"/>
      <c r="BK1" s="180"/>
      <c r="BL1" s="180"/>
      <c r="BM1" s="180"/>
      <c r="BN1" s="180"/>
      <c r="BO1" s="180"/>
      <c r="BP1" s="180"/>
      <c r="BQ1" s="180"/>
      <c r="BR1" s="180"/>
      <c r="BS1" s="180"/>
      <c r="BT1" s="180"/>
      <c r="BU1" s="180"/>
      <c r="BV1" s="180"/>
      <c r="BW1" s="180"/>
      <c r="BX1" s="180"/>
      <c r="BY1" s="180"/>
      <c r="BZ1" s="180"/>
      <c r="CA1" s="180"/>
      <c r="CB1" s="180"/>
      <c r="CC1" s="180"/>
      <c r="CD1" s="180"/>
      <c r="CE1" s="180"/>
      <c r="CF1" s="180"/>
      <c r="CG1" s="180"/>
      <c r="CH1" s="180"/>
      <c r="CI1" s="180"/>
      <c r="CJ1" s="180"/>
      <c r="CK1" s="180"/>
      <c r="CL1" s="180"/>
      <c r="CM1" s="180"/>
      <c r="CN1" s="180"/>
      <c r="CO1" s="180"/>
      <c r="CP1" s="180"/>
      <c r="CQ1" s="180"/>
      <c r="CR1" s="180"/>
      <c r="CS1" s="180"/>
      <c r="CT1" s="180"/>
      <c r="CU1" s="180"/>
      <c r="CV1" s="180"/>
      <c r="CW1" s="180"/>
      <c r="CX1" s="180"/>
      <c r="CY1" s="180"/>
      <c r="CZ1" s="180"/>
      <c r="DA1" s="180"/>
      <c r="DB1" s="180"/>
      <c r="DC1" s="180"/>
      <c r="DD1" s="180"/>
      <c r="DE1" s="180"/>
      <c r="DF1" s="180"/>
      <c r="DG1" s="180"/>
      <c r="DH1" s="180"/>
      <c r="DI1" s="180"/>
      <c r="DJ1" s="180"/>
      <c r="DK1" s="180"/>
      <c r="DL1" s="180"/>
      <c r="DM1" s="180"/>
      <c r="DN1" s="180"/>
      <c r="DO1" s="180"/>
      <c r="DP1" s="180"/>
      <c r="DQ1" s="180"/>
      <c r="DR1" s="180"/>
      <c r="DS1" s="180"/>
      <c r="DT1" s="180"/>
      <c r="DU1" s="180"/>
      <c r="DV1" s="180"/>
      <c r="DW1" s="180"/>
      <c r="DX1" s="180"/>
      <c r="DY1" s="180"/>
      <c r="DZ1" s="180"/>
      <c r="EA1" s="180"/>
      <c r="EB1" s="180"/>
      <c r="EC1" s="180"/>
      <c r="ED1" s="180"/>
      <c r="EE1" s="180"/>
      <c r="EF1" s="180"/>
      <c r="EG1" s="180"/>
      <c r="EH1" s="180"/>
      <c r="EI1" s="180"/>
      <c r="EJ1" s="180"/>
      <c r="EK1" s="180"/>
      <c r="EL1" s="180"/>
      <c r="EM1" s="180"/>
      <c r="EN1" s="180"/>
      <c r="EO1" s="180"/>
      <c r="EP1" s="180"/>
      <c r="EQ1" s="180"/>
      <c r="ER1" s="180"/>
      <c r="ES1" s="180"/>
      <c r="ET1" s="180"/>
      <c r="EU1" s="180"/>
      <c r="EV1" s="180"/>
      <c r="EW1" s="180"/>
      <c r="EX1" s="180"/>
      <c r="EY1" s="180"/>
      <c r="EZ1" s="180"/>
      <c r="FA1" s="180"/>
      <c r="FB1" s="180"/>
      <c r="FC1" s="180"/>
      <c r="FD1" s="180"/>
      <c r="FE1" s="180"/>
      <c r="FF1" s="180"/>
      <c r="FG1" s="180"/>
      <c r="FH1" s="180"/>
      <c r="FI1" s="180"/>
      <c r="FJ1" s="180"/>
      <c r="FK1" s="180"/>
      <c r="FL1" s="180"/>
      <c r="FM1" s="180"/>
      <c r="FN1" s="180"/>
      <c r="FO1" s="180"/>
      <c r="FP1" s="180"/>
      <c r="FQ1" s="180"/>
      <c r="FR1" s="180"/>
      <c r="FS1" s="180"/>
      <c r="FT1" s="180"/>
      <c r="FU1" s="180"/>
      <c r="FV1" s="180"/>
      <c r="FW1" s="180"/>
      <c r="FX1" s="180"/>
      <c r="FY1" s="180"/>
      <c r="FZ1" s="180"/>
      <c r="GA1" s="180"/>
      <c r="GB1" s="180"/>
      <c r="GC1" s="180"/>
      <c r="GD1" s="180"/>
      <c r="GE1" s="180"/>
      <c r="GF1" s="180"/>
      <c r="GG1" s="180"/>
      <c r="GH1" s="180"/>
      <c r="GI1" s="180"/>
      <c r="GJ1" s="180"/>
      <c r="GK1" s="180"/>
      <c r="GL1" s="180"/>
      <c r="GM1" s="180"/>
      <c r="GN1" s="180"/>
      <c r="GO1" s="180"/>
      <c r="GP1" s="180"/>
      <c r="GQ1" s="180"/>
      <c r="GR1" s="180"/>
      <c r="GS1" s="180"/>
      <c r="GT1" s="180"/>
      <c r="GU1" s="180"/>
      <c r="GV1" s="180"/>
      <c r="GW1" s="180"/>
      <c r="GX1" s="180"/>
      <c r="GY1" s="180"/>
      <c r="GZ1" s="180"/>
      <c r="HA1" s="180"/>
      <c r="HB1" s="180"/>
      <c r="HC1" s="180"/>
      <c r="HD1" s="180"/>
      <c r="HE1" s="180"/>
      <c r="HF1" s="180"/>
      <c r="HG1" s="180"/>
      <c r="HH1" s="180"/>
      <c r="HI1" s="180"/>
      <c r="HJ1" s="180"/>
      <c r="HK1" s="180"/>
      <c r="HL1" s="180"/>
      <c r="HM1" s="180"/>
      <c r="HN1" s="180"/>
      <c r="HO1" s="180"/>
      <c r="HP1" s="180"/>
      <c r="HQ1" s="180"/>
      <c r="HR1" s="180"/>
      <c r="HS1" s="180"/>
      <c r="HT1" s="180"/>
      <c r="HU1" s="180"/>
      <c r="HV1" s="180"/>
      <c r="HW1" s="180"/>
      <c r="HX1" s="180"/>
      <c r="HY1" s="180"/>
      <c r="HZ1" s="180"/>
      <c r="IA1" s="180"/>
      <c r="IB1" s="180"/>
      <c r="IC1" s="180"/>
      <c r="ID1" s="180"/>
      <c r="IE1" s="180"/>
      <c r="IF1" s="180"/>
      <c r="IG1" s="180"/>
      <c r="IH1" s="180"/>
      <c r="II1" s="180"/>
      <c r="IJ1" s="180"/>
      <c r="IK1" s="180"/>
      <c r="IL1" s="180"/>
      <c r="IM1" s="180"/>
      <c r="IN1" s="180"/>
      <c r="IO1" s="180"/>
      <c r="IP1" s="180"/>
      <c r="IQ1" s="180"/>
      <c r="IR1" s="180"/>
      <c r="IS1" s="180"/>
      <c r="IT1" s="180"/>
      <c r="IU1" s="180"/>
      <c r="IV1" s="180"/>
    </row>
    <row r="2" spans="1:256" x14ac:dyDescent="0.2">
      <c r="A2" s="861" t="s">
        <v>11</v>
      </c>
      <c r="B2" s="861"/>
      <c r="C2" s="861"/>
      <c r="D2" s="861"/>
      <c r="E2" s="861"/>
      <c r="F2" s="861"/>
      <c r="G2" s="861"/>
      <c r="H2" s="861"/>
      <c r="I2" s="861"/>
      <c r="J2" s="861"/>
      <c r="K2" s="861"/>
      <c r="L2" s="861"/>
      <c r="M2" s="861"/>
      <c r="N2" s="861"/>
      <c r="O2" s="861"/>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c r="CC2" s="180"/>
      <c r="CD2" s="180"/>
      <c r="CE2" s="180"/>
      <c r="CF2" s="180"/>
      <c r="CG2" s="180"/>
      <c r="CH2" s="180"/>
      <c r="CI2" s="180"/>
      <c r="CJ2" s="180"/>
      <c r="CK2" s="180"/>
      <c r="CL2" s="180"/>
      <c r="CM2" s="180"/>
      <c r="CN2" s="180"/>
      <c r="CO2" s="180"/>
      <c r="CP2" s="180"/>
      <c r="CQ2" s="180"/>
      <c r="CR2" s="180"/>
      <c r="CS2" s="180"/>
      <c r="CT2" s="180"/>
      <c r="CU2" s="180"/>
      <c r="CV2" s="180"/>
      <c r="CW2" s="180"/>
      <c r="CX2" s="180"/>
      <c r="CY2" s="180"/>
      <c r="CZ2" s="180"/>
      <c r="DA2" s="180"/>
      <c r="DB2" s="180"/>
      <c r="DC2" s="180"/>
      <c r="DD2" s="180"/>
      <c r="DE2" s="180"/>
      <c r="DF2" s="180"/>
      <c r="DG2" s="180"/>
      <c r="DH2" s="180"/>
      <c r="DI2" s="180"/>
      <c r="DJ2" s="180"/>
      <c r="DK2" s="180"/>
      <c r="DL2" s="180"/>
      <c r="DM2" s="180"/>
      <c r="DN2" s="180"/>
      <c r="DO2" s="180"/>
      <c r="DP2" s="180"/>
      <c r="DQ2" s="180"/>
      <c r="DR2" s="180"/>
      <c r="DS2" s="180"/>
      <c r="DT2" s="180"/>
      <c r="DU2" s="180"/>
      <c r="DV2" s="180"/>
      <c r="DW2" s="180"/>
      <c r="DX2" s="180"/>
      <c r="DY2" s="180"/>
      <c r="DZ2" s="180"/>
      <c r="EA2" s="180"/>
      <c r="EB2" s="180"/>
      <c r="EC2" s="180"/>
      <c r="ED2" s="180"/>
      <c r="EE2" s="180"/>
      <c r="EF2" s="180"/>
      <c r="EG2" s="180"/>
      <c r="EH2" s="180"/>
      <c r="EI2" s="180"/>
      <c r="EJ2" s="180"/>
      <c r="EK2" s="180"/>
      <c r="EL2" s="180"/>
      <c r="EM2" s="180"/>
      <c r="EN2" s="180"/>
      <c r="EO2" s="180"/>
      <c r="EP2" s="180"/>
      <c r="EQ2" s="180"/>
      <c r="ER2" s="180"/>
      <c r="ES2" s="180"/>
      <c r="ET2" s="180"/>
      <c r="EU2" s="180"/>
      <c r="EV2" s="180"/>
      <c r="EW2" s="180"/>
      <c r="EX2" s="180"/>
      <c r="EY2" s="180"/>
      <c r="EZ2" s="180"/>
      <c r="FA2" s="180"/>
      <c r="FB2" s="180"/>
      <c r="FC2" s="180"/>
      <c r="FD2" s="180"/>
      <c r="FE2" s="180"/>
      <c r="FF2" s="180"/>
      <c r="FG2" s="180"/>
      <c r="FH2" s="180"/>
      <c r="FI2" s="180"/>
      <c r="FJ2" s="180"/>
      <c r="FK2" s="180"/>
      <c r="FL2" s="180"/>
      <c r="FM2" s="180"/>
      <c r="FN2" s="180"/>
      <c r="FO2" s="180"/>
      <c r="FP2" s="180"/>
      <c r="FQ2" s="180"/>
      <c r="FR2" s="180"/>
      <c r="FS2" s="180"/>
      <c r="FT2" s="180"/>
      <c r="FU2" s="180"/>
      <c r="FV2" s="180"/>
      <c r="FW2" s="180"/>
      <c r="FX2" s="180"/>
      <c r="FY2" s="180"/>
      <c r="FZ2" s="180"/>
      <c r="GA2" s="180"/>
      <c r="GB2" s="180"/>
      <c r="GC2" s="180"/>
      <c r="GD2" s="180"/>
      <c r="GE2" s="180"/>
      <c r="GF2" s="180"/>
      <c r="GG2" s="180"/>
      <c r="GH2" s="180"/>
      <c r="GI2" s="180"/>
      <c r="GJ2" s="180"/>
      <c r="GK2" s="180"/>
      <c r="GL2" s="180"/>
      <c r="GM2" s="180"/>
      <c r="GN2" s="180"/>
      <c r="GO2" s="180"/>
      <c r="GP2" s="180"/>
      <c r="GQ2" s="180"/>
      <c r="GR2" s="180"/>
      <c r="GS2" s="180"/>
      <c r="GT2" s="180"/>
      <c r="GU2" s="180"/>
      <c r="GV2" s="180"/>
      <c r="GW2" s="180"/>
      <c r="GX2" s="180"/>
      <c r="GY2" s="180"/>
      <c r="GZ2" s="180"/>
      <c r="HA2" s="180"/>
      <c r="HB2" s="180"/>
      <c r="HC2" s="180"/>
      <c r="HD2" s="180"/>
      <c r="HE2" s="180"/>
      <c r="HF2" s="180"/>
      <c r="HG2" s="180"/>
      <c r="HH2" s="180"/>
      <c r="HI2" s="180"/>
      <c r="HJ2" s="180"/>
      <c r="HK2" s="180"/>
      <c r="HL2" s="180"/>
      <c r="HM2" s="180"/>
      <c r="HN2" s="180"/>
      <c r="HO2" s="180"/>
      <c r="HP2" s="180"/>
      <c r="HQ2" s="180"/>
      <c r="HR2" s="180"/>
      <c r="HS2" s="180"/>
      <c r="HT2" s="180"/>
      <c r="HU2" s="180"/>
      <c r="HV2" s="180"/>
      <c r="HW2" s="180"/>
      <c r="HX2" s="180"/>
      <c r="HY2" s="180"/>
      <c r="HZ2" s="180"/>
      <c r="IA2" s="180"/>
      <c r="IB2" s="180"/>
      <c r="IC2" s="180"/>
      <c r="ID2" s="180"/>
      <c r="IE2" s="180"/>
      <c r="IF2" s="180"/>
      <c r="IG2" s="180"/>
      <c r="IH2" s="180"/>
      <c r="II2" s="180"/>
      <c r="IJ2" s="180"/>
      <c r="IK2" s="180"/>
      <c r="IL2" s="180"/>
      <c r="IM2" s="180"/>
      <c r="IN2" s="180"/>
      <c r="IO2" s="180"/>
      <c r="IP2" s="180"/>
      <c r="IQ2" s="180"/>
      <c r="IR2" s="180"/>
      <c r="IS2" s="180"/>
      <c r="IT2" s="180"/>
      <c r="IU2" s="180"/>
      <c r="IV2" s="180"/>
    </row>
    <row r="3" spans="1:256" x14ac:dyDescent="0.2">
      <c r="A3" s="242"/>
      <c r="B3" s="242"/>
      <c r="C3" s="242"/>
      <c r="D3" s="242"/>
      <c r="E3" s="242"/>
      <c r="F3" s="242"/>
      <c r="G3" s="242"/>
      <c r="H3" s="242"/>
      <c r="I3" s="242"/>
      <c r="J3" s="242"/>
      <c r="K3" s="242"/>
      <c r="L3" s="242"/>
      <c r="M3" s="274"/>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0"/>
      <c r="AX3" s="180"/>
      <c r="AY3" s="180"/>
      <c r="AZ3" s="180"/>
      <c r="BA3" s="180"/>
      <c r="BB3" s="180"/>
      <c r="BC3" s="180"/>
      <c r="BD3" s="180"/>
      <c r="BE3" s="180"/>
      <c r="BF3" s="180"/>
      <c r="BG3" s="180"/>
      <c r="BH3" s="180"/>
      <c r="BI3" s="180"/>
      <c r="BJ3" s="180"/>
      <c r="BK3" s="180"/>
      <c r="BL3" s="180"/>
      <c r="BM3" s="180"/>
      <c r="BN3" s="180"/>
      <c r="BO3" s="180"/>
      <c r="BP3" s="180"/>
      <c r="BQ3" s="180"/>
      <c r="BR3" s="180"/>
      <c r="BS3" s="180"/>
      <c r="BT3" s="180"/>
      <c r="BU3" s="180"/>
      <c r="BV3" s="180"/>
      <c r="BW3" s="180"/>
      <c r="BX3" s="180"/>
      <c r="BY3" s="180"/>
      <c r="BZ3" s="180"/>
      <c r="CA3" s="180"/>
      <c r="CB3" s="180"/>
      <c r="CC3" s="180"/>
      <c r="CD3" s="180"/>
      <c r="CE3" s="180"/>
      <c r="CF3" s="180"/>
      <c r="CG3" s="180"/>
      <c r="CH3" s="180"/>
      <c r="CI3" s="180"/>
      <c r="CJ3" s="180"/>
      <c r="CK3" s="180"/>
      <c r="CL3" s="180"/>
      <c r="CM3" s="180"/>
      <c r="CN3" s="180"/>
      <c r="CO3" s="180"/>
      <c r="CP3" s="180"/>
      <c r="CQ3" s="180"/>
      <c r="CR3" s="180"/>
      <c r="CS3" s="180"/>
      <c r="CT3" s="180"/>
      <c r="CU3" s="180"/>
      <c r="CV3" s="180"/>
      <c r="CW3" s="180"/>
      <c r="CX3" s="180"/>
      <c r="CY3" s="180"/>
      <c r="CZ3" s="180"/>
      <c r="DA3" s="180"/>
      <c r="DB3" s="180"/>
      <c r="DC3" s="180"/>
      <c r="DD3" s="180"/>
      <c r="DE3" s="180"/>
      <c r="DF3" s="180"/>
      <c r="DG3" s="180"/>
      <c r="DH3" s="180"/>
      <c r="DI3" s="180"/>
      <c r="DJ3" s="180"/>
      <c r="DK3" s="180"/>
      <c r="DL3" s="180"/>
      <c r="DM3" s="180"/>
      <c r="DN3" s="180"/>
      <c r="DO3" s="180"/>
      <c r="DP3" s="180"/>
      <c r="DQ3" s="180"/>
      <c r="DR3" s="180"/>
      <c r="DS3" s="180"/>
      <c r="DT3" s="180"/>
      <c r="DU3" s="180"/>
      <c r="DV3" s="180"/>
      <c r="DW3" s="180"/>
      <c r="DX3" s="180"/>
      <c r="DY3" s="180"/>
      <c r="DZ3" s="180"/>
      <c r="EA3" s="180"/>
      <c r="EB3" s="180"/>
      <c r="EC3" s="180"/>
      <c r="ED3" s="180"/>
      <c r="EE3" s="180"/>
      <c r="EF3" s="180"/>
      <c r="EG3" s="180"/>
      <c r="EH3" s="180"/>
      <c r="EI3" s="180"/>
      <c r="EJ3" s="180"/>
      <c r="EK3" s="180"/>
      <c r="EL3" s="180"/>
      <c r="EM3" s="180"/>
      <c r="EN3" s="180"/>
      <c r="EO3" s="180"/>
      <c r="EP3" s="180"/>
      <c r="EQ3" s="180"/>
      <c r="ER3" s="180"/>
      <c r="ES3" s="180"/>
      <c r="ET3" s="180"/>
      <c r="EU3" s="180"/>
      <c r="EV3" s="180"/>
      <c r="EW3" s="180"/>
      <c r="EX3" s="180"/>
      <c r="EY3" s="180"/>
      <c r="EZ3" s="180"/>
      <c r="FA3" s="180"/>
      <c r="FB3" s="180"/>
      <c r="FC3" s="180"/>
      <c r="FD3" s="180"/>
      <c r="FE3" s="180"/>
      <c r="FF3" s="180"/>
      <c r="FG3" s="180"/>
      <c r="FH3" s="180"/>
      <c r="FI3" s="180"/>
      <c r="FJ3" s="180"/>
      <c r="FK3" s="180"/>
      <c r="FL3" s="180"/>
      <c r="FM3" s="180"/>
      <c r="FN3" s="180"/>
      <c r="FO3" s="180"/>
      <c r="FP3" s="180"/>
      <c r="FQ3" s="180"/>
      <c r="FR3" s="180"/>
      <c r="FS3" s="180"/>
      <c r="FT3" s="180"/>
      <c r="FU3" s="180"/>
      <c r="FV3" s="180"/>
      <c r="FW3" s="180"/>
      <c r="FX3" s="180"/>
      <c r="FY3" s="180"/>
      <c r="FZ3" s="180"/>
      <c r="GA3" s="180"/>
      <c r="GB3" s="180"/>
      <c r="GC3" s="180"/>
      <c r="GD3" s="180"/>
      <c r="GE3" s="180"/>
      <c r="GF3" s="180"/>
      <c r="GG3" s="180"/>
      <c r="GH3" s="180"/>
      <c r="GI3" s="180"/>
      <c r="GJ3" s="180"/>
      <c r="GK3" s="180"/>
      <c r="GL3" s="180"/>
      <c r="GM3" s="180"/>
      <c r="GN3" s="180"/>
      <c r="GO3" s="180"/>
      <c r="GP3" s="180"/>
      <c r="GQ3" s="180"/>
      <c r="GR3" s="180"/>
      <c r="GS3" s="180"/>
      <c r="GT3" s="180"/>
      <c r="GU3" s="180"/>
      <c r="GV3" s="180"/>
      <c r="GW3" s="180"/>
      <c r="GX3" s="180"/>
      <c r="GY3" s="180"/>
      <c r="GZ3" s="180"/>
      <c r="HA3" s="180"/>
      <c r="HB3" s="180"/>
      <c r="HC3" s="180"/>
      <c r="HD3" s="180"/>
      <c r="HE3" s="180"/>
      <c r="HF3" s="180"/>
      <c r="HG3" s="180"/>
      <c r="HH3" s="180"/>
      <c r="HI3" s="180"/>
      <c r="HJ3" s="180"/>
      <c r="HK3" s="180"/>
      <c r="HL3" s="180"/>
      <c r="HM3" s="180"/>
      <c r="HN3" s="180"/>
      <c r="HO3" s="180"/>
      <c r="HP3" s="180"/>
      <c r="HQ3" s="180"/>
      <c r="HR3" s="180"/>
      <c r="HS3" s="180"/>
      <c r="HT3" s="180"/>
      <c r="HU3" s="180"/>
      <c r="HV3" s="180"/>
      <c r="HW3" s="180"/>
      <c r="HX3" s="180"/>
      <c r="HY3" s="180"/>
      <c r="HZ3" s="180"/>
      <c r="IA3" s="180"/>
      <c r="IB3" s="180"/>
      <c r="IC3" s="180"/>
      <c r="ID3" s="180"/>
      <c r="IE3" s="180"/>
      <c r="IF3" s="180"/>
      <c r="IG3" s="180"/>
      <c r="IH3" s="180"/>
      <c r="II3" s="180"/>
      <c r="IJ3" s="180"/>
      <c r="IK3" s="180"/>
      <c r="IL3" s="180"/>
      <c r="IM3" s="180"/>
      <c r="IN3" s="180"/>
      <c r="IO3" s="180"/>
      <c r="IP3" s="180"/>
      <c r="IQ3" s="180"/>
      <c r="IR3" s="180"/>
      <c r="IS3" s="180"/>
      <c r="IT3" s="180"/>
      <c r="IU3" s="180"/>
      <c r="IV3" s="180"/>
    </row>
    <row r="4" spans="1:256" x14ac:dyDescent="0.2">
      <c r="A4" s="435"/>
      <c r="B4" s="435" t="s">
        <v>7</v>
      </c>
      <c r="C4" s="435"/>
      <c r="D4" s="435"/>
      <c r="E4" s="435"/>
      <c r="F4" s="435"/>
      <c r="G4" s="435"/>
      <c r="H4" s="435"/>
      <c r="I4" s="435"/>
      <c r="J4" s="435"/>
      <c r="K4" s="435"/>
      <c r="L4" s="435"/>
      <c r="M4" s="435"/>
      <c r="N4" s="435"/>
      <c r="O4" s="435"/>
      <c r="P4" s="435"/>
      <c r="Q4" s="435"/>
      <c r="R4" s="435"/>
      <c r="S4" s="435"/>
      <c r="T4" s="435"/>
      <c r="U4" s="435"/>
      <c r="V4" s="435"/>
      <c r="W4" s="435"/>
      <c r="X4" s="435"/>
      <c r="Y4" s="435"/>
      <c r="Z4" s="435"/>
      <c r="AA4" s="435"/>
      <c r="AB4" s="435"/>
      <c r="AC4" s="435"/>
      <c r="AD4" s="435"/>
      <c r="AE4" s="435"/>
      <c r="AF4" s="435"/>
      <c r="AG4" s="435"/>
      <c r="AH4" s="435"/>
      <c r="AI4" s="435"/>
      <c r="AJ4" s="435"/>
      <c r="AK4" s="435"/>
      <c r="AL4" s="435"/>
      <c r="AM4" s="435"/>
      <c r="AN4" s="435"/>
      <c r="AO4" s="435"/>
      <c r="AP4" s="435"/>
      <c r="AQ4" s="435"/>
      <c r="AR4" s="435"/>
      <c r="AS4" s="435"/>
      <c r="AT4" s="435"/>
      <c r="AU4" s="435"/>
      <c r="AV4" s="435"/>
      <c r="AW4" s="435"/>
      <c r="AX4" s="435"/>
      <c r="AY4" s="435"/>
      <c r="AZ4" s="435"/>
      <c r="BA4" s="435"/>
      <c r="BB4" s="435"/>
      <c r="BC4" s="435"/>
      <c r="BD4" s="435"/>
      <c r="BE4" s="435"/>
      <c r="BF4" s="435"/>
      <c r="BG4" s="435"/>
      <c r="BH4" s="435"/>
      <c r="BI4" s="435"/>
      <c r="BJ4" s="435"/>
      <c r="BK4" s="435"/>
      <c r="BL4" s="435"/>
      <c r="BM4" s="435"/>
      <c r="BN4" s="435"/>
      <c r="BO4" s="435"/>
      <c r="BP4" s="435"/>
      <c r="BQ4" s="435"/>
      <c r="BR4" s="435"/>
      <c r="BS4" s="435"/>
      <c r="BT4" s="435"/>
      <c r="BU4" s="435"/>
      <c r="BV4" s="435"/>
      <c r="BW4" s="435"/>
      <c r="BX4" s="435"/>
      <c r="BY4" s="435"/>
      <c r="BZ4" s="435"/>
      <c r="CA4" s="435"/>
      <c r="CB4" s="435"/>
      <c r="CC4" s="435"/>
      <c r="CD4" s="435"/>
      <c r="CE4" s="435"/>
      <c r="CF4" s="435"/>
      <c r="CG4" s="435"/>
      <c r="CH4" s="435"/>
      <c r="CI4" s="435"/>
      <c r="CJ4" s="435"/>
      <c r="CK4" s="435"/>
      <c r="CL4" s="435"/>
      <c r="CM4" s="435"/>
      <c r="CN4" s="435"/>
      <c r="CO4" s="435"/>
      <c r="CP4" s="435"/>
      <c r="CQ4" s="435"/>
      <c r="CR4" s="435"/>
      <c r="CS4" s="435"/>
      <c r="CT4" s="435"/>
      <c r="CU4" s="435"/>
      <c r="CV4" s="435"/>
      <c r="CW4" s="435"/>
      <c r="CX4" s="435"/>
      <c r="CY4" s="435"/>
      <c r="CZ4" s="435"/>
      <c r="DA4" s="435"/>
      <c r="DB4" s="435"/>
      <c r="DC4" s="435"/>
      <c r="DD4" s="435"/>
      <c r="DE4" s="435"/>
      <c r="DF4" s="435"/>
      <c r="DG4" s="435"/>
      <c r="DH4" s="435"/>
      <c r="DI4" s="435"/>
      <c r="DJ4" s="435"/>
      <c r="DK4" s="435"/>
      <c r="DL4" s="435"/>
      <c r="DM4" s="435"/>
      <c r="DN4" s="435"/>
      <c r="DO4" s="435"/>
      <c r="DP4" s="435"/>
      <c r="DQ4" s="435"/>
      <c r="DR4" s="435"/>
      <c r="DS4" s="435"/>
      <c r="DT4" s="435"/>
      <c r="DU4" s="435"/>
      <c r="DV4" s="435"/>
      <c r="DW4" s="435"/>
      <c r="DX4" s="435"/>
      <c r="DY4" s="435"/>
      <c r="DZ4" s="435"/>
      <c r="EA4" s="435"/>
      <c r="EB4" s="435"/>
      <c r="EC4" s="435"/>
      <c r="ED4" s="435"/>
      <c r="EE4" s="435"/>
      <c r="EF4" s="435"/>
      <c r="EG4" s="435"/>
      <c r="EH4" s="435"/>
      <c r="EI4" s="435"/>
      <c r="EJ4" s="435"/>
      <c r="EK4" s="435"/>
      <c r="EL4" s="435"/>
      <c r="EM4" s="435"/>
      <c r="EN4" s="435"/>
      <c r="EO4" s="435"/>
      <c r="EP4" s="435"/>
      <c r="EQ4" s="435"/>
      <c r="ER4" s="435"/>
      <c r="ES4" s="435"/>
      <c r="ET4" s="435"/>
      <c r="EU4" s="435"/>
      <c r="EV4" s="435"/>
      <c r="EW4" s="435"/>
      <c r="EX4" s="435"/>
      <c r="EY4" s="435"/>
      <c r="EZ4" s="435"/>
      <c r="FA4" s="435"/>
      <c r="FB4" s="435"/>
      <c r="FC4" s="435"/>
      <c r="FD4" s="435"/>
      <c r="FE4" s="435"/>
      <c r="FF4" s="435"/>
      <c r="FG4" s="435"/>
      <c r="FH4" s="435"/>
      <c r="FI4" s="435"/>
      <c r="FJ4" s="435"/>
      <c r="FK4" s="435"/>
      <c r="FL4" s="435"/>
      <c r="FM4" s="435"/>
      <c r="FN4" s="435"/>
      <c r="FO4" s="435"/>
      <c r="FP4" s="435"/>
      <c r="FQ4" s="435"/>
      <c r="FR4" s="435"/>
      <c r="FS4" s="435"/>
      <c r="FT4" s="435"/>
      <c r="FU4" s="435"/>
      <c r="FV4" s="435"/>
      <c r="FW4" s="435"/>
      <c r="FX4" s="435"/>
      <c r="FY4" s="435"/>
      <c r="FZ4" s="435"/>
      <c r="GA4" s="435"/>
      <c r="GB4" s="435"/>
      <c r="GC4" s="435"/>
      <c r="GD4" s="435"/>
      <c r="GE4" s="435"/>
      <c r="GF4" s="435"/>
      <c r="GG4" s="435"/>
      <c r="GH4" s="435"/>
      <c r="GI4" s="435"/>
      <c r="GJ4" s="435"/>
      <c r="GK4" s="435"/>
      <c r="GL4" s="435"/>
      <c r="GM4" s="435"/>
      <c r="GN4" s="435"/>
      <c r="GO4" s="435"/>
      <c r="GP4" s="435"/>
      <c r="GQ4" s="435"/>
      <c r="GR4" s="435"/>
      <c r="GS4" s="435"/>
      <c r="GT4" s="435"/>
      <c r="GU4" s="435"/>
      <c r="GV4" s="435"/>
      <c r="GW4" s="435"/>
      <c r="GX4" s="435"/>
      <c r="GY4" s="435"/>
      <c r="GZ4" s="435"/>
      <c r="HA4" s="435"/>
      <c r="HB4" s="435"/>
      <c r="HC4" s="435"/>
      <c r="HD4" s="435"/>
      <c r="HE4" s="435"/>
      <c r="HF4" s="435"/>
      <c r="HG4" s="435"/>
      <c r="HH4" s="435"/>
      <c r="HI4" s="435"/>
      <c r="HJ4" s="435"/>
      <c r="HK4" s="435"/>
      <c r="HL4" s="435"/>
      <c r="HM4" s="435"/>
      <c r="HN4" s="435"/>
      <c r="HO4" s="435"/>
      <c r="HP4" s="435"/>
      <c r="HQ4" s="435"/>
      <c r="HR4" s="435"/>
      <c r="HS4" s="435"/>
      <c r="HT4" s="435"/>
      <c r="HU4" s="435"/>
      <c r="HV4" s="435"/>
      <c r="HW4" s="435"/>
      <c r="HX4" s="435"/>
      <c r="HY4" s="435"/>
      <c r="HZ4" s="435"/>
      <c r="IA4" s="435"/>
      <c r="IB4" s="435"/>
      <c r="IC4" s="435"/>
      <c r="ID4" s="435"/>
      <c r="IE4" s="435"/>
      <c r="IF4" s="435"/>
      <c r="IG4" s="435"/>
      <c r="IH4" s="435"/>
      <c r="II4" s="435"/>
      <c r="IJ4" s="435"/>
      <c r="IK4" s="435"/>
      <c r="IL4" s="435"/>
      <c r="IM4" s="435"/>
      <c r="IN4" s="435"/>
      <c r="IO4" s="435"/>
      <c r="IP4" s="435"/>
      <c r="IQ4" s="435"/>
      <c r="IR4" s="435"/>
      <c r="IS4" s="435"/>
      <c r="IT4" s="435"/>
      <c r="IU4" s="435"/>
      <c r="IV4" s="435"/>
    </row>
    <row r="5" spans="1:256" x14ac:dyDescent="0.2">
      <c r="A5" s="435"/>
      <c r="B5" s="618">
        <v>2003</v>
      </c>
      <c r="C5" s="618">
        <v>2004</v>
      </c>
      <c r="D5" s="618">
        <v>2005</v>
      </c>
      <c r="E5" s="618">
        <v>2006</v>
      </c>
      <c r="F5" s="618">
        <v>2007</v>
      </c>
      <c r="G5" s="618">
        <v>2008</v>
      </c>
      <c r="H5" s="618">
        <v>2009</v>
      </c>
      <c r="I5" s="618">
        <v>2010</v>
      </c>
      <c r="J5" s="618">
        <v>2011</v>
      </c>
      <c r="K5" s="618">
        <v>2012</v>
      </c>
      <c r="L5" s="618">
        <v>2013</v>
      </c>
      <c r="M5" s="618">
        <v>2014</v>
      </c>
      <c r="N5" s="618">
        <v>2015</v>
      </c>
      <c r="O5" s="618">
        <v>2016</v>
      </c>
      <c r="P5" s="436"/>
      <c r="Q5" s="436"/>
      <c r="R5" s="436"/>
      <c r="S5" s="436"/>
      <c r="T5" s="436"/>
      <c r="U5" s="436"/>
      <c r="V5" s="436"/>
      <c r="W5" s="436"/>
      <c r="X5" s="436"/>
      <c r="Y5" s="436"/>
      <c r="Z5" s="436"/>
      <c r="AA5" s="436"/>
      <c r="AB5" s="436"/>
      <c r="AC5" s="436"/>
      <c r="AD5" s="436"/>
      <c r="AE5" s="436"/>
      <c r="AF5" s="436"/>
      <c r="AG5" s="436"/>
      <c r="AH5" s="436"/>
      <c r="AI5" s="436"/>
      <c r="AJ5" s="436"/>
      <c r="AK5" s="436"/>
      <c r="AL5" s="436"/>
      <c r="AM5" s="436"/>
      <c r="AN5" s="436"/>
      <c r="AO5" s="436"/>
      <c r="AP5" s="436"/>
      <c r="AQ5" s="436"/>
      <c r="AR5" s="436"/>
      <c r="AS5" s="436"/>
      <c r="AT5" s="436"/>
      <c r="AU5" s="436"/>
      <c r="AV5" s="436"/>
      <c r="AW5" s="436"/>
      <c r="AX5" s="436"/>
      <c r="AY5" s="436"/>
      <c r="AZ5" s="436"/>
      <c r="BA5" s="436"/>
      <c r="BB5" s="436"/>
      <c r="BC5" s="436"/>
      <c r="BD5" s="436"/>
      <c r="BE5" s="436"/>
      <c r="BF5" s="436"/>
      <c r="BG5" s="436"/>
      <c r="BH5" s="436"/>
      <c r="BI5" s="436"/>
      <c r="BJ5" s="436"/>
      <c r="BK5" s="436"/>
      <c r="BL5" s="436"/>
      <c r="BM5" s="436"/>
      <c r="BN5" s="436"/>
      <c r="BO5" s="436"/>
      <c r="BP5" s="436"/>
      <c r="BQ5" s="436"/>
      <c r="BR5" s="436"/>
      <c r="BS5" s="436"/>
      <c r="BT5" s="436"/>
      <c r="BU5" s="436"/>
      <c r="BV5" s="436"/>
      <c r="BW5" s="436"/>
      <c r="BX5" s="436"/>
      <c r="BY5" s="436"/>
      <c r="BZ5" s="436"/>
      <c r="CA5" s="436"/>
      <c r="CB5" s="436"/>
      <c r="CC5" s="436"/>
      <c r="CD5" s="436"/>
      <c r="CE5" s="436"/>
      <c r="CF5" s="436"/>
      <c r="CG5" s="436"/>
      <c r="CH5" s="436"/>
      <c r="CI5" s="436"/>
      <c r="CJ5" s="436"/>
      <c r="CK5" s="436"/>
      <c r="CL5" s="436"/>
      <c r="CM5" s="436"/>
      <c r="CN5" s="436"/>
      <c r="CO5" s="436"/>
      <c r="CP5" s="436"/>
      <c r="CQ5" s="436"/>
      <c r="CR5" s="436"/>
      <c r="CS5" s="436"/>
      <c r="CT5" s="436"/>
      <c r="CU5" s="436"/>
      <c r="CV5" s="436"/>
      <c r="CW5" s="436"/>
      <c r="CX5" s="436"/>
      <c r="CY5" s="436"/>
      <c r="CZ5" s="436"/>
      <c r="DA5" s="436"/>
      <c r="DB5" s="436"/>
      <c r="DC5" s="436"/>
      <c r="DD5" s="436"/>
      <c r="DE5" s="436"/>
      <c r="DF5" s="436"/>
      <c r="DG5" s="436"/>
      <c r="DH5" s="436"/>
      <c r="DI5" s="436"/>
      <c r="DJ5" s="436"/>
      <c r="DK5" s="436"/>
      <c r="DL5" s="436"/>
      <c r="DM5" s="436"/>
      <c r="DN5" s="436"/>
      <c r="DO5" s="436"/>
      <c r="DP5" s="436"/>
      <c r="DQ5" s="436"/>
      <c r="DR5" s="436"/>
      <c r="DS5" s="436"/>
      <c r="DT5" s="436"/>
      <c r="DU5" s="436"/>
      <c r="DV5" s="436"/>
      <c r="DW5" s="436"/>
      <c r="DX5" s="436"/>
      <c r="DY5" s="436"/>
      <c r="DZ5" s="436"/>
      <c r="EA5" s="436"/>
      <c r="EB5" s="436"/>
      <c r="EC5" s="436"/>
      <c r="ED5" s="436"/>
      <c r="EE5" s="436"/>
      <c r="EF5" s="436"/>
      <c r="EG5" s="436"/>
      <c r="EH5" s="436"/>
      <c r="EI5" s="436"/>
      <c r="EJ5" s="436"/>
      <c r="EK5" s="436"/>
      <c r="EL5" s="436"/>
      <c r="EM5" s="436"/>
      <c r="EN5" s="436"/>
      <c r="EO5" s="436"/>
      <c r="EP5" s="436"/>
      <c r="EQ5" s="436"/>
      <c r="ER5" s="436"/>
      <c r="ES5" s="436"/>
      <c r="ET5" s="436"/>
      <c r="EU5" s="436"/>
      <c r="EV5" s="436"/>
      <c r="EW5" s="436"/>
      <c r="EX5" s="436"/>
      <c r="EY5" s="436"/>
      <c r="EZ5" s="436"/>
      <c r="FA5" s="436"/>
      <c r="FB5" s="436"/>
      <c r="FC5" s="436"/>
      <c r="FD5" s="436"/>
      <c r="FE5" s="436"/>
      <c r="FF5" s="436"/>
      <c r="FG5" s="436"/>
      <c r="FH5" s="436"/>
      <c r="FI5" s="436"/>
      <c r="FJ5" s="436"/>
      <c r="FK5" s="436"/>
      <c r="FL5" s="436"/>
      <c r="FM5" s="436"/>
      <c r="FN5" s="436"/>
      <c r="FO5" s="436"/>
      <c r="FP5" s="436"/>
      <c r="FQ5" s="436"/>
      <c r="FR5" s="436"/>
      <c r="FS5" s="436"/>
      <c r="FT5" s="436"/>
      <c r="FU5" s="436"/>
      <c r="FV5" s="436"/>
      <c r="FW5" s="436"/>
      <c r="FX5" s="436"/>
      <c r="FY5" s="436"/>
      <c r="FZ5" s="436"/>
      <c r="GA5" s="436"/>
      <c r="GB5" s="436"/>
      <c r="GC5" s="436"/>
      <c r="GD5" s="436"/>
      <c r="GE5" s="436"/>
      <c r="GF5" s="436"/>
      <c r="GG5" s="436"/>
      <c r="GH5" s="436"/>
      <c r="GI5" s="436"/>
      <c r="GJ5" s="436"/>
      <c r="GK5" s="436"/>
      <c r="GL5" s="436"/>
      <c r="GM5" s="436"/>
      <c r="GN5" s="436"/>
      <c r="GO5" s="436"/>
      <c r="GP5" s="436"/>
      <c r="GQ5" s="436"/>
      <c r="GR5" s="436"/>
      <c r="GS5" s="436"/>
      <c r="GT5" s="436"/>
      <c r="GU5" s="436"/>
      <c r="GV5" s="436"/>
      <c r="GW5" s="436"/>
      <c r="GX5" s="436"/>
      <c r="GY5" s="436"/>
      <c r="GZ5" s="436"/>
      <c r="HA5" s="436"/>
      <c r="HB5" s="436"/>
      <c r="HC5" s="436"/>
      <c r="HD5" s="436"/>
      <c r="HE5" s="436"/>
      <c r="HF5" s="436"/>
      <c r="HG5" s="436"/>
      <c r="HH5" s="436"/>
      <c r="HI5" s="436"/>
      <c r="HJ5" s="436"/>
      <c r="HK5" s="436"/>
      <c r="HL5" s="436"/>
      <c r="HM5" s="436"/>
      <c r="HN5" s="436"/>
      <c r="HO5" s="436"/>
      <c r="HP5" s="436"/>
      <c r="HQ5" s="436"/>
      <c r="HR5" s="436"/>
      <c r="HS5" s="436"/>
      <c r="HT5" s="436"/>
      <c r="HU5" s="436"/>
      <c r="HV5" s="436"/>
      <c r="HW5" s="436"/>
      <c r="HX5" s="436"/>
      <c r="HY5" s="436"/>
      <c r="HZ5" s="436"/>
      <c r="IA5" s="436"/>
      <c r="IB5" s="436"/>
      <c r="IC5" s="436"/>
      <c r="ID5" s="436"/>
      <c r="IE5" s="436"/>
      <c r="IF5" s="436"/>
      <c r="IG5" s="436"/>
      <c r="IH5" s="436"/>
      <c r="II5" s="436"/>
      <c r="IJ5" s="436"/>
      <c r="IK5" s="436"/>
      <c r="IL5" s="436"/>
      <c r="IM5" s="436"/>
      <c r="IN5" s="436"/>
      <c r="IO5" s="436"/>
      <c r="IP5" s="436"/>
      <c r="IQ5" s="436"/>
      <c r="IR5" s="436"/>
      <c r="IS5" s="436"/>
      <c r="IT5" s="436"/>
      <c r="IU5" s="436"/>
      <c r="IV5" s="436"/>
    </row>
    <row r="6" spans="1:256" ht="38.25" x14ac:dyDescent="0.2">
      <c r="A6" s="437" t="s">
        <v>409</v>
      </c>
      <c r="B6" s="438">
        <v>66.729917773561041</v>
      </c>
      <c r="C6" s="438">
        <v>68.902077151335305</v>
      </c>
      <c r="D6" s="438">
        <v>68.617886178861795</v>
      </c>
      <c r="E6" s="438">
        <v>68.763213530655392</v>
      </c>
      <c r="F6" s="438">
        <v>66.770324300310975</v>
      </c>
      <c r="G6" s="438">
        <v>68.41333821912788</v>
      </c>
      <c r="H6" s="438">
        <v>67.617174696820712</v>
      </c>
      <c r="I6" s="438">
        <v>69.027415143603136</v>
      </c>
      <c r="J6" s="438">
        <v>71.654879773691661</v>
      </c>
      <c r="K6" s="438">
        <v>71.013133208255155</v>
      </c>
      <c r="L6" s="438">
        <v>72.424587364826408</v>
      </c>
      <c r="M6" s="438">
        <v>72.330875280538635</v>
      </c>
      <c r="N6" s="438">
        <v>76.078548051175247</v>
      </c>
      <c r="O6" s="438">
        <v>78.23548491728836</v>
      </c>
    </row>
    <row r="7" spans="1:256" x14ac:dyDescent="0.2">
      <c r="A7" s="439" t="s">
        <v>401</v>
      </c>
      <c r="B7" s="440">
        <v>93.41317365269461</v>
      </c>
      <c r="C7" s="440">
        <v>94.575471698113205</v>
      </c>
      <c r="D7" s="440">
        <v>94.766355140186917</v>
      </c>
      <c r="E7" s="440">
        <v>94.845360824742272</v>
      </c>
      <c r="F7" s="440">
        <v>95.486111111111114</v>
      </c>
      <c r="G7" s="440">
        <v>94.547707558859969</v>
      </c>
      <c r="H7" s="440">
        <v>94.850299401197603</v>
      </c>
      <c r="I7" s="440">
        <v>95.159386068476977</v>
      </c>
      <c r="J7" s="440">
        <v>93.920335429769395</v>
      </c>
      <c r="K7" s="440">
        <v>93.89312977099236</v>
      </c>
      <c r="L7" s="440">
        <v>93.287265547877595</v>
      </c>
      <c r="M7" s="440">
        <v>92.057416267942585</v>
      </c>
      <c r="N7" s="440">
        <v>92.975206611570243</v>
      </c>
      <c r="O7" s="440">
        <v>92.030201342281885</v>
      </c>
    </row>
    <row r="8" spans="1:256" x14ac:dyDescent="0.2">
      <c r="A8" s="441" t="s">
        <v>402</v>
      </c>
      <c r="B8" s="440">
        <v>59.845890410958901</v>
      </c>
      <c r="C8" s="440">
        <v>60.36943744752309</v>
      </c>
      <c r="D8" s="440">
        <v>58.970233306516491</v>
      </c>
      <c r="E8" s="440">
        <v>58.246178600160903</v>
      </c>
      <c r="F8" s="440">
        <v>57.205513784461154</v>
      </c>
      <c r="G8" s="440">
        <v>57.579003749330475</v>
      </c>
      <c r="H8" s="440">
        <v>57.449789817842131</v>
      </c>
      <c r="I8" s="440">
        <v>59.224661373190095</v>
      </c>
      <c r="J8" s="440">
        <v>63.848631239935585</v>
      </c>
      <c r="K8" s="440">
        <v>59.902439024390247</v>
      </c>
      <c r="L8" s="440">
        <v>64.107883817427393</v>
      </c>
      <c r="M8" s="440">
        <v>62.842639593908629</v>
      </c>
      <c r="N8" s="440">
        <v>66.893534273213419</v>
      </c>
      <c r="O8" s="440">
        <v>70.52868391451068</v>
      </c>
    </row>
    <row r="9" spans="1:256" x14ac:dyDescent="0.2">
      <c r="A9" s="441" t="s">
        <v>405</v>
      </c>
      <c r="B9" s="440">
        <v>62.5</v>
      </c>
      <c r="C9" s="440">
        <v>67.857142857142861</v>
      </c>
      <c r="D9" s="440">
        <v>43.478260869565219</v>
      </c>
      <c r="E9" s="440">
        <v>39.130434782608695</v>
      </c>
      <c r="F9" s="440">
        <v>61.904761904761905</v>
      </c>
      <c r="G9" s="440">
        <v>50</v>
      </c>
      <c r="H9" s="440">
        <v>50</v>
      </c>
      <c r="I9" s="440">
        <v>52</v>
      </c>
      <c r="J9" s="440">
        <v>60</v>
      </c>
      <c r="K9" s="440">
        <v>53.333333333333336</v>
      </c>
      <c r="L9" s="440">
        <v>64</v>
      </c>
      <c r="M9" s="440">
        <v>65.517241379310349</v>
      </c>
      <c r="N9" s="440">
        <v>65.625</v>
      </c>
      <c r="O9" s="440">
        <v>68.421052631578945</v>
      </c>
    </row>
    <row r="10" spans="1:256" x14ac:dyDescent="0.2">
      <c r="A10" s="442" t="s">
        <v>406</v>
      </c>
      <c r="B10" s="443">
        <v>52.727272727272727</v>
      </c>
      <c r="C10" s="443">
        <v>52.38095238095238</v>
      </c>
      <c r="D10" s="443">
        <v>36.363636363636367</v>
      </c>
      <c r="E10" s="443">
        <v>36.363636363636367</v>
      </c>
      <c r="F10" s="443">
        <v>46.551724137931032</v>
      </c>
      <c r="G10" s="443">
        <v>54.054054054054056</v>
      </c>
      <c r="H10" s="443">
        <v>58.536585365853661</v>
      </c>
      <c r="I10" s="443">
        <v>54.901960784313722</v>
      </c>
      <c r="J10" s="443">
        <v>48.387096774193552</v>
      </c>
      <c r="K10" s="443">
        <v>61.428571428571431</v>
      </c>
      <c r="L10" s="443">
        <v>59.090909090909093</v>
      </c>
      <c r="M10" s="443">
        <v>49.333333333333336</v>
      </c>
      <c r="N10" s="443">
        <v>56.451612903225808</v>
      </c>
      <c r="O10" s="443">
        <v>46.666666666666664</v>
      </c>
    </row>
    <row r="11" spans="1:256" x14ac:dyDescent="0.2">
      <c r="A11" s="444" t="s">
        <v>411</v>
      </c>
    </row>
  </sheetData>
  <mergeCells count="1">
    <mergeCell ref="A2:O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Q49"/>
  <sheetViews>
    <sheetView showGridLines="0" zoomScaleNormal="100" workbookViewId="0">
      <selection sqref="A1:K49"/>
    </sheetView>
  </sheetViews>
  <sheetFormatPr baseColWidth="10" defaultRowHeight="12.75" x14ac:dyDescent="0.2"/>
  <cols>
    <col min="1" max="1" width="2.140625" style="20" customWidth="1"/>
    <col min="2" max="2" width="35" style="20" customWidth="1"/>
    <col min="3" max="5" width="11.5703125" style="20" customWidth="1"/>
    <col min="6" max="6" width="13.140625" style="20" customWidth="1"/>
    <col min="7" max="10" width="11.5703125" style="20" customWidth="1"/>
    <col min="11" max="16384" width="11.42578125" style="20"/>
  </cols>
  <sheetData>
    <row r="1" spans="1:16" x14ac:dyDescent="0.2">
      <c r="A1" s="652" t="s">
        <v>323</v>
      </c>
      <c r="B1" s="652"/>
      <c r="C1" s="652"/>
      <c r="D1" s="652"/>
      <c r="E1" s="652"/>
      <c r="F1" s="652"/>
      <c r="G1" s="652"/>
      <c r="H1" s="652"/>
      <c r="I1" s="652"/>
      <c r="J1" s="652"/>
      <c r="K1" s="652"/>
    </row>
    <row r="2" spans="1:16" x14ac:dyDescent="0.2">
      <c r="A2" s="401"/>
      <c r="B2" s="401"/>
      <c r="C2" s="401"/>
      <c r="D2" s="401"/>
      <c r="E2" s="401"/>
      <c r="F2" s="401"/>
      <c r="G2" s="401"/>
    </row>
    <row r="3" spans="1:16" ht="12.75" customHeight="1" x14ac:dyDescent="0.2">
      <c r="A3" s="401"/>
      <c r="B3" s="641" t="s">
        <v>263</v>
      </c>
      <c r="C3" s="641"/>
      <c r="D3" s="641"/>
      <c r="E3" s="641"/>
      <c r="F3" s="641"/>
      <c r="G3" s="641"/>
      <c r="H3" s="641"/>
      <c r="I3" s="641"/>
    </row>
    <row r="4" spans="1:16" ht="8.25" customHeight="1" x14ac:dyDescent="0.2">
      <c r="B4" s="2"/>
      <c r="C4" s="2"/>
      <c r="D4" s="2"/>
      <c r="E4" s="2"/>
      <c r="F4" s="2"/>
      <c r="G4" s="2"/>
      <c r="H4" s="2"/>
      <c r="I4" s="2"/>
    </row>
    <row r="5" spans="1:16" ht="12.75" customHeight="1" x14ac:dyDescent="0.2">
      <c r="B5" s="3"/>
      <c r="C5" s="658" t="s">
        <v>184</v>
      </c>
      <c r="D5" s="658" t="s">
        <v>220</v>
      </c>
      <c r="E5" s="658" t="s">
        <v>139</v>
      </c>
      <c r="F5" s="658" t="s">
        <v>138</v>
      </c>
      <c r="G5" s="658" t="s">
        <v>329</v>
      </c>
      <c r="H5" s="658" t="s">
        <v>328</v>
      </c>
      <c r="I5" s="658" t="s">
        <v>327</v>
      </c>
      <c r="J5" s="658" t="s">
        <v>211</v>
      </c>
      <c r="K5" s="658" t="s">
        <v>210</v>
      </c>
    </row>
    <row r="6" spans="1:16" x14ac:dyDescent="0.2">
      <c r="B6" s="3"/>
      <c r="C6" s="659"/>
      <c r="D6" s="659"/>
      <c r="E6" s="659"/>
      <c r="F6" s="659"/>
      <c r="G6" s="659"/>
      <c r="H6" s="659"/>
      <c r="I6" s="659"/>
      <c r="J6" s="659"/>
      <c r="K6" s="659"/>
    </row>
    <row r="7" spans="1:16" x14ac:dyDescent="0.2">
      <c r="B7" s="3"/>
      <c r="C7" s="659"/>
      <c r="D7" s="659"/>
      <c r="E7" s="659"/>
      <c r="F7" s="659"/>
      <c r="G7" s="659"/>
      <c r="H7" s="659"/>
      <c r="I7" s="659"/>
      <c r="J7" s="659"/>
      <c r="K7" s="659"/>
    </row>
    <row r="8" spans="1:16" x14ac:dyDescent="0.2">
      <c r="B8" s="3"/>
      <c r="C8" s="659"/>
      <c r="D8" s="659"/>
      <c r="E8" s="659"/>
      <c r="F8" s="659"/>
      <c r="G8" s="659"/>
      <c r="H8" s="659"/>
      <c r="I8" s="659"/>
      <c r="J8" s="659"/>
      <c r="K8" s="659"/>
    </row>
    <row r="9" spans="1:16" x14ac:dyDescent="0.2">
      <c r="B9" s="3"/>
      <c r="C9" s="659"/>
      <c r="D9" s="659"/>
      <c r="E9" s="659"/>
      <c r="F9" s="659"/>
      <c r="G9" s="659"/>
      <c r="H9" s="659"/>
      <c r="I9" s="659"/>
      <c r="J9" s="659"/>
      <c r="K9" s="659"/>
    </row>
    <row r="10" spans="1:16" x14ac:dyDescent="0.2">
      <c r="B10" s="3"/>
      <c r="C10" s="659"/>
      <c r="D10" s="659"/>
      <c r="E10" s="659"/>
      <c r="F10" s="659"/>
      <c r="G10" s="659"/>
      <c r="H10" s="659"/>
      <c r="I10" s="659"/>
      <c r="J10" s="659"/>
      <c r="K10" s="659"/>
    </row>
    <row r="11" spans="1:16" x14ac:dyDescent="0.2">
      <c r="B11" s="3"/>
      <c r="C11" s="660"/>
      <c r="D11" s="660"/>
      <c r="E11" s="660"/>
      <c r="F11" s="660"/>
      <c r="G11" s="660"/>
      <c r="H11" s="660"/>
      <c r="I11" s="660"/>
      <c r="J11" s="660"/>
      <c r="K11" s="660"/>
    </row>
    <row r="12" spans="1:16" ht="15" customHeight="1" x14ac:dyDescent="0.2">
      <c r="B12" s="67" t="s">
        <v>271</v>
      </c>
      <c r="C12" s="325">
        <v>73.099999999999994</v>
      </c>
      <c r="D12" s="324">
        <v>0</v>
      </c>
      <c r="E12" s="8">
        <v>2.7</v>
      </c>
      <c r="F12" s="324">
        <v>6</v>
      </c>
      <c r="G12" s="340">
        <v>4.8</v>
      </c>
      <c r="H12" s="8">
        <v>13.4</v>
      </c>
      <c r="I12" s="8">
        <v>0</v>
      </c>
      <c r="J12" s="8">
        <v>0</v>
      </c>
      <c r="K12" s="328">
        <f>SUM(C12:J12)</f>
        <v>100</v>
      </c>
    </row>
    <row r="13" spans="1:16" x14ac:dyDescent="0.2">
      <c r="B13" s="68" t="s">
        <v>222</v>
      </c>
      <c r="C13" s="10"/>
      <c r="D13" s="9"/>
      <c r="E13" s="10"/>
      <c r="F13" s="9"/>
      <c r="G13" s="10"/>
      <c r="H13" s="11"/>
      <c r="I13" s="11"/>
      <c r="J13" s="11"/>
      <c r="K13" s="70">
        <v>28978</v>
      </c>
    </row>
    <row r="14" spans="1:16" x14ac:dyDescent="0.2">
      <c r="B14" s="69" t="s">
        <v>272</v>
      </c>
      <c r="C14" s="339">
        <v>71.900000000000006</v>
      </c>
      <c r="D14" s="12">
        <v>0.1</v>
      </c>
      <c r="E14" s="323">
        <v>2.4</v>
      </c>
      <c r="F14" s="12">
        <v>6.1</v>
      </c>
      <c r="G14" s="323">
        <v>13.6</v>
      </c>
      <c r="H14" s="4">
        <v>5.9</v>
      </c>
      <c r="I14" s="4">
        <v>0</v>
      </c>
      <c r="J14" s="4">
        <v>0</v>
      </c>
      <c r="K14" s="7">
        <f>SUM(C14:J14)</f>
        <v>100</v>
      </c>
    </row>
    <row r="15" spans="1:16" x14ac:dyDescent="0.2">
      <c r="B15" s="336" t="s">
        <v>222</v>
      </c>
      <c r="C15" s="326"/>
      <c r="D15" s="9"/>
      <c r="E15" s="10"/>
      <c r="F15" s="9"/>
      <c r="G15" s="10"/>
      <c r="H15" s="13"/>
      <c r="I15" s="13"/>
      <c r="J15" s="13"/>
      <c r="K15" s="71">
        <v>88578</v>
      </c>
    </row>
    <row r="16" spans="1:16" ht="16.5" customHeight="1" x14ac:dyDescent="0.2">
      <c r="B16" s="15"/>
      <c r="C16" s="323"/>
      <c r="D16" s="323"/>
      <c r="E16" s="323"/>
      <c r="F16" s="323"/>
      <c r="M16" s="747"/>
      <c r="N16" s="747"/>
      <c r="O16" s="747"/>
      <c r="P16" s="402"/>
    </row>
    <row r="17" spans="2:9" ht="12.75" customHeight="1" x14ac:dyDescent="0.2">
      <c r="B17" s="641" t="s">
        <v>264</v>
      </c>
      <c r="C17" s="641"/>
      <c r="D17" s="641"/>
      <c r="E17" s="641"/>
      <c r="F17" s="641"/>
      <c r="G17" s="641"/>
      <c r="H17" s="641"/>
      <c r="I17" s="641"/>
    </row>
    <row r="18" spans="2:9" ht="8.25" customHeight="1" x14ac:dyDescent="0.2">
      <c r="B18" s="14"/>
      <c r="C18" s="14"/>
      <c r="D18" s="14"/>
      <c r="E18" s="14"/>
      <c r="F18" s="323"/>
      <c r="G18" s="323"/>
      <c r="H18" s="16"/>
      <c r="I18" s="17"/>
    </row>
    <row r="19" spans="2:9" ht="12.75" customHeight="1" x14ac:dyDescent="0.2">
      <c r="B19" s="722" t="s">
        <v>219</v>
      </c>
      <c r="C19" s="751" t="s">
        <v>430</v>
      </c>
      <c r="D19" s="751"/>
      <c r="E19" s="751" t="s">
        <v>272</v>
      </c>
      <c r="F19" s="751"/>
      <c r="G19" s="323"/>
      <c r="H19" s="16"/>
      <c r="I19" s="17"/>
    </row>
    <row r="20" spans="2:9" ht="21.75" customHeight="1" x14ac:dyDescent="0.2">
      <c r="B20" s="750"/>
      <c r="C20" s="751"/>
      <c r="D20" s="751"/>
      <c r="E20" s="645"/>
      <c r="F20" s="645"/>
      <c r="G20" s="323"/>
      <c r="H20" s="16"/>
      <c r="I20" s="17"/>
    </row>
    <row r="21" spans="2:9" x14ac:dyDescent="0.2">
      <c r="B21" s="318" t="s">
        <v>223</v>
      </c>
      <c r="C21" s="673">
        <f>[1]infirmier_Etudiant!$B$23</f>
        <v>39.4</v>
      </c>
      <c r="D21" s="674">
        <v>22.6</v>
      </c>
      <c r="E21" s="673">
        <f>[1]infirmier_Etudiant!$F$23</f>
        <v>17.100000000000001</v>
      </c>
      <c r="F21" s="674">
        <v>13.4</v>
      </c>
      <c r="G21" s="323"/>
      <c r="H21" s="16"/>
      <c r="I21" s="17"/>
    </row>
    <row r="22" spans="2:9" x14ac:dyDescent="0.2">
      <c r="B22" s="35" t="s">
        <v>224</v>
      </c>
      <c r="C22" s="667">
        <f>[1]infirmier_Etudiant!$B24</f>
        <v>32.799999999999997</v>
      </c>
      <c r="D22" s="668">
        <v>23.6</v>
      </c>
      <c r="E22" s="667">
        <f>[1]infirmier_Etudiant!$F24</f>
        <v>45.1</v>
      </c>
      <c r="F22" s="668">
        <v>14.4</v>
      </c>
      <c r="G22" s="323"/>
      <c r="H22" s="16"/>
      <c r="I22" s="17"/>
    </row>
    <row r="23" spans="2:9" x14ac:dyDescent="0.2">
      <c r="B23" s="35" t="s">
        <v>225</v>
      </c>
      <c r="C23" s="667">
        <f>[1]infirmier_Etudiant!$B25</f>
        <v>7</v>
      </c>
      <c r="D23" s="668">
        <v>24.6</v>
      </c>
      <c r="E23" s="667">
        <f>[1]infirmier_Etudiant!$F25</f>
        <v>13.6</v>
      </c>
      <c r="F23" s="668">
        <v>15.4</v>
      </c>
      <c r="G23" s="323"/>
      <c r="H23" s="16"/>
      <c r="I23" s="17"/>
    </row>
    <row r="24" spans="2:9" x14ac:dyDescent="0.2">
      <c r="B24" s="35" t="s">
        <v>226</v>
      </c>
      <c r="C24" s="667">
        <f>[1]infirmier_Etudiant!$B26</f>
        <v>7.1</v>
      </c>
      <c r="D24" s="668">
        <v>25.6</v>
      </c>
      <c r="E24" s="667">
        <f>[1]infirmier_Etudiant!$F26</f>
        <v>8.6</v>
      </c>
      <c r="F24" s="668">
        <v>16.399999999999999</v>
      </c>
      <c r="G24" s="323"/>
      <c r="H24" s="16"/>
      <c r="I24" s="17"/>
    </row>
    <row r="25" spans="2:9" x14ac:dyDescent="0.2">
      <c r="B25" s="35" t="s">
        <v>227</v>
      </c>
      <c r="C25" s="667">
        <f>[1]infirmier_Etudiant!$B27</f>
        <v>5.5</v>
      </c>
      <c r="D25" s="668">
        <v>26.6</v>
      </c>
      <c r="E25" s="667">
        <f>[1]infirmier_Etudiant!$F27</f>
        <v>6.1</v>
      </c>
      <c r="F25" s="668">
        <v>17.399999999999999</v>
      </c>
      <c r="G25" s="323"/>
      <c r="H25" s="16"/>
      <c r="I25" s="17"/>
    </row>
    <row r="26" spans="2:9" x14ac:dyDescent="0.2">
      <c r="B26" s="35" t="s">
        <v>228</v>
      </c>
      <c r="C26" s="667">
        <f>[1]infirmier_Etudiant!$B28</f>
        <v>4.2</v>
      </c>
      <c r="D26" s="668">
        <v>27.6</v>
      </c>
      <c r="E26" s="667">
        <f>[1]infirmier_Etudiant!$F28</f>
        <v>4.4000000000000004</v>
      </c>
      <c r="F26" s="668">
        <v>18.399999999999999</v>
      </c>
      <c r="G26" s="323"/>
      <c r="H26" s="16"/>
      <c r="I26" s="17"/>
    </row>
    <row r="27" spans="2:9" x14ac:dyDescent="0.2">
      <c r="B27" s="35" t="s">
        <v>229</v>
      </c>
      <c r="C27" s="667">
        <f>[1]infirmier_Etudiant!$B29</f>
        <v>2.6</v>
      </c>
      <c r="D27" s="668">
        <v>28.6</v>
      </c>
      <c r="E27" s="667">
        <f>[1]infirmier_Etudiant!$F29</f>
        <v>3.2</v>
      </c>
      <c r="F27" s="668">
        <v>19.399999999999999</v>
      </c>
      <c r="G27" s="323"/>
      <c r="H27" s="16"/>
      <c r="I27" s="17"/>
    </row>
    <row r="28" spans="2:9" x14ac:dyDescent="0.2">
      <c r="B28" s="35" t="s">
        <v>230</v>
      </c>
      <c r="C28" s="667">
        <f>[1]infirmier_Etudiant!$B30</f>
        <v>1.1000000000000001</v>
      </c>
      <c r="D28" s="668">
        <v>29.6</v>
      </c>
      <c r="E28" s="667">
        <f>[1]infirmier_Etudiant!$F30</f>
        <v>1.4</v>
      </c>
      <c r="F28" s="668">
        <v>20.399999999999999</v>
      </c>
      <c r="G28" s="323"/>
      <c r="H28" s="16"/>
      <c r="I28" s="17"/>
    </row>
    <row r="29" spans="2:9" x14ac:dyDescent="0.2">
      <c r="B29" s="35" t="s">
        <v>231</v>
      </c>
      <c r="C29" s="667">
        <f>[1]infirmier_Etudiant!$B31</f>
        <v>0.4</v>
      </c>
      <c r="D29" s="668">
        <v>30.6</v>
      </c>
      <c r="E29" s="667">
        <f>[1]infirmier_Etudiant!$F31</f>
        <v>0.5</v>
      </c>
      <c r="F29" s="668">
        <v>21.4</v>
      </c>
      <c r="G29" s="323"/>
      <c r="H29" s="16"/>
      <c r="I29" s="17"/>
    </row>
    <row r="30" spans="2:9" x14ac:dyDescent="0.2">
      <c r="B30" s="36" t="s">
        <v>211</v>
      </c>
      <c r="C30" s="667">
        <v>0</v>
      </c>
      <c r="D30" s="668"/>
      <c r="E30" s="667">
        <v>0</v>
      </c>
      <c r="F30" s="668"/>
      <c r="G30" s="323"/>
      <c r="H30" s="16"/>
      <c r="I30" s="17"/>
    </row>
    <row r="31" spans="2:9" x14ac:dyDescent="0.2">
      <c r="B31" s="335" t="s">
        <v>210</v>
      </c>
      <c r="C31" s="669">
        <f>SUM(C21:C30)</f>
        <v>100.09999999999998</v>
      </c>
      <c r="D31" s="670"/>
      <c r="E31" s="669">
        <f>SUM(E21:E30)</f>
        <v>100</v>
      </c>
      <c r="F31" s="670"/>
      <c r="G31" s="323"/>
      <c r="H31" s="16"/>
      <c r="I31" s="17"/>
    </row>
    <row r="32" spans="2:9" x14ac:dyDescent="0.2">
      <c r="B32" s="336" t="s">
        <v>222</v>
      </c>
      <c r="C32" s="679">
        <v>28978</v>
      </c>
      <c r="D32" s="672"/>
      <c r="E32" s="671">
        <v>88578</v>
      </c>
      <c r="F32" s="672"/>
      <c r="G32" s="323"/>
      <c r="H32" s="16"/>
      <c r="I32" s="17"/>
    </row>
    <row r="33" spans="2:17" ht="16.5" customHeight="1" x14ac:dyDescent="0.2">
      <c r="B33" s="15"/>
      <c r="C33" s="323"/>
      <c r="D33" s="323"/>
      <c r="E33" s="323"/>
      <c r="F33" s="323"/>
      <c r="G33" s="323"/>
      <c r="H33" s="16"/>
      <c r="I33" s="17"/>
    </row>
    <row r="34" spans="2:17" ht="12.75" customHeight="1" x14ac:dyDescent="0.2">
      <c r="B34" s="641" t="s">
        <v>181</v>
      </c>
      <c r="C34" s="641"/>
      <c r="D34" s="641"/>
      <c r="E34" s="641"/>
      <c r="F34" s="641"/>
      <c r="G34" s="641"/>
      <c r="H34" s="641"/>
      <c r="I34" s="641"/>
      <c r="J34" s="66"/>
      <c r="K34" s="66"/>
      <c r="L34" s="66"/>
      <c r="M34" s="66"/>
      <c r="N34" s="66"/>
      <c r="O34" s="66"/>
      <c r="P34" s="66"/>
      <c r="Q34" s="66"/>
    </row>
    <row r="35" spans="2:17" ht="8.25" customHeight="1" x14ac:dyDescent="0.2"/>
    <row r="36" spans="2:17" ht="18" customHeight="1" x14ac:dyDescent="0.2">
      <c r="C36" s="653" t="s">
        <v>435</v>
      </c>
      <c r="D36" s="655"/>
      <c r="E36" s="653" t="s">
        <v>436</v>
      </c>
      <c r="F36" s="655"/>
      <c r="G36" s="653" t="s">
        <v>437</v>
      </c>
      <c r="H36" s="655"/>
    </row>
    <row r="37" spans="2:17" ht="18.75" customHeight="1" x14ac:dyDescent="0.2">
      <c r="B37" s="318" t="s">
        <v>140</v>
      </c>
      <c r="C37" s="745">
        <f>[1]infirmier_Etudiant!$C$41</f>
        <v>7686</v>
      </c>
      <c r="D37" s="746">
        <v>22.6</v>
      </c>
      <c r="E37" s="745">
        <f>[1]infirmier_Etudiant!$D$41</f>
        <v>7827</v>
      </c>
      <c r="F37" s="746">
        <v>23.6</v>
      </c>
      <c r="G37" s="745">
        <f>[1]infirmier_Etudiant!$E$41</f>
        <v>7309</v>
      </c>
      <c r="H37" s="746">
        <v>24.6</v>
      </c>
    </row>
    <row r="38" spans="2:17" ht="26.25" customHeight="1" x14ac:dyDescent="0.2">
      <c r="B38" s="35" t="s">
        <v>141</v>
      </c>
      <c r="C38" s="743">
        <f>[1]infirmier_Etudiant!$C42</f>
        <v>403</v>
      </c>
      <c r="D38" s="744">
        <v>23.6</v>
      </c>
      <c r="E38" s="743">
        <f>[1]infirmier_Etudiant!$D42</f>
        <v>358</v>
      </c>
      <c r="F38" s="744">
        <v>24.6</v>
      </c>
      <c r="G38" s="743">
        <f>[1]infirmier_Etudiant!$E42</f>
        <v>369</v>
      </c>
      <c r="H38" s="744">
        <v>25.6</v>
      </c>
    </row>
    <row r="39" spans="2:17" ht="26.25" customHeight="1" x14ac:dyDescent="0.2">
      <c r="B39" s="35" t="s">
        <v>142</v>
      </c>
      <c r="C39" s="743">
        <f>[1]infirmier_Etudiant!$C43</f>
        <v>123</v>
      </c>
      <c r="D39" s="744">
        <v>24.6</v>
      </c>
      <c r="E39" s="743">
        <f>[1]infirmier_Etudiant!$D43</f>
        <v>153</v>
      </c>
      <c r="F39" s="744">
        <v>25.6</v>
      </c>
      <c r="G39" s="743">
        <f>[1]infirmier_Etudiant!$E43</f>
        <v>189</v>
      </c>
      <c r="H39" s="744">
        <v>26.6</v>
      </c>
    </row>
    <row r="40" spans="2:17" ht="20.25" customHeight="1" x14ac:dyDescent="0.2">
      <c r="B40" s="35" t="s">
        <v>143</v>
      </c>
      <c r="C40" s="743">
        <f>[1]infirmier_Etudiant!$C44</f>
        <v>73</v>
      </c>
      <c r="D40" s="744">
        <v>25.6</v>
      </c>
      <c r="E40" s="743">
        <f>[1]infirmier_Etudiant!$D44</f>
        <v>49</v>
      </c>
      <c r="F40" s="744">
        <v>26.6</v>
      </c>
      <c r="G40" s="743">
        <f>[1]infirmier_Etudiant!$E44</f>
        <v>83</v>
      </c>
      <c r="H40" s="744">
        <v>27.6</v>
      </c>
    </row>
    <row r="41" spans="2:17" ht="29.25" customHeight="1" x14ac:dyDescent="0.2">
      <c r="B41" s="35" t="s">
        <v>176</v>
      </c>
      <c r="C41" s="743">
        <f>[1]infirmier_Etudiant!$C45</f>
        <v>550</v>
      </c>
      <c r="D41" s="744">
        <v>26.6</v>
      </c>
      <c r="E41" s="743">
        <f>[1]infirmier_Etudiant!$D45</f>
        <v>427</v>
      </c>
      <c r="F41" s="744">
        <v>27.6</v>
      </c>
      <c r="G41" s="743">
        <f>[1]infirmier_Etudiant!$E45</f>
        <v>570</v>
      </c>
      <c r="H41" s="744">
        <v>28.6</v>
      </c>
    </row>
    <row r="42" spans="2:17" ht="16.5" customHeight="1" x14ac:dyDescent="0.2">
      <c r="B42" s="35" t="s">
        <v>232</v>
      </c>
      <c r="C42" s="743">
        <f>[1]infirmier_Etudiant!$C46</f>
        <v>4</v>
      </c>
      <c r="D42" s="744">
        <v>27.6</v>
      </c>
      <c r="E42" s="743">
        <f>[1]infirmier_Etudiant!$D46</f>
        <v>26</v>
      </c>
      <c r="F42" s="744">
        <v>28.6</v>
      </c>
      <c r="G42" s="743">
        <f>[1]infirmier_Etudiant!$E46</f>
        <v>71</v>
      </c>
      <c r="H42" s="744">
        <v>29.6</v>
      </c>
    </row>
    <row r="43" spans="2:17" ht="29.25" customHeight="1" x14ac:dyDescent="0.2">
      <c r="B43" s="35" t="s">
        <v>146</v>
      </c>
      <c r="C43" s="743">
        <f>[1]infirmier_Etudiant!$C47</f>
        <v>6285</v>
      </c>
      <c r="D43" s="744">
        <v>28.6</v>
      </c>
      <c r="E43" s="743">
        <f>[1]infirmier_Etudiant!$D47</f>
        <v>6804</v>
      </c>
      <c r="F43" s="744">
        <v>29.6</v>
      </c>
      <c r="G43" s="743">
        <f>[1]infirmier_Etudiant!$E47</f>
        <v>7294</v>
      </c>
      <c r="H43" s="744">
        <v>30.6</v>
      </c>
    </row>
    <row r="44" spans="2:17" ht="26.25" customHeight="1" x14ac:dyDescent="0.2">
      <c r="B44" s="35" t="s">
        <v>168</v>
      </c>
      <c r="C44" s="743">
        <f>[1]infirmier_Etudiant!$C48</f>
        <v>241</v>
      </c>
      <c r="D44" s="744">
        <v>29.6</v>
      </c>
      <c r="E44" s="743">
        <f>[1]infirmier_Etudiant!$D48</f>
        <v>123</v>
      </c>
      <c r="F44" s="744">
        <v>30.6</v>
      </c>
      <c r="G44" s="743">
        <f>[1]infirmier_Etudiant!$E48</f>
        <v>309</v>
      </c>
      <c r="H44" s="744">
        <v>31.6</v>
      </c>
      <c r="I44" s="411"/>
      <c r="J44" s="412"/>
      <c r="K44" s="412"/>
      <c r="L44" s="412"/>
      <c r="M44" s="412"/>
      <c r="N44" s="412"/>
      <c r="O44" s="412"/>
    </row>
    <row r="45" spans="2:17" ht="27" customHeight="1" x14ac:dyDescent="0.2">
      <c r="B45" s="35" t="s">
        <v>157</v>
      </c>
      <c r="C45" s="743">
        <f>[1]infirmier_Etudiant!$C49</f>
        <v>37</v>
      </c>
      <c r="D45" s="744">
        <v>30.6</v>
      </c>
      <c r="E45" s="743">
        <f>[1]infirmier_Etudiant!$D49</f>
        <v>24</v>
      </c>
      <c r="F45" s="744">
        <v>31.6</v>
      </c>
      <c r="G45" s="743">
        <f>[1]infirmier_Etudiant!$E49</f>
        <v>27</v>
      </c>
      <c r="H45" s="744">
        <v>32.6</v>
      </c>
      <c r="I45" s="411"/>
      <c r="J45" s="412"/>
      <c r="K45" s="412"/>
      <c r="L45" s="412"/>
      <c r="M45" s="412"/>
      <c r="N45" s="412"/>
      <c r="O45" s="412"/>
    </row>
    <row r="46" spans="2:17" ht="29.25" customHeight="1" x14ac:dyDescent="0.2">
      <c r="B46" s="35" t="s">
        <v>158</v>
      </c>
      <c r="C46" s="743">
        <f>[1]infirmier_Etudiant!$C50</f>
        <v>1484</v>
      </c>
      <c r="D46" s="744">
        <v>31.6</v>
      </c>
      <c r="E46" s="743">
        <f>[1]infirmier_Etudiant!$D50</f>
        <v>1504</v>
      </c>
      <c r="F46" s="744">
        <v>32.6</v>
      </c>
      <c r="G46" s="743">
        <f>[1]infirmier_Etudiant!$E50</f>
        <v>1404</v>
      </c>
      <c r="H46" s="744">
        <v>33.6</v>
      </c>
    </row>
    <row r="47" spans="2:17" ht="16.5" customHeight="1" x14ac:dyDescent="0.2">
      <c r="B47" s="35" t="s">
        <v>144</v>
      </c>
      <c r="C47" s="743">
        <f>[1]infirmier_Etudiant!$C51</f>
        <v>476</v>
      </c>
      <c r="D47" s="744">
        <v>32.6</v>
      </c>
      <c r="E47" s="743">
        <f>[1]infirmier_Etudiant!$D51</f>
        <v>369</v>
      </c>
      <c r="F47" s="744">
        <v>33.6</v>
      </c>
      <c r="G47" s="743">
        <f>[1]infirmier_Etudiant!$E51</f>
        <v>606</v>
      </c>
      <c r="H47" s="744">
        <v>34.6</v>
      </c>
    </row>
    <row r="48" spans="2:17" x14ac:dyDescent="0.2">
      <c r="B48" s="35" t="s">
        <v>145</v>
      </c>
      <c r="C48" s="743">
        <f>[1]infirmier_Etudiant!$C52</f>
        <v>2364</v>
      </c>
      <c r="D48" s="744">
        <v>33.6</v>
      </c>
      <c r="E48" s="743">
        <f>[1]infirmier_Etudiant!$D52</f>
        <v>2156</v>
      </c>
      <c r="F48" s="744">
        <v>34.6</v>
      </c>
      <c r="G48" s="743">
        <f>[1]infirmier_Etudiant!$E52</f>
        <v>840</v>
      </c>
      <c r="H48" s="744">
        <v>35.6</v>
      </c>
    </row>
    <row r="49" spans="2:8" x14ac:dyDescent="0.2">
      <c r="B49" s="36" t="s">
        <v>169</v>
      </c>
      <c r="C49" s="748">
        <f>[1]infirmier_Etudiant!$C53</f>
        <v>11776</v>
      </c>
      <c r="D49" s="749">
        <v>34.6</v>
      </c>
      <c r="E49" s="748">
        <f>[1]infirmier_Etudiant!$D53</f>
        <v>10416</v>
      </c>
      <c r="F49" s="749">
        <v>35.6</v>
      </c>
      <c r="G49" s="748">
        <f>[1]infirmier_Etudiant!$E53</f>
        <v>11490</v>
      </c>
      <c r="H49" s="749">
        <v>36.6</v>
      </c>
    </row>
  </sheetData>
  <customSheetViews>
    <customSheetView guid="{4BF6A69F-C29D-460A-9E84-5045F8F80EEB}" showGridLines="0" topLeftCell="A19">
      <selection activeCell="I46" sqref="I46"/>
      <pageMargins left="0.19685039370078741" right="0.15748031496062992" top="0.19685039370078741" bottom="0.19685039370078741" header="0.31496062992125984" footer="0.31496062992125984"/>
      <pageSetup paperSize="9" orientation="portrait" r:id="rId1"/>
    </customSheetView>
  </customSheetViews>
  <mergeCells count="83">
    <mergeCell ref="A1:K1"/>
    <mergeCell ref="J5:J11"/>
    <mergeCell ref="K5:K11"/>
    <mergeCell ref="C48:D48"/>
    <mergeCell ref="E48:F48"/>
    <mergeCell ref="G48:H48"/>
    <mergeCell ref="C38:D38"/>
    <mergeCell ref="E38:F38"/>
    <mergeCell ref="G38:H38"/>
    <mergeCell ref="C46:D46"/>
    <mergeCell ref="E46:F46"/>
    <mergeCell ref="G46:H46"/>
    <mergeCell ref="E39:F39"/>
    <mergeCell ref="E21:F21"/>
    <mergeCell ref="C22:D22"/>
    <mergeCell ref="E25:F25"/>
    <mergeCell ref="C49:D49"/>
    <mergeCell ref="E49:F49"/>
    <mergeCell ref="G49:H49"/>
    <mergeCell ref="B3:I3"/>
    <mergeCell ref="C5:C11"/>
    <mergeCell ref="D5:D11"/>
    <mergeCell ref="E5:E11"/>
    <mergeCell ref="F5:F11"/>
    <mergeCell ref="G5:G11"/>
    <mergeCell ref="H5:H11"/>
    <mergeCell ref="I5:I11"/>
    <mergeCell ref="B17:I17"/>
    <mergeCell ref="B19:B20"/>
    <mergeCell ref="C19:D20"/>
    <mergeCell ref="E19:F20"/>
    <mergeCell ref="C25:D25"/>
    <mergeCell ref="M16:O16"/>
    <mergeCell ref="C21:D21"/>
    <mergeCell ref="C23:D23"/>
    <mergeCell ref="E23:F23"/>
    <mergeCell ref="C24:D24"/>
    <mergeCell ref="E24:F24"/>
    <mergeCell ref="E22:F22"/>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B34:I34"/>
    <mergeCell ref="C36:D36"/>
    <mergeCell ref="E36:F36"/>
    <mergeCell ref="G36:H36"/>
    <mergeCell ref="C41:D41"/>
    <mergeCell ref="E41:F41"/>
    <mergeCell ref="G41:H41"/>
    <mergeCell ref="C39:D39"/>
    <mergeCell ref="C42:D42"/>
    <mergeCell ref="E42:F42"/>
    <mergeCell ref="G42:H42"/>
    <mergeCell ref="C37:D37"/>
    <mergeCell ref="E37:F37"/>
    <mergeCell ref="G37:H37"/>
    <mergeCell ref="G39:H39"/>
    <mergeCell ref="C40:D40"/>
    <mergeCell ref="E40:F40"/>
    <mergeCell ref="G40:H40"/>
    <mergeCell ref="C43:D43"/>
    <mergeCell ref="E43:F43"/>
    <mergeCell ref="G43:H43"/>
    <mergeCell ref="C47:D47"/>
    <mergeCell ref="E47:F47"/>
    <mergeCell ref="G47:H47"/>
    <mergeCell ref="C44:D44"/>
    <mergeCell ref="E44:F44"/>
    <mergeCell ref="G44:H44"/>
    <mergeCell ref="C45:D45"/>
    <mergeCell ref="E45:F45"/>
    <mergeCell ref="G45:H45"/>
  </mergeCells>
  <phoneticPr fontId="10" type="noConversion"/>
  <pageMargins left="0.19685039370078741" right="0.15748031496062992" top="0.19685039370078741" bottom="0.19685039370078741" header="0.31496062992125984" footer="0.31496062992125984"/>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O63"/>
  <sheetViews>
    <sheetView showGridLines="0" workbookViewId="0">
      <selection activeCell="J38" sqref="J38"/>
    </sheetView>
  </sheetViews>
  <sheetFormatPr baseColWidth="10" defaultRowHeight="12.75" x14ac:dyDescent="0.2"/>
  <cols>
    <col min="1" max="1" width="2.140625" style="20" customWidth="1"/>
    <col min="2" max="2" width="11.42578125" style="20" customWidth="1"/>
    <col min="3" max="4" width="11.42578125" style="20"/>
    <col min="5" max="5" width="9.42578125" style="20" customWidth="1"/>
    <col min="6" max="7" width="25.7109375" style="20" customWidth="1"/>
    <col min="8" max="8" width="4" style="20" customWidth="1"/>
    <col min="9" max="16384" width="11.42578125" style="20"/>
  </cols>
  <sheetData>
    <row r="1" spans="1:8" x14ac:dyDescent="0.2">
      <c r="A1" s="652" t="s">
        <v>323</v>
      </c>
      <c r="B1" s="652"/>
      <c r="C1" s="652"/>
      <c r="D1" s="652"/>
      <c r="E1" s="652"/>
      <c r="F1" s="652"/>
      <c r="G1" s="652"/>
      <c r="H1" s="652"/>
    </row>
    <row r="3" spans="1:8" ht="12.75" customHeight="1" x14ac:dyDescent="0.2">
      <c r="B3" s="641" t="s">
        <v>185</v>
      </c>
      <c r="C3" s="641"/>
      <c r="D3" s="641"/>
      <c r="E3" s="641"/>
      <c r="F3" s="641"/>
      <c r="G3" s="641"/>
    </row>
    <row r="4" spans="1:8" ht="8.25" customHeight="1" x14ac:dyDescent="0.2">
      <c r="B4" s="2"/>
      <c r="C4" s="2"/>
      <c r="D4" s="2"/>
      <c r="E4" s="2"/>
    </row>
    <row r="5" spans="1:8" ht="21" customHeight="1" x14ac:dyDescent="0.2">
      <c r="B5" s="683"/>
      <c r="C5" s="683"/>
      <c r="D5" s="683"/>
      <c r="E5" s="683"/>
      <c r="F5" s="595" t="s">
        <v>430</v>
      </c>
      <c r="G5" s="596" t="s">
        <v>272</v>
      </c>
    </row>
    <row r="6" spans="1:8" ht="12.75" customHeight="1" x14ac:dyDescent="0.2">
      <c r="B6" s="642" t="s">
        <v>186</v>
      </c>
      <c r="C6" s="643"/>
      <c r="D6" s="643"/>
      <c r="E6" s="643"/>
      <c r="F6" s="338">
        <v>0.2</v>
      </c>
      <c r="G6" s="91">
        <v>0.2</v>
      </c>
    </row>
    <row r="7" spans="1:8" ht="12.75" customHeight="1" x14ac:dyDescent="0.2">
      <c r="B7" s="647" t="s">
        <v>187</v>
      </c>
      <c r="C7" s="684"/>
      <c r="D7" s="684"/>
      <c r="E7" s="684"/>
      <c r="F7" s="337">
        <v>1.9</v>
      </c>
      <c r="G7" s="92">
        <v>1.9</v>
      </c>
    </row>
    <row r="8" spans="1:8" ht="11.25" customHeight="1" x14ac:dyDescent="0.2">
      <c r="B8" s="647" t="s">
        <v>188</v>
      </c>
      <c r="C8" s="684"/>
      <c r="D8" s="684"/>
      <c r="E8" s="684"/>
      <c r="F8" s="337">
        <v>0.5</v>
      </c>
      <c r="G8" s="92">
        <v>0.4</v>
      </c>
    </row>
    <row r="9" spans="1:8" ht="13.5" customHeight="1" x14ac:dyDescent="0.2">
      <c r="B9" s="647" t="s">
        <v>159</v>
      </c>
      <c r="C9" s="684"/>
      <c r="D9" s="684"/>
      <c r="E9" s="648"/>
      <c r="F9" s="337">
        <v>0.4</v>
      </c>
      <c r="G9" s="92">
        <v>0.3</v>
      </c>
    </row>
    <row r="10" spans="1:8" ht="15" customHeight="1" x14ac:dyDescent="0.2">
      <c r="B10" s="647" t="s">
        <v>160</v>
      </c>
      <c r="C10" s="684"/>
      <c r="D10" s="684"/>
      <c r="E10" s="684"/>
      <c r="F10" s="337">
        <v>1.2</v>
      </c>
      <c r="G10" s="92">
        <v>1.3</v>
      </c>
    </row>
    <row r="11" spans="1:8" ht="13.5" customHeight="1" x14ac:dyDescent="0.2">
      <c r="B11" s="647" t="s">
        <v>161</v>
      </c>
      <c r="C11" s="684"/>
      <c r="D11" s="684"/>
      <c r="E11" s="684"/>
      <c r="F11" s="337">
        <v>1.2</v>
      </c>
      <c r="G11" s="92">
        <v>1.3</v>
      </c>
    </row>
    <row r="12" spans="1:8" ht="13.5" customHeight="1" x14ac:dyDescent="0.2">
      <c r="B12" s="647" t="s">
        <v>189</v>
      </c>
      <c r="C12" s="684"/>
      <c r="D12" s="684"/>
      <c r="E12" s="684"/>
      <c r="F12" s="337">
        <v>77.8</v>
      </c>
      <c r="G12" s="92">
        <v>78</v>
      </c>
    </row>
    <row r="13" spans="1:8" x14ac:dyDescent="0.2">
      <c r="B13" s="647" t="s">
        <v>190</v>
      </c>
      <c r="C13" s="684"/>
      <c r="D13" s="684"/>
      <c r="E13" s="684"/>
      <c r="F13" s="337">
        <v>2.2000000000000002</v>
      </c>
      <c r="G13" s="92">
        <v>2.2000000000000002</v>
      </c>
    </row>
    <row r="14" spans="1:8" x14ac:dyDescent="0.2">
      <c r="B14" s="647" t="s">
        <v>191</v>
      </c>
      <c r="C14" s="684"/>
      <c r="D14" s="684"/>
      <c r="E14" s="684"/>
      <c r="F14" s="337">
        <v>3.2</v>
      </c>
      <c r="G14" s="92">
        <v>3.4</v>
      </c>
    </row>
    <row r="15" spans="1:8" ht="12.75" customHeight="1" x14ac:dyDescent="0.2">
      <c r="B15" s="647" t="s">
        <v>162</v>
      </c>
      <c r="C15" s="684"/>
      <c r="D15" s="684"/>
      <c r="E15" s="684"/>
      <c r="F15" s="337">
        <v>1.1000000000000001</v>
      </c>
      <c r="G15" s="92">
        <v>1</v>
      </c>
    </row>
    <row r="16" spans="1:8" ht="12.75" customHeight="1" x14ac:dyDescent="0.2">
      <c r="B16" s="647" t="s">
        <v>330</v>
      </c>
      <c r="C16" s="684"/>
      <c r="D16" s="684"/>
      <c r="E16" s="648"/>
      <c r="F16" s="337">
        <v>2</v>
      </c>
      <c r="G16" s="92">
        <v>0.7</v>
      </c>
    </row>
    <row r="17" spans="2:7" x14ac:dyDescent="0.2">
      <c r="B17" s="647" t="s">
        <v>192</v>
      </c>
      <c r="C17" s="684"/>
      <c r="D17" s="684"/>
      <c r="E17" s="684"/>
      <c r="F17" s="337">
        <v>0.9</v>
      </c>
      <c r="G17" s="92">
        <v>0.3</v>
      </c>
    </row>
    <row r="18" spans="2:7" x14ac:dyDescent="0.2">
      <c r="B18" s="647" t="s">
        <v>193</v>
      </c>
      <c r="C18" s="684"/>
      <c r="D18" s="684"/>
      <c r="E18" s="684"/>
      <c r="F18" s="337">
        <v>2</v>
      </c>
      <c r="G18" s="92">
        <v>2.5</v>
      </c>
    </row>
    <row r="19" spans="2:7" ht="12.75" customHeight="1" x14ac:dyDescent="0.2">
      <c r="B19" s="647" t="s">
        <v>194</v>
      </c>
      <c r="C19" s="684"/>
      <c r="D19" s="684"/>
      <c r="E19" s="684"/>
      <c r="F19" s="337">
        <v>0.6</v>
      </c>
      <c r="G19" s="92">
        <v>0.7</v>
      </c>
    </row>
    <row r="20" spans="2:7" x14ac:dyDescent="0.2">
      <c r="B20" s="647" t="s">
        <v>195</v>
      </c>
      <c r="C20" s="684"/>
      <c r="D20" s="684"/>
      <c r="E20" s="684"/>
      <c r="F20" s="337">
        <v>1</v>
      </c>
      <c r="G20" s="92">
        <v>0.9</v>
      </c>
    </row>
    <row r="21" spans="2:7" x14ac:dyDescent="0.2">
      <c r="B21" s="647" t="s">
        <v>196</v>
      </c>
      <c r="C21" s="684"/>
      <c r="D21" s="684"/>
      <c r="E21" s="684"/>
      <c r="F21" s="337">
        <v>0.1</v>
      </c>
      <c r="G21" s="92">
        <v>0.1</v>
      </c>
    </row>
    <row r="22" spans="2:7" x14ac:dyDescent="0.2">
      <c r="B22" s="626" t="s">
        <v>211</v>
      </c>
      <c r="C22" s="627"/>
      <c r="D22" s="627"/>
      <c r="E22" s="627"/>
      <c r="F22" s="337">
        <v>3.8</v>
      </c>
      <c r="G22" s="92">
        <v>4.5999999999999996</v>
      </c>
    </row>
    <row r="23" spans="2:7" ht="12.75" customHeight="1" x14ac:dyDescent="0.2">
      <c r="B23" s="686" t="s">
        <v>210</v>
      </c>
      <c r="C23" s="687"/>
      <c r="D23" s="687"/>
      <c r="E23" s="687"/>
      <c r="F23" s="85">
        <f>SUM(F6:F22)</f>
        <v>100.1</v>
      </c>
      <c r="G23" s="93">
        <f>SUM(G6:G22)</f>
        <v>99.800000000000011</v>
      </c>
    </row>
    <row r="24" spans="2:7" ht="16.5" customHeight="1" x14ac:dyDescent="0.2">
      <c r="B24" s="689" t="s">
        <v>222</v>
      </c>
      <c r="C24" s="690"/>
      <c r="D24" s="690"/>
      <c r="E24" s="690"/>
      <c r="F24" s="86">
        <v>28978</v>
      </c>
      <c r="G24" s="94">
        <v>88578</v>
      </c>
    </row>
    <row r="25" spans="2:7" ht="16.5" customHeight="1" x14ac:dyDescent="0.2">
      <c r="B25" s="14"/>
      <c r="C25" s="14"/>
      <c r="D25" s="14"/>
      <c r="E25" s="14"/>
      <c r="F25" s="96"/>
      <c r="G25" s="96"/>
    </row>
    <row r="26" spans="2:7" ht="12.75" customHeight="1" x14ac:dyDescent="0.2">
      <c r="B26" s="641" t="s">
        <v>197</v>
      </c>
      <c r="C26" s="641"/>
      <c r="D26" s="641"/>
      <c r="E26" s="641"/>
      <c r="F26" s="641"/>
      <c r="G26" s="641"/>
    </row>
    <row r="27" spans="2:7" ht="8.25" customHeight="1" x14ac:dyDescent="0.2"/>
    <row r="28" spans="2:7" ht="21" customHeight="1" x14ac:dyDescent="0.2">
      <c r="B28" s="1"/>
      <c r="C28" s="1"/>
      <c r="F28" s="595" t="s">
        <v>430</v>
      </c>
      <c r="G28" s="597" t="s">
        <v>272</v>
      </c>
    </row>
    <row r="29" spans="2:7" x14ac:dyDescent="0.2">
      <c r="B29" s="629" t="s">
        <v>198</v>
      </c>
      <c r="C29" s="688"/>
      <c r="D29" s="688"/>
      <c r="E29" s="630"/>
      <c r="F29" s="87">
        <v>5.8</v>
      </c>
      <c r="G29" s="5">
        <v>6.2</v>
      </c>
    </row>
    <row r="30" spans="2:7" x14ac:dyDescent="0.2">
      <c r="B30" s="631" t="s">
        <v>199</v>
      </c>
      <c r="C30" s="685"/>
      <c r="D30" s="685"/>
      <c r="E30" s="632"/>
      <c r="F30" s="84">
        <v>16</v>
      </c>
      <c r="G30" s="76">
        <v>16.600000000000001</v>
      </c>
    </row>
    <row r="31" spans="2:7" x14ac:dyDescent="0.2">
      <c r="B31" s="631" t="s">
        <v>200</v>
      </c>
      <c r="C31" s="685"/>
      <c r="D31" s="685"/>
      <c r="E31" s="632"/>
      <c r="F31" s="84">
        <v>32.299999999999997</v>
      </c>
      <c r="G31" s="76">
        <v>31.9</v>
      </c>
    </row>
    <row r="32" spans="2:7" x14ac:dyDescent="0.2">
      <c r="B32" s="631" t="s">
        <v>166</v>
      </c>
      <c r="C32" s="685"/>
      <c r="D32" s="685"/>
      <c r="E32" s="632"/>
      <c r="F32" s="84">
        <v>1.1000000000000001</v>
      </c>
      <c r="G32" s="76">
        <v>1.1000000000000001</v>
      </c>
    </row>
    <row r="33" spans="2:15" x14ac:dyDescent="0.2">
      <c r="B33" s="631" t="s">
        <v>201</v>
      </c>
      <c r="C33" s="685"/>
      <c r="D33" s="685"/>
      <c r="E33" s="632"/>
      <c r="F33" s="84">
        <v>2.1</v>
      </c>
      <c r="G33" s="76">
        <v>2.2000000000000002</v>
      </c>
    </row>
    <row r="34" spans="2:15" x14ac:dyDescent="0.2">
      <c r="B34" s="631" t="s">
        <v>163</v>
      </c>
      <c r="C34" s="685"/>
      <c r="D34" s="685"/>
      <c r="E34" s="632"/>
      <c r="F34" s="84">
        <v>6.1</v>
      </c>
      <c r="G34" s="76">
        <v>6.6</v>
      </c>
    </row>
    <row r="35" spans="2:15" x14ac:dyDescent="0.2">
      <c r="B35" s="631" t="s">
        <v>202</v>
      </c>
      <c r="C35" s="685"/>
      <c r="D35" s="685"/>
      <c r="E35" s="632"/>
      <c r="F35" s="84">
        <v>0.4</v>
      </c>
      <c r="G35" s="76">
        <v>0.5</v>
      </c>
    </row>
    <row r="36" spans="2:15" x14ac:dyDescent="0.2">
      <c r="B36" s="631" t="s">
        <v>147</v>
      </c>
      <c r="C36" s="685"/>
      <c r="D36" s="685"/>
      <c r="E36" s="632"/>
      <c r="F36" s="84">
        <v>26.7</v>
      </c>
      <c r="G36" s="76">
        <v>26.6</v>
      </c>
    </row>
    <row r="37" spans="2:15" x14ac:dyDescent="0.2">
      <c r="B37" s="631" t="s">
        <v>203</v>
      </c>
      <c r="C37" s="685"/>
      <c r="D37" s="685"/>
      <c r="E37" s="632"/>
      <c r="F37" s="84">
        <v>0.1</v>
      </c>
      <c r="G37" s="76">
        <v>0.2</v>
      </c>
    </row>
    <row r="38" spans="2:15" x14ac:dyDescent="0.2">
      <c r="B38" s="631" t="s">
        <v>164</v>
      </c>
      <c r="C38" s="685"/>
      <c r="D38" s="685"/>
      <c r="E38" s="632"/>
      <c r="F38" s="84">
        <v>0</v>
      </c>
      <c r="G38" s="76">
        <v>0</v>
      </c>
    </row>
    <row r="39" spans="2:15" x14ac:dyDescent="0.2">
      <c r="B39" s="631" t="s">
        <v>413</v>
      </c>
      <c r="C39" s="685"/>
      <c r="D39" s="685"/>
      <c r="E39" s="632"/>
      <c r="F39" s="84">
        <v>4.8</v>
      </c>
      <c r="G39" s="76">
        <v>2.9</v>
      </c>
    </row>
    <row r="40" spans="2:15" x14ac:dyDescent="0.2">
      <c r="B40" s="317" t="s">
        <v>3</v>
      </c>
      <c r="C40" s="331"/>
      <c r="D40" s="331"/>
      <c r="E40" s="320"/>
      <c r="F40" s="84">
        <v>3.2</v>
      </c>
      <c r="G40" s="76">
        <v>3.5</v>
      </c>
    </row>
    <row r="41" spans="2:15" x14ac:dyDescent="0.2">
      <c r="B41" s="317" t="s">
        <v>165</v>
      </c>
      <c r="C41" s="331"/>
      <c r="D41" s="331"/>
      <c r="E41" s="320"/>
      <c r="F41" s="84">
        <v>0.4</v>
      </c>
      <c r="G41" s="76">
        <v>0.5</v>
      </c>
    </row>
    <row r="42" spans="2:15" x14ac:dyDescent="0.2">
      <c r="B42" s="633" t="s">
        <v>211</v>
      </c>
      <c r="C42" s="695"/>
      <c r="D42" s="695"/>
      <c r="E42" s="634"/>
      <c r="F42" s="84">
        <v>1</v>
      </c>
      <c r="G42" s="76">
        <v>1.2</v>
      </c>
    </row>
    <row r="43" spans="2:15" x14ac:dyDescent="0.2">
      <c r="B43" s="692" t="s">
        <v>210</v>
      </c>
      <c r="C43" s="693"/>
      <c r="D43" s="693"/>
      <c r="E43" s="694"/>
      <c r="F43" s="85">
        <f>SUM(F29:F42)</f>
        <v>100</v>
      </c>
      <c r="G43" s="93">
        <f>SUM(G29:G42)</f>
        <v>100.00000000000003</v>
      </c>
    </row>
    <row r="44" spans="2:15" ht="16.5" customHeight="1" x14ac:dyDescent="0.2">
      <c r="B44" s="697" t="s">
        <v>222</v>
      </c>
      <c r="C44" s="698"/>
      <c r="D44" s="698"/>
      <c r="E44" s="699"/>
      <c r="F44" s="86">
        <v>25679</v>
      </c>
      <c r="G44" s="208">
        <v>77979</v>
      </c>
      <c r="K44" s="377"/>
      <c r="L44" s="416"/>
      <c r="M44" s="416"/>
      <c r="N44" s="416"/>
      <c r="O44" s="284"/>
    </row>
    <row r="45" spans="2:15" ht="16.5" customHeight="1" x14ac:dyDescent="0.2">
      <c r="B45" s="333"/>
      <c r="C45" s="333"/>
      <c r="D45" s="333"/>
      <c r="E45" s="333"/>
      <c r="F45" s="96"/>
      <c r="G45" s="96"/>
      <c r="K45" s="377"/>
      <c r="L45" s="416"/>
      <c r="M45" s="416"/>
      <c r="N45" s="416"/>
      <c r="O45" s="377"/>
    </row>
    <row r="46" spans="2:15" ht="12.75" customHeight="1" x14ac:dyDescent="0.2">
      <c r="B46" s="641" t="s">
        <v>182</v>
      </c>
      <c r="C46" s="641"/>
      <c r="D46" s="641"/>
      <c r="E46" s="641"/>
      <c r="F46" s="641"/>
      <c r="G46" s="641"/>
      <c r="K46" s="377"/>
      <c r="L46" s="416"/>
      <c r="M46" s="416"/>
      <c r="N46" s="416"/>
      <c r="O46" s="377"/>
    </row>
    <row r="47" spans="2:15" ht="8.25" customHeight="1" x14ac:dyDescent="0.2">
      <c r="B47" s="18"/>
      <c r="C47" s="18"/>
      <c r="D47" s="18"/>
      <c r="E47" s="18"/>
      <c r="F47" s="18"/>
      <c r="G47" s="18"/>
    </row>
    <row r="48" spans="2:15" ht="21" customHeight="1" x14ac:dyDescent="0.2">
      <c r="B48" s="691"/>
      <c r="C48" s="691"/>
      <c r="D48" s="691"/>
      <c r="E48" s="15"/>
      <c r="F48" s="595" t="s">
        <v>430</v>
      </c>
      <c r="G48" s="597" t="s">
        <v>272</v>
      </c>
    </row>
    <row r="49" spans="2:7" x14ac:dyDescent="0.2">
      <c r="B49" s="629" t="s">
        <v>204</v>
      </c>
      <c r="C49" s="688"/>
      <c r="D49" s="688"/>
      <c r="E49" s="630"/>
      <c r="F49" s="88">
        <v>17.8</v>
      </c>
      <c r="G49" s="8">
        <v>17.8</v>
      </c>
    </row>
    <row r="50" spans="2:7" x14ac:dyDescent="0.2">
      <c r="B50" s="631" t="s">
        <v>177</v>
      </c>
      <c r="C50" s="685"/>
      <c r="D50" s="685"/>
      <c r="E50" s="632"/>
      <c r="F50" s="89">
        <v>32.5</v>
      </c>
      <c r="G50" s="12">
        <v>32.200000000000003</v>
      </c>
    </row>
    <row r="51" spans="2:7" x14ac:dyDescent="0.2">
      <c r="B51" s="631" t="s">
        <v>205</v>
      </c>
      <c r="C51" s="685"/>
      <c r="D51" s="685"/>
      <c r="E51" s="632"/>
      <c r="F51" s="89">
        <v>5.9</v>
      </c>
      <c r="G51" s="12">
        <v>5.6</v>
      </c>
    </row>
    <row r="52" spans="2:7" ht="27.75" customHeight="1" x14ac:dyDescent="0.2">
      <c r="B52" s="647" t="s">
        <v>206</v>
      </c>
      <c r="C52" s="684"/>
      <c r="D52" s="684"/>
      <c r="E52" s="648"/>
      <c r="F52" s="89">
        <v>7.9</v>
      </c>
      <c r="G52" s="12">
        <v>7.7</v>
      </c>
    </row>
    <row r="53" spans="2:7" x14ac:dyDescent="0.2">
      <c r="B53" s="631" t="s">
        <v>207</v>
      </c>
      <c r="C53" s="685"/>
      <c r="D53" s="685"/>
      <c r="E53" s="632"/>
      <c r="F53" s="89">
        <v>16</v>
      </c>
      <c r="G53" s="12">
        <v>15.7</v>
      </c>
    </row>
    <row r="54" spans="2:7" x14ac:dyDescent="0.2">
      <c r="B54" s="631" t="s">
        <v>213</v>
      </c>
      <c r="C54" s="685"/>
      <c r="D54" s="685"/>
      <c r="E54" s="632"/>
      <c r="F54" s="89">
        <v>7.5</v>
      </c>
      <c r="G54" s="12">
        <v>7.8</v>
      </c>
    </row>
    <row r="55" spans="2:7" ht="27.75" customHeight="1" x14ac:dyDescent="0.2">
      <c r="B55" s="647" t="s">
        <v>208</v>
      </c>
      <c r="C55" s="684"/>
      <c r="D55" s="684"/>
      <c r="E55" s="648"/>
      <c r="F55" s="89">
        <v>0.2</v>
      </c>
      <c r="G55" s="12">
        <v>0.2</v>
      </c>
    </row>
    <row r="56" spans="2:7" x14ac:dyDescent="0.2">
      <c r="B56" s="631" t="s">
        <v>214</v>
      </c>
      <c r="C56" s="685"/>
      <c r="D56" s="685"/>
      <c r="E56" s="632"/>
      <c r="F56" s="89">
        <v>5.2</v>
      </c>
      <c r="G56" s="12">
        <v>5.7</v>
      </c>
    </row>
    <row r="57" spans="2:7" x14ac:dyDescent="0.2">
      <c r="B57" s="631" t="s">
        <v>178</v>
      </c>
      <c r="C57" s="685"/>
      <c r="D57" s="685"/>
      <c r="E57" s="632"/>
      <c r="F57" s="89">
        <v>0.1</v>
      </c>
      <c r="G57" s="12">
        <v>0.4</v>
      </c>
    </row>
    <row r="58" spans="2:7" x14ac:dyDescent="0.2">
      <c r="B58" s="631" t="s">
        <v>179</v>
      </c>
      <c r="C58" s="685"/>
      <c r="D58" s="685"/>
      <c r="E58" s="632"/>
      <c r="F58" s="89">
        <v>1.8</v>
      </c>
      <c r="G58" s="12">
        <v>1.7</v>
      </c>
    </row>
    <row r="59" spans="2:7" x14ac:dyDescent="0.2">
      <c r="B59" s="631" t="s">
        <v>215</v>
      </c>
      <c r="C59" s="685"/>
      <c r="D59" s="685"/>
      <c r="E59" s="632"/>
      <c r="F59" s="89">
        <v>0.3</v>
      </c>
      <c r="G59" s="12">
        <v>0.3</v>
      </c>
    </row>
    <row r="60" spans="2:7" x14ac:dyDescent="0.2">
      <c r="B60" s="631" t="s">
        <v>180</v>
      </c>
      <c r="C60" s="685"/>
      <c r="D60" s="685"/>
      <c r="E60" s="632"/>
      <c r="F60" s="89">
        <v>0.9</v>
      </c>
      <c r="G60" s="12">
        <v>0.9</v>
      </c>
    </row>
    <row r="61" spans="2:7" x14ac:dyDescent="0.2">
      <c r="B61" s="633" t="s">
        <v>211</v>
      </c>
      <c r="C61" s="695"/>
      <c r="D61" s="695"/>
      <c r="E61" s="634"/>
      <c r="F61" s="89">
        <v>4</v>
      </c>
      <c r="G61" s="12">
        <v>4</v>
      </c>
    </row>
    <row r="62" spans="2:7" x14ac:dyDescent="0.2">
      <c r="B62" s="692" t="s">
        <v>210</v>
      </c>
      <c r="C62" s="693"/>
      <c r="D62" s="693"/>
      <c r="E62" s="693"/>
      <c r="F62" s="327">
        <f>SUM(F49:F61)</f>
        <v>100.1</v>
      </c>
      <c r="G62" s="7">
        <f>SUM(G49:G61)</f>
        <v>100.00000000000001</v>
      </c>
    </row>
    <row r="63" spans="2:7" x14ac:dyDescent="0.2">
      <c r="B63" s="697" t="s">
        <v>222</v>
      </c>
      <c r="C63" s="698"/>
      <c r="D63" s="698"/>
      <c r="E63" s="698"/>
      <c r="F63" s="90">
        <v>28978</v>
      </c>
      <c r="G63" s="95">
        <v>88578</v>
      </c>
    </row>
  </sheetData>
  <customSheetViews>
    <customSheetView guid="{4BF6A69F-C29D-460A-9E84-5045F8F80EEB}" showGridLines="0" topLeftCell="A10">
      <selection activeCell="I44" sqref="I44"/>
      <pageMargins left="0.19685039370078741" right="0.15748031496062992" top="0.19685039370078741" bottom="0.19685039370078741" header="0.31496062992125984" footer="0.31496062992125984"/>
      <pageSetup paperSize="9" orientation="portrait"/>
    </customSheetView>
  </customSheetViews>
  <mergeCells count="54">
    <mergeCell ref="B13:E13"/>
    <mergeCell ref="B14:E14"/>
    <mergeCell ref="B11:E11"/>
    <mergeCell ref="B12:E12"/>
    <mergeCell ref="B9:E9"/>
    <mergeCell ref="B10:E10"/>
    <mergeCell ref="B7:E7"/>
    <mergeCell ref="B8:E8"/>
    <mergeCell ref="A1:H1"/>
    <mergeCell ref="B3:G3"/>
    <mergeCell ref="B5:E5"/>
    <mergeCell ref="B6:E6"/>
    <mergeCell ref="B19:E19"/>
    <mergeCell ref="B15:E15"/>
    <mergeCell ref="B17:E17"/>
    <mergeCell ref="B16:E16"/>
    <mergeCell ref="B30:E30"/>
    <mergeCell ref="B20:E20"/>
    <mergeCell ref="B21:E21"/>
    <mergeCell ref="B18:E18"/>
    <mergeCell ref="B31:E31"/>
    <mergeCell ref="B26:G26"/>
    <mergeCell ref="B29:E29"/>
    <mergeCell ref="B22:E22"/>
    <mergeCell ref="B23:E23"/>
    <mergeCell ref="B24:E24"/>
    <mergeCell ref="B36:E36"/>
    <mergeCell ref="B37:E37"/>
    <mergeCell ref="B34:E34"/>
    <mergeCell ref="B35:E35"/>
    <mergeCell ref="B32:E32"/>
    <mergeCell ref="B33:E33"/>
    <mergeCell ref="B43:E43"/>
    <mergeCell ref="B46:G46"/>
    <mergeCell ref="B48:D48"/>
    <mergeCell ref="B42:E42"/>
    <mergeCell ref="B38:E38"/>
    <mergeCell ref="B39:E39"/>
    <mergeCell ref="B44:E44"/>
    <mergeCell ref="B49:E49"/>
    <mergeCell ref="B50:E50"/>
    <mergeCell ref="B55:E55"/>
    <mergeCell ref="B63:E63"/>
    <mergeCell ref="B61:E61"/>
    <mergeCell ref="B62:E62"/>
    <mergeCell ref="B59:E59"/>
    <mergeCell ref="B60:E60"/>
    <mergeCell ref="B57:E57"/>
    <mergeCell ref="B58:E58"/>
    <mergeCell ref="B56:E56"/>
    <mergeCell ref="B53:E53"/>
    <mergeCell ref="B54:E54"/>
    <mergeCell ref="B51:E51"/>
    <mergeCell ref="B52:E52"/>
  </mergeCells>
  <phoneticPr fontId="10" type="noConversion"/>
  <pageMargins left="0.19685039370078741" right="0.15748031496062992" top="0.19685039370078741" bottom="0.19685039370078741"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L43"/>
  <sheetViews>
    <sheetView showGridLines="0" workbookViewId="0">
      <selection activeCell="J32" sqref="J32"/>
    </sheetView>
  </sheetViews>
  <sheetFormatPr baseColWidth="10" defaultRowHeight="12.75" x14ac:dyDescent="0.2"/>
  <cols>
    <col min="1" max="1" width="2.140625" style="20" customWidth="1"/>
    <col min="2" max="2" width="40.28515625" style="20" customWidth="1"/>
    <col min="3" max="3" width="12.42578125" style="20" customWidth="1"/>
    <col min="4" max="4" width="13.42578125" style="20" customWidth="1"/>
    <col min="5" max="5" width="11.42578125" style="20" customWidth="1"/>
    <col min="6" max="6" width="11.42578125" style="20"/>
    <col min="7" max="7" width="2.42578125" style="20" customWidth="1"/>
    <col min="8" max="16384" width="11.42578125" style="20"/>
  </cols>
  <sheetData>
    <row r="1" spans="1:8" x14ac:dyDescent="0.2">
      <c r="A1" s="652" t="s">
        <v>323</v>
      </c>
      <c r="B1" s="652"/>
      <c r="C1" s="652"/>
      <c r="D1" s="652"/>
      <c r="E1" s="652"/>
      <c r="F1" s="652"/>
      <c r="G1" s="652"/>
    </row>
    <row r="3" spans="1:8" ht="12.75" customHeight="1" x14ac:dyDescent="0.2">
      <c r="B3" s="641" t="s">
        <v>270</v>
      </c>
      <c r="C3" s="641"/>
      <c r="D3" s="641"/>
      <c r="E3" s="641"/>
      <c r="F3" s="641"/>
      <c r="G3" s="33"/>
      <c r="H3" s="33"/>
    </row>
    <row r="4" spans="1:8" ht="8.85" customHeight="1" x14ac:dyDescent="0.2"/>
    <row r="5" spans="1:8" ht="20.100000000000001" customHeight="1" x14ac:dyDescent="0.2">
      <c r="C5" s="700" t="s">
        <v>430</v>
      </c>
      <c r="D5" s="701"/>
      <c r="E5" s="700" t="s">
        <v>272</v>
      </c>
      <c r="F5" s="701"/>
    </row>
    <row r="6" spans="1:8" ht="16.5" customHeight="1" x14ac:dyDescent="0.2">
      <c r="B6" s="581"/>
      <c r="C6" s="591" t="s">
        <v>217</v>
      </c>
      <c r="D6" s="591" t="s">
        <v>218</v>
      </c>
      <c r="E6" s="591" t="s">
        <v>217</v>
      </c>
      <c r="F6" s="591" t="s">
        <v>218</v>
      </c>
    </row>
    <row r="7" spans="1:8" ht="17.25" customHeight="1" x14ac:dyDescent="0.2">
      <c r="B7" s="316" t="s">
        <v>148</v>
      </c>
      <c r="C7" s="5">
        <v>2.9</v>
      </c>
      <c r="D7" s="5">
        <v>1.1000000000000001</v>
      </c>
      <c r="E7" s="5">
        <v>2.9</v>
      </c>
      <c r="F7" s="5">
        <v>1.2</v>
      </c>
    </row>
    <row r="8" spans="1:8" ht="17.25" customHeight="1" x14ac:dyDescent="0.2">
      <c r="B8" s="319" t="s">
        <v>149</v>
      </c>
      <c r="C8" s="76">
        <v>11.3</v>
      </c>
      <c r="D8" s="76">
        <v>4.8</v>
      </c>
      <c r="E8" s="76">
        <v>11.2</v>
      </c>
      <c r="F8" s="76">
        <v>4.7</v>
      </c>
    </row>
    <row r="9" spans="1:8" ht="17.25" customHeight="1" x14ac:dyDescent="0.2">
      <c r="B9" s="319" t="s">
        <v>150</v>
      </c>
      <c r="C9" s="76">
        <v>18.899999999999999</v>
      </c>
      <c r="D9" s="76">
        <v>12.7</v>
      </c>
      <c r="E9" s="76">
        <v>19.2</v>
      </c>
      <c r="F9" s="76">
        <v>12.1</v>
      </c>
    </row>
    <row r="10" spans="1:8" ht="17.25" customHeight="1" x14ac:dyDescent="0.2">
      <c r="B10" s="319" t="s">
        <v>151</v>
      </c>
      <c r="C10" s="76">
        <v>7</v>
      </c>
      <c r="D10" s="76">
        <v>10.9</v>
      </c>
      <c r="E10" s="76">
        <v>7.7</v>
      </c>
      <c r="F10" s="76">
        <v>12</v>
      </c>
    </row>
    <row r="11" spans="1:8" ht="17.25" customHeight="1" x14ac:dyDescent="0.2">
      <c r="B11" s="319" t="s">
        <v>152</v>
      </c>
      <c r="C11" s="76">
        <v>28.7</v>
      </c>
      <c r="D11" s="76">
        <v>46.4</v>
      </c>
      <c r="E11" s="76">
        <v>27.7</v>
      </c>
      <c r="F11" s="76">
        <v>45.7</v>
      </c>
    </row>
    <row r="12" spans="1:8" ht="17.25" customHeight="1" x14ac:dyDescent="0.2">
      <c r="B12" s="319" t="s">
        <v>153</v>
      </c>
      <c r="C12" s="76">
        <v>18.899999999999999</v>
      </c>
      <c r="D12" s="76">
        <v>7.6</v>
      </c>
      <c r="E12" s="76">
        <v>19</v>
      </c>
      <c r="F12" s="76">
        <v>7.5</v>
      </c>
    </row>
    <row r="13" spans="1:8" ht="17.25" customHeight="1" x14ac:dyDescent="0.2">
      <c r="B13" s="317" t="s">
        <v>212</v>
      </c>
      <c r="C13" s="76">
        <v>1.3</v>
      </c>
      <c r="D13" s="76">
        <v>9</v>
      </c>
      <c r="E13" s="76">
        <v>1.4</v>
      </c>
      <c r="F13" s="76">
        <v>9.1999999999999993</v>
      </c>
    </row>
    <row r="14" spans="1:8" ht="17.25" customHeight="1" x14ac:dyDescent="0.2">
      <c r="B14" s="321" t="s">
        <v>211</v>
      </c>
      <c r="C14" s="6">
        <v>11</v>
      </c>
      <c r="D14" s="6">
        <v>7.5</v>
      </c>
      <c r="E14" s="6">
        <v>10.9</v>
      </c>
      <c r="F14" s="6">
        <v>7.6</v>
      </c>
    </row>
    <row r="15" spans="1:8" ht="15.75" customHeight="1" x14ac:dyDescent="0.2">
      <c r="B15" s="78" t="s">
        <v>221</v>
      </c>
      <c r="C15" s="72">
        <f>SUM(C7:C14)</f>
        <v>99.999999999999986</v>
      </c>
      <c r="D15" s="73">
        <f>SUM(D7:D14)</f>
        <v>100</v>
      </c>
      <c r="E15" s="73">
        <f>SUM(E7:E14)</f>
        <v>100.00000000000001</v>
      </c>
      <c r="F15" s="73">
        <f>SUM(F7:F14)</f>
        <v>100</v>
      </c>
    </row>
    <row r="16" spans="1:8" ht="15.75" customHeight="1" x14ac:dyDescent="0.2">
      <c r="B16" s="38" t="s">
        <v>222</v>
      </c>
      <c r="C16" s="74">
        <v>28978</v>
      </c>
      <c r="D16" s="75">
        <v>28978</v>
      </c>
      <c r="E16" s="75">
        <v>88578</v>
      </c>
      <c r="F16" s="75">
        <v>88578</v>
      </c>
    </row>
    <row r="17" spans="2:12" ht="16.5" customHeight="1" x14ac:dyDescent="0.2"/>
    <row r="18" spans="2:12" ht="12.75" customHeight="1" x14ac:dyDescent="0.2">
      <c r="B18" s="641" t="s">
        <v>265</v>
      </c>
      <c r="C18" s="641"/>
      <c r="D18" s="641"/>
      <c r="E18" s="641"/>
      <c r="F18" s="641"/>
      <c r="G18" s="33"/>
      <c r="H18" s="33"/>
    </row>
    <row r="19" spans="2:12" ht="8.25" customHeight="1" x14ac:dyDescent="0.2"/>
    <row r="20" spans="2:12" ht="20.100000000000001" customHeight="1" x14ac:dyDescent="0.2">
      <c r="C20" s="700" t="s">
        <v>430</v>
      </c>
      <c r="D20" s="701"/>
      <c r="E20" s="700" t="s">
        <v>273</v>
      </c>
      <c r="F20" s="701"/>
    </row>
    <row r="21" spans="2:12" ht="17.25" customHeight="1" x14ac:dyDescent="0.2">
      <c r="B21" s="316" t="s">
        <v>233</v>
      </c>
      <c r="C21" s="754" t="s">
        <v>414</v>
      </c>
      <c r="D21" s="755">
        <v>53.8</v>
      </c>
      <c r="E21" s="704">
        <f>[1]infirmier_Etudiant!$F$165</f>
        <v>62.6</v>
      </c>
      <c r="F21" s="705">
        <v>61.6</v>
      </c>
      <c r="J21" s="377"/>
      <c r="K21" s="377"/>
      <c r="L21" s="377"/>
    </row>
    <row r="22" spans="2:12" ht="17.25" customHeight="1" x14ac:dyDescent="0.2">
      <c r="B22" s="317" t="s">
        <v>234</v>
      </c>
      <c r="C22" s="702">
        <v>1.9</v>
      </c>
      <c r="D22" s="703">
        <v>54.8</v>
      </c>
      <c r="E22" s="702">
        <f>[1]infirmier_Etudiant!$F166</f>
        <v>2</v>
      </c>
      <c r="F22" s="703">
        <v>62.6</v>
      </c>
      <c r="J22" s="377"/>
      <c r="K22" s="377"/>
      <c r="L22" s="377"/>
    </row>
    <row r="23" spans="2:12" ht="17.25" customHeight="1" x14ac:dyDescent="0.2">
      <c r="B23" s="317" t="s">
        <v>216</v>
      </c>
      <c r="C23" s="702">
        <v>0.3</v>
      </c>
      <c r="D23" s="703">
        <v>55.8</v>
      </c>
      <c r="E23" s="702">
        <f>[1]infirmier_Etudiant!$F167</f>
        <v>0.3</v>
      </c>
      <c r="F23" s="703">
        <v>63.6</v>
      </c>
      <c r="J23" s="377"/>
      <c r="K23" s="377"/>
      <c r="L23" s="377"/>
    </row>
    <row r="24" spans="2:12" ht="17.25" customHeight="1" x14ac:dyDescent="0.2">
      <c r="B24" s="317" t="s">
        <v>235</v>
      </c>
      <c r="C24" s="702">
        <v>0.2</v>
      </c>
      <c r="D24" s="703">
        <v>56.8</v>
      </c>
      <c r="E24" s="702">
        <f>[1]infirmier_Etudiant!$F168</f>
        <v>0.2</v>
      </c>
      <c r="F24" s="703">
        <v>64.599999999999994</v>
      </c>
      <c r="J24" s="377"/>
      <c r="K24" s="377"/>
      <c r="L24" s="377"/>
    </row>
    <row r="25" spans="2:12" ht="17.25" customHeight="1" x14ac:dyDescent="0.2">
      <c r="B25" s="317" t="s">
        <v>236</v>
      </c>
      <c r="C25" s="702">
        <v>0</v>
      </c>
      <c r="D25" s="703">
        <v>57.8</v>
      </c>
      <c r="E25" s="702">
        <f>[1]infirmier_Etudiant!$F169</f>
        <v>0</v>
      </c>
      <c r="F25" s="703">
        <v>65.599999999999994</v>
      </c>
      <c r="J25" s="377"/>
      <c r="K25" s="377"/>
      <c r="L25" s="377"/>
    </row>
    <row r="26" spans="2:12" ht="17.25" customHeight="1" x14ac:dyDescent="0.2">
      <c r="B26" s="317" t="s">
        <v>237</v>
      </c>
      <c r="C26" s="702">
        <v>0</v>
      </c>
      <c r="D26" s="703">
        <v>58.8</v>
      </c>
      <c r="E26" s="702">
        <f>[1]infirmier_Etudiant!$F170</f>
        <v>0</v>
      </c>
      <c r="F26" s="703">
        <v>66.599999999999994</v>
      </c>
      <c r="J26" s="377"/>
      <c r="K26" s="377"/>
      <c r="L26" s="377"/>
    </row>
    <row r="27" spans="2:12" ht="17.25" customHeight="1" x14ac:dyDescent="0.2">
      <c r="B27" s="317" t="s">
        <v>167</v>
      </c>
      <c r="C27" s="702">
        <v>0.2</v>
      </c>
      <c r="D27" s="703">
        <v>59.8</v>
      </c>
      <c r="E27" s="702">
        <f>[1]infirmier_Etudiant!$F171</f>
        <v>0.2</v>
      </c>
      <c r="F27" s="703">
        <v>67.599999999999994</v>
      </c>
      <c r="J27" s="377"/>
      <c r="K27" s="377"/>
      <c r="L27" s="377"/>
    </row>
    <row r="28" spans="2:12" ht="17.25" customHeight="1" x14ac:dyDescent="0.2">
      <c r="B28" s="317" t="s">
        <v>238</v>
      </c>
      <c r="C28" s="702">
        <v>11.8</v>
      </c>
      <c r="D28" s="703">
        <v>60.8</v>
      </c>
      <c r="E28" s="702">
        <f>[1]infirmier_Etudiant!$F172</f>
        <v>11.5</v>
      </c>
      <c r="F28" s="703">
        <v>68.599999999999994</v>
      </c>
      <c r="J28" s="377"/>
      <c r="K28" s="377"/>
      <c r="L28" s="377"/>
    </row>
    <row r="29" spans="2:12" ht="17.25" customHeight="1" x14ac:dyDescent="0.2">
      <c r="B29" s="317" t="s">
        <v>239</v>
      </c>
      <c r="C29" s="702">
        <v>0</v>
      </c>
      <c r="D29" s="703">
        <v>61.8</v>
      </c>
      <c r="E29" s="702">
        <f>[1]infirmier_Etudiant!$F173</f>
        <v>0</v>
      </c>
      <c r="F29" s="703">
        <v>69.599999999999994</v>
      </c>
      <c r="J29" s="377"/>
      <c r="K29" s="377"/>
      <c r="L29" s="377"/>
    </row>
    <row r="30" spans="2:12" ht="17.25" customHeight="1" x14ac:dyDescent="0.2">
      <c r="B30" s="317" t="s">
        <v>240</v>
      </c>
      <c r="C30" s="702">
        <v>0</v>
      </c>
      <c r="D30" s="703">
        <v>62.8</v>
      </c>
      <c r="E30" s="702">
        <f>[1]infirmier_Etudiant!$F174</f>
        <v>0</v>
      </c>
      <c r="F30" s="703">
        <v>70.599999999999994</v>
      </c>
      <c r="J30" s="377"/>
      <c r="K30" s="377"/>
      <c r="L30" s="377"/>
    </row>
    <row r="31" spans="2:12" ht="17.25" customHeight="1" x14ac:dyDescent="0.2">
      <c r="B31" s="317" t="s">
        <v>241</v>
      </c>
      <c r="C31" s="702">
        <v>0</v>
      </c>
      <c r="D31" s="703">
        <v>63.8</v>
      </c>
      <c r="E31" s="702">
        <f>[1]infirmier_Etudiant!$F175</f>
        <v>0</v>
      </c>
      <c r="F31" s="703">
        <v>71.599999999999994</v>
      </c>
      <c r="J31" s="377"/>
      <c r="K31" s="377"/>
      <c r="L31" s="377"/>
    </row>
    <row r="32" spans="2:12" ht="17.25" customHeight="1" x14ac:dyDescent="0.2">
      <c r="B32" s="317" t="s">
        <v>242</v>
      </c>
      <c r="C32" s="702">
        <v>0</v>
      </c>
      <c r="D32" s="703">
        <v>64.8</v>
      </c>
      <c r="E32" s="702">
        <f>[1]infirmier_Etudiant!$F176</f>
        <v>0</v>
      </c>
      <c r="F32" s="703">
        <v>72.599999999999994</v>
      </c>
      <c r="J32" s="377"/>
      <c r="K32" s="377"/>
      <c r="L32" s="377"/>
    </row>
    <row r="33" spans="2:12" ht="17.25" customHeight="1" x14ac:dyDescent="0.2">
      <c r="B33" s="317" t="s">
        <v>243</v>
      </c>
      <c r="C33" s="702">
        <v>0.9</v>
      </c>
      <c r="D33" s="703">
        <v>65.8</v>
      </c>
      <c r="E33" s="702">
        <f>[1]infirmier_Etudiant!$F177</f>
        <v>0.8</v>
      </c>
      <c r="F33" s="703">
        <v>73.599999999999994</v>
      </c>
      <c r="J33" s="377"/>
      <c r="K33" s="377"/>
      <c r="L33" s="377"/>
    </row>
    <row r="34" spans="2:12" ht="17.25" customHeight="1" x14ac:dyDescent="0.2">
      <c r="B34" s="317" t="s">
        <v>154</v>
      </c>
      <c r="C34" s="702">
        <v>0.1</v>
      </c>
      <c r="D34" s="703">
        <v>66.8</v>
      </c>
      <c r="E34" s="702">
        <f>[1]infirmier_Etudiant!$F178</f>
        <v>0.2</v>
      </c>
      <c r="F34" s="703">
        <v>74.599999999999994</v>
      </c>
      <c r="J34" s="377"/>
      <c r="K34" s="377"/>
      <c r="L34" s="377"/>
    </row>
    <row r="35" spans="2:12" ht="17.25" customHeight="1" x14ac:dyDescent="0.2">
      <c r="B35" s="317" t="s">
        <v>244</v>
      </c>
      <c r="C35" s="702">
        <v>1.7</v>
      </c>
      <c r="D35" s="703">
        <v>67.8</v>
      </c>
      <c r="E35" s="702">
        <f>[1]infirmier_Etudiant!$F179</f>
        <v>1.5</v>
      </c>
      <c r="F35" s="703">
        <v>75.599999999999994</v>
      </c>
      <c r="J35" s="377"/>
      <c r="K35" s="377"/>
      <c r="L35" s="377"/>
    </row>
    <row r="36" spans="2:12" ht="15.75" customHeight="1" x14ac:dyDescent="0.2">
      <c r="B36" s="321" t="s">
        <v>211</v>
      </c>
      <c r="C36" s="708">
        <v>14</v>
      </c>
      <c r="D36" s="709">
        <v>68.8</v>
      </c>
      <c r="E36" s="752">
        <v>20.6</v>
      </c>
      <c r="F36" s="753">
        <v>76.599999999999994</v>
      </c>
      <c r="J36" s="377"/>
      <c r="K36" s="377"/>
      <c r="L36" s="377"/>
    </row>
    <row r="37" spans="2:12" ht="15.75" customHeight="1" x14ac:dyDescent="0.2">
      <c r="B37" s="329" t="s">
        <v>221</v>
      </c>
      <c r="C37" s="712">
        <f>SUM(C21:C36)</f>
        <v>31.1</v>
      </c>
      <c r="D37" s="713"/>
      <c r="E37" s="712">
        <f>SUM(E21:E36)</f>
        <v>99.9</v>
      </c>
      <c r="F37" s="713"/>
      <c r="J37" s="377"/>
      <c r="K37" s="377"/>
      <c r="L37" s="377"/>
    </row>
    <row r="38" spans="2:12" x14ac:dyDescent="0.2">
      <c r="B38" s="330" t="s">
        <v>222</v>
      </c>
      <c r="C38" s="706">
        <v>28978</v>
      </c>
      <c r="D38" s="707"/>
      <c r="E38" s="706">
        <v>88578</v>
      </c>
      <c r="F38" s="707"/>
      <c r="J38" s="377"/>
      <c r="K38" s="377"/>
      <c r="L38" s="377"/>
    </row>
    <row r="39" spans="2:12" x14ac:dyDescent="0.2">
      <c r="B39" s="334" t="s">
        <v>415</v>
      </c>
      <c r="J39" s="377"/>
      <c r="K39" s="377"/>
      <c r="L39" s="377"/>
    </row>
    <row r="40" spans="2:12" x14ac:dyDescent="0.2">
      <c r="B40" s="331" t="s">
        <v>290</v>
      </c>
      <c r="D40" s="382"/>
      <c r="J40" s="377"/>
      <c r="K40" s="377"/>
      <c r="L40" s="377"/>
    </row>
    <row r="41" spans="2:12" x14ac:dyDescent="0.2">
      <c r="J41" s="377"/>
      <c r="K41" s="377"/>
      <c r="L41" s="377"/>
    </row>
    <row r="42" spans="2:12" x14ac:dyDescent="0.2">
      <c r="J42" s="377"/>
      <c r="K42" s="284"/>
      <c r="L42" s="377"/>
    </row>
    <row r="43" spans="2:12" x14ac:dyDescent="0.2">
      <c r="J43" s="377"/>
      <c r="K43" s="377"/>
      <c r="L43" s="377"/>
    </row>
  </sheetData>
  <customSheetViews>
    <customSheetView guid="{4BF6A69F-C29D-460A-9E84-5045F8F80EEB}" showGridLines="0" topLeftCell="A10">
      <selection activeCell="K49" sqref="K49"/>
      <pageMargins left="0.19685039370078741" right="0.15748031496062992" top="0.19685039370078741" bottom="0.19685039370078741" header="0.31496062992125984" footer="0.31496062992125984"/>
      <pageSetup paperSize="9" orientation="portrait"/>
    </customSheetView>
  </customSheetViews>
  <mergeCells count="43">
    <mergeCell ref="C38:D38"/>
    <mergeCell ref="E38:F38"/>
    <mergeCell ref="A1:G1"/>
    <mergeCell ref="B3:F3"/>
    <mergeCell ref="C5:D5"/>
    <mergeCell ref="E5:F5"/>
    <mergeCell ref="B18:F18"/>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6:D36"/>
    <mergeCell ref="E36:F36"/>
    <mergeCell ref="C37:D37"/>
    <mergeCell ref="E37:F37"/>
    <mergeCell ref="C33:D33"/>
    <mergeCell ref="E33:F33"/>
    <mergeCell ref="C35:D35"/>
    <mergeCell ref="E35:F35"/>
    <mergeCell ref="C34:D34"/>
    <mergeCell ref="E34:F34"/>
  </mergeCells>
  <phoneticPr fontId="10" type="noConversion"/>
  <pageMargins left="0.19685039370078741" right="0.15748031496062992" top="0.19685039370078741" bottom="0.19685039370078741"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J51"/>
  <sheetViews>
    <sheetView showGridLines="0" topLeftCell="A19" workbookViewId="0">
      <selection activeCell="M36" sqref="M36"/>
    </sheetView>
  </sheetViews>
  <sheetFormatPr baseColWidth="10" defaultRowHeight="12.75" x14ac:dyDescent="0.2"/>
  <cols>
    <col min="1" max="1" width="2.140625" style="20" customWidth="1"/>
    <col min="2" max="2" width="20.85546875" style="20" customWidth="1"/>
    <col min="3" max="3" width="14.7109375" style="20" customWidth="1"/>
    <col min="4" max="4" width="10.7109375" style="20" customWidth="1"/>
    <col min="5" max="5" width="11.140625" style="20" customWidth="1"/>
    <col min="6" max="6" width="10.42578125" style="20" customWidth="1"/>
    <col min="7" max="7" width="11.42578125" style="20" customWidth="1"/>
    <col min="8" max="8" width="11" style="20" bestFit="1" customWidth="1"/>
    <col min="9" max="9" width="2.7109375" style="20" customWidth="1"/>
    <col min="10" max="16384" width="11.42578125" style="20"/>
  </cols>
  <sheetData>
    <row r="1" spans="1:9" x14ac:dyDescent="0.2">
      <c r="A1" s="652" t="s">
        <v>322</v>
      </c>
      <c r="B1" s="652"/>
      <c r="C1" s="652"/>
      <c r="D1" s="652"/>
      <c r="E1" s="652"/>
      <c r="F1" s="652"/>
      <c r="G1" s="652"/>
      <c r="H1" s="652"/>
      <c r="I1" s="652"/>
    </row>
    <row r="2" spans="1:9" x14ac:dyDescent="0.2">
      <c r="A2" s="401"/>
      <c r="B2" s="401"/>
      <c r="C2" s="401"/>
      <c r="D2" s="401"/>
      <c r="E2" s="401"/>
      <c r="F2" s="401"/>
      <c r="G2" s="401"/>
      <c r="H2" s="401"/>
      <c r="I2" s="401"/>
    </row>
    <row r="3" spans="1:9" x14ac:dyDescent="0.2">
      <c r="A3" s="401"/>
      <c r="B3" s="641" t="s">
        <v>269</v>
      </c>
      <c r="C3" s="641"/>
      <c r="D3" s="641"/>
      <c r="E3" s="641"/>
      <c r="F3" s="641"/>
      <c r="G3" s="641"/>
      <c r="H3" s="313"/>
      <c r="I3" s="401"/>
    </row>
    <row r="4" spans="1:9" ht="8.25" customHeight="1" x14ac:dyDescent="0.2">
      <c r="B4" s="24"/>
      <c r="C4" s="21"/>
      <c r="D4" s="21"/>
      <c r="E4" s="22"/>
      <c r="F4" s="23"/>
      <c r="G4" s="21"/>
      <c r="H4" s="24"/>
    </row>
    <row r="5" spans="1:9" x14ac:dyDescent="0.2">
      <c r="B5" s="623" t="s">
        <v>245</v>
      </c>
      <c r="C5" s="645" t="s">
        <v>246</v>
      </c>
      <c r="D5" s="645" t="s">
        <v>261</v>
      </c>
      <c r="E5" s="653" t="s">
        <v>245</v>
      </c>
      <c r="F5" s="654"/>
      <c r="G5" s="654"/>
      <c r="H5" s="655"/>
    </row>
    <row r="6" spans="1:9" ht="25.5" x14ac:dyDescent="0.2">
      <c r="B6" s="624"/>
      <c r="C6" s="646"/>
      <c r="D6" s="646"/>
      <c r="E6" s="588" t="s">
        <v>247</v>
      </c>
      <c r="F6" s="588" t="s">
        <v>248</v>
      </c>
      <c r="G6" s="588" t="s">
        <v>210</v>
      </c>
      <c r="H6" s="590" t="s">
        <v>249</v>
      </c>
    </row>
    <row r="7" spans="1:9" ht="15" customHeight="1" x14ac:dyDescent="0.2">
      <c r="B7" s="624"/>
      <c r="C7" s="620" t="s">
        <v>258</v>
      </c>
      <c r="D7" s="314" t="s">
        <v>258</v>
      </c>
      <c r="E7" s="39">
        <v>0</v>
      </c>
      <c r="F7" s="40">
        <v>0</v>
      </c>
      <c r="G7" s="19">
        <f>SUM(E7:F7)</f>
        <v>0</v>
      </c>
      <c r="H7" s="41">
        <v>0</v>
      </c>
    </row>
    <row r="8" spans="1:9" ht="15" x14ac:dyDescent="0.2">
      <c r="B8" s="624"/>
      <c r="C8" s="621"/>
      <c r="D8" s="315" t="s">
        <v>259</v>
      </c>
      <c r="E8" s="39">
        <v>1041</v>
      </c>
      <c r="F8" s="40">
        <v>26</v>
      </c>
      <c r="G8" s="19">
        <v>1067</v>
      </c>
      <c r="H8" s="41">
        <v>8</v>
      </c>
    </row>
    <row r="9" spans="1:9" x14ac:dyDescent="0.2">
      <c r="B9" s="624"/>
      <c r="C9" s="622"/>
      <c r="D9" s="32" t="s">
        <v>210</v>
      </c>
      <c r="E9" s="61">
        <f>SUM(E7:E8)</f>
        <v>1041</v>
      </c>
      <c r="F9" s="42">
        <f>SUM(F7:F8)</f>
        <v>26</v>
      </c>
      <c r="G9" s="42">
        <f>SUM(G7:G8)</f>
        <v>1067</v>
      </c>
      <c r="H9" s="62">
        <f>SUM(H7:H8)</f>
        <v>8</v>
      </c>
    </row>
    <row r="10" spans="1:9" ht="15" customHeight="1" x14ac:dyDescent="0.2">
      <c r="B10" s="624"/>
      <c r="C10" s="620" t="s">
        <v>259</v>
      </c>
      <c r="D10" s="314" t="s">
        <v>258</v>
      </c>
      <c r="E10" s="39">
        <v>47</v>
      </c>
      <c r="F10" s="40">
        <v>0</v>
      </c>
      <c r="G10" s="19">
        <f>SUM(E10:F10)</f>
        <v>47</v>
      </c>
      <c r="H10" s="41">
        <v>0</v>
      </c>
    </row>
    <row r="11" spans="1:9" ht="15" x14ac:dyDescent="0.2">
      <c r="B11" s="624"/>
      <c r="C11" s="621"/>
      <c r="D11" s="315" t="s">
        <v>259</v>
      </c>
      <c r="E11" s="39">
        <v>973</v>
      </c>
      <c r="F11" s="40">
        <v>20</v>
      </c>
      <c r="G11" s="19">
        <v>993</v>
      </c>
      <c r="H11" s="41">
        <v>4</v>
      </c>
    </row>
    <row r="12" spans="1:9" ht="15" customHeight="1" x14ac:dyDescent="0.2">
      <c r="B12" s="624"/>
      <c r="C12" s="621"/>
      <c r="D12" s="32" t="s">
        <v>210</v>
      </c>
      <c r="E12" s="61">
        <f>SUM(E10:E11)</f>
        <v>1020</v>
      </c>
      <c r="F12" s="42">
        <f>SUM(F10:F11)</f>
        <v>20</v>
      </c>
      <c r="G12" s="42">
        <f>SUM(G10:G11)</f>
        <v>1040</v>
      </c>
      <c r="H12" s="62">
        <f>SUM(H10:H11)</f>
        <v>4</v>
      </c>
    </row>
    <row r="13" spans="1:9" ht="15" customHeight="1" x14ac:dyDescent="0.2">
      <c r="B13" s="624"/>
      <c r="C13" s="620" t="s">
        <v>260</v>
      </c>
      <c r="D13" s="314" t="s">
        <v>258</v>
      </c>
      <c r="E13" s="39">
        <v>46</v>
      </c>
      <c r="F13" s="40">
        <v>0</v>
      </c>
      <c r="G13" s="19">
        <f>SUM(E13:F13)</f>
        <v>46</v>
      </c>
      <c r="H13" s="41">
        <v>0</v>
      </c>
    </row>
    <row r="14" spans="1:9" ht="15" x14ac:dyDescent="0.2">
      <c r="B14" s="624"/>
      <c r="C14" s="621"/>
      <c r="D14" s="315" t="s">
        <v>259</v>
      </c>
      <c r="E14" s="39">
        <v>906</v>
      </c>
      <c r="F14" s="40">
        <v>26</v>
      </c>
      <c r="G14" s="19">
        <v>932</v>
      </c>
      <c r="H14" s="41">
        <v>2</v>
      </c>
    </row>
    <row r="15" spans="1:9" x14ac:dyDescent="0.2">
      <c r="B15" s="624"/>
      <c r="C15" s="622"/>
      <c r="D15" s="37" t="s">
        <v>210</v>
      </c>
      <c r="E15" s="56">
        <f>SUM(E13:E14)</f>
        <v>952</v>
      </c>
      <c r="F15" s="47">
        <f>SUM(F13:F14)</f>
        <v>26</v>
      </c>
      <c r="G15" s="42">
        <f>SUM(G13:G14)</f>
        <v>978</v>
      </c>
      <c r="H15" s="58">
        <f>SUM(H13:H14)</f>
        <v>2</v>
      </c>
    </row>
    <row r="16" spans="1:9" ht="15" x14ac:dyDescent="0.2">
      <c r="B16" s="624"/>
      <c r="C16" s="629" t="s">
        <v>262</v>
      </c>
      <c r="D16" s="314" t="s">
        <v>258</v>
      </c>
      <c r="E16" s="46">
        <v>38</v>
      </c>
      <c r="F16" s="45">
        <v>1</v>
      </c>
      <c r="G16" s="47">
        <f>SUM(E16:F16)</f>
        <v>39</v>
      </c>
      <c r="H16" s="63">
        <v>0</v>
      </c>
    </row>
    <row r="17" spans="2:8" ht="15" x14ac:dyDescent="0.2">
      <c r="B17" s="624"/>
      <c r="C17" s="631"/>
      <c r="D17" s="315" t="s">
        <v>259</v>
      </c>
      <c r="E17" s="49">
        <v>900</v>
      </c>
      <c r="F17" s="48">
        <v>24</v>
      </c>
      <c r="G17" s="50">
        <v>924</v>
      </c>
      <c r="H17" s="64">
        <v>2</v>
      </c>
    </row>
    <row r="18" spans="2:8" x14ac:dyDescent="0.2">
      <c r="B18" s="624"/>
      <c r="C18" s="622"/>
      <c r="D18" s="32" t="s">
        <v>210</v>
      </c>
      <c r="E18" s="65">
        <f>SUM(E16:E17)</f>
        <v>938</v>
      </c>
      <c r="F18" s="50">
        <f>SUM(F16:F17)</f>
        <v>25</v>
      </c>
      <c r="G18" s="50">
        <f>SUM(G16:G17)</f>
        <v>963</v>
      </c>
      <c r="H18" s="60">
        <f>SUM(H16:H17)</f>
        <v>2</v>
      </c>
    </row>
    <row r="19" spans="2:8" x14ac:dyDescent="0.2">
      <c r="B19" s="625"/>
      <c r="C19" s="649" t="s">
        <v>210</v>
      </c>
      <c r="D19" s="650"/>
      <c r="E19" s="61">
        <f>SUM(E18,E15,E12,E9)</f>
        <v>3951</v>
      </c>
      <c r="F19" s="42">
        <f>SUM(F18,F15,F12,F9)</f>
        <v>97</v>
      </c>
      <c r="G19" s="42">
        <f>SUM(G18,G15,G12,G9)</f>
        <v>4048</v>
      </c>
      <c r="H19" s="62">
        <f>SUM(H18,H15,H12,H9)</f>
        <v>16</v>
      </c>
    </row>
    <row r="20" spans="2:8" x14ac:dyDescent="0.2">
      <c r="B20" s="332"/>
      <c r="C20" s="333"/>
      <c r="D20" s="333"/>
      <c r="E20" s="77"/>
      <c r="F20" s="77"/>
      <c r="G20" s="77"/>
      <c r="H20" s="77"/>
    </row>
    <row r="21" spans="2:8" x14ac:dyDescent="0.2">
      <c r="B21" s="29"/>
      <c r="C21" s="29"/>
      <c r="D21" s="29"/>
      <c r="E21" s="29"/>
      <c r="F21" s="29"/>
      <c r="G21" s="26"/>
      <c r="H21" s="26"/>
    </row>
    <row r="22" spans="2:8" ht="16.5" customHeight="1" x14ac:dyDescent="0.2">
      <c r="B22" s="25"/>
      <c r="C22" s="25"/>
      <c r="D22" s="25"/>
      <c r="E22" s="588" t="s">
        <v>247</v>
      </c>
      <c r="F22" s="588" t="s">
        <v>248</v>
      </c>
      <c r="G22" s="588" t="s">
        <v>210</v>
      </c>
      <c r="H22" s="26"/>
    </row>
    <row r="23" spans="2:8" ht="31.5" customHeight="1" x14ac:dyDescent="0.2">
      <c r="B23" s="714" t="s">
        <v>155</v>
      </c>
      <c r="C23" s="715"/>
      <c r="D23" s="716"/>
      <c r="E23" s="82">
        <v>6</v>
      </c>
      <c r="F23" s="82">
        <v>1</v>
      </c>
      <c r="G23" s="83">
        <f>SUM(E23:F23)</f>
        <v>7</v>
      </c>
      <c r="H23" s="27"/>
    </row>
    <row r="24" spans="2:8" ht="17.25" customHeight="1" x14ac:dyDescent="0.2">
      <c r="B24" s="29"/>
      <c r="C24" s="29"/>
      <c r="D24" s="29"/>
      <c r="E24" s="29"/>
      <c r="F24" s="29"/>
      <c r="G24" s="23"/>
      <c r="H24" s="28"/>
    </row>
    <row r="25" spans="2:8" x14ac:dyDescent="0.2">
      <c r="B25" s="641" t="s">
        <v>266</v>
      </c>
      <c r="C25" s="641"/>
      <c r="D25" s="641"/>
      <c r="E25" s="641"/>
      <c r="F25" s="641"/>
      <c r="G25" s="641"/>
      <c r="H25" s="34"/>
    </row>
    <row r="26" spans="2:8" ht="8.25" customHeight="1" x14ac:dyDescent="0.2">
      <c r="B26" s="24"/>
      <c r="C26" s="29"/>
      <c r="D26" s="29"/>
      <c r="E26" s="23"/>
      <c r="F26" s="21"/>
      <c r="G26" s="21"/>
      <c r="H26" s="28"/>
    </row>
    <row r="27" spans="2:8" ht="16.5" customHeight="1" x14ac:dyDescent="0.2">
      <c r="B27" s="29"/>
      <c r="C27" s="29"/>
      <c r="D27" s="591" t="s">
        <v>261</v>
      </c>
      <c r="E27" s="591" t="s">
        <v>247</v>
      </c>
      <c r="F27" s="593" t="s">
        <v>248</v>
      </c>
      <c r="G27" s="591" t="s">
        <v>210</v>
      </c>
      <c r="H27" s="28"/>
    </row>
    <row r="28" spans="2:8" ht="15" x14ac:dyDescent="0.2">
      <c r="B28" s="629" t="s">
        <v>250</v>
      </c>
      <c r="C28" s="630"/>
      <c r="D28" s="314" t="s">
        <v>258</v>
      </c>
      <c r="E28" s="45">
        <v>899</v>
      </c>
      <c r="F28" s="46">
        <v>35</v>
      </c>
      <c r="G28" s="47">
        <f>SUM(E28:F28)</f>
        <v>934</v>
      </c>
      <c r="H28" s="28"/>
    </row>
    <row r="29" spans="2:8" ht="15" x14ac:dyDescent="0.2">
      <c r="B29" s="631"/>
      <c r="C29" s="632"/>
      <c r="D29" s="315" t="s">
        <v>259</v>
      </c>
      <c r="E29" s="40">
        <v>156</v>
      </c>
      <c r="F29" s="39">
        <v>12</v>
      </c>
      <c r="G29" s="19">
        <f>SUM(E29:F29)</f>
        <v>168</v>
      </c>
      <c r="H29" s="28"/>
    </row>
    <row r="30" spans="2:8" x14ac:dyDescent="0.2">
      <c r="B30" s="633"/>
      <c r="C30" s="634"/>
      <c r="D30" s="32" t="s">
        <v>210</v>
      </c>
      <c r="E30" s="47">
        <f>SUM(E28:E29)</f>
        <v>1055</v>
      </c>
      <c r="F30" s="56">
        <f>SUM(F28:F29)</f>
        <v>47</v>
      </c>
      <c r="G30" s="47">
        <f>SUM(G28:G29)</f>
        <v>1102</v>
      </c>
      <c r="H30" s="28"/>
    </row>
    <row r="31" spans="2:8" ht="15" x14ac:dyDescent="0.2">
      <c r="B31" s="629" t="s">
        <v>251</v>
      </c>
      <c r="C31" s="630"/>
      <c r="D31" s="314" t="s">
        <v>258</v>
      </c>
      <c r="E31" s="57">
        <v>728</v>
      </c>
      <c r="F31" s="45">
        <v>18</v>
      </c>
      <c r="G31" s="58">
        <f>SUM(E31:F31)</f>
        <v>746</v>
      </c>
      <c r="H31" s="29"/>
    </row>
    <row r="32" spans="2:8" ht="15" x14ac:dyDescent="0.2">
      <c r="B32" s="631"/>
      <c r="C32" s="632"/>
      <c r="D32" s="315" t="s">
        <v>259</v>
      </c>
      <c r="E32" s="59">
        <v>125</v>
      </c>
      <c r="F32" s="48">
        <v>9</v>
      </c>
      <c r="G32" s="60">
        <f>SUM(E32:F32)</f>
        <v>134</v>
      </c>
      <c r="H32" s="29"/>
    </row>
    <row r="33" spans="2:10" x14ac:dyDescent="0.2">
      <c r="B33" s="633"/>
      <c r="C33" s="634"/>
      <c r="D33" s="32" t="s">
        <v>210</v>
      </c>
      <c r="E33" s="42">
        <f>SUM(E31:E32)</f>
        <v>853</v>
      </c>
      <c r="F33" s="61">
        <f>SUM(F31:F32)</f>
        <v>27</v>
      </c>
      <c r="G33" s="42">
        <f>SUM(G31:G32)</f>
        <v>880</v>
      </c>
      <c r="H33" s="29"/>
    </row>
    <row r="34" spans="2:10" ht="12.75" customHeight="1" x14ac:dyDescent="0.2">
      <c r="B34" s="642" t="s">
        <v>252</v>
      </c>
      <c r="C34" s="644"/>
      <c r="D34" s="314" t="s">
        <v>258</v>
      </c>
      <c r="E34" s="45">
        <v>0</v>
      </c>
      <c r="F34" s="46">
        <v>0</v>
      </c>
      <c r="G34" s="47">
        <f>SUM(E34:F34)</f>
        <v>0</v>
      </c>
      <c r="H34" s="29"/>
    </row>
    <row r="35" spans="2:10" ht="12.75" customHeight="1" x14ac:dyDescent="0.2">
      <c r="B35" s="647"/>
      <c r="C35" s="648"/>
      <c r="D35" s="315" t="s">
        <v>259</v>
      </c>
      <c r="E35" s="40">
        <v>0</v>
      </c>
      <c r="F35" s="39">
        <v>0</v>
      </c>
      <c r="G35" s="19">
        <f>SUM(E35:F35)</f>
        <v>0</v>
      </c>
      <c r="H35" s="29"/>
    </row>
    <row r="36" spans="2:10" ht="12.75" customHeight="1" x14ac:dyDescent="0.2">
      <c r="B36" s="626"/>
      <c r="C36" s="628"/>
      <c r="D36" s="32" t="s">
        <v>210</v>
      </c>
      <c r="E36" s="47">
        <f>SUM(E34:E35)</f>
        <v>0</v>
      </c>
      <c r="F36" s="56">
        <f>SUM(F34:F35)</f>
        <v>0</v>
      </c>
      <c r="G36" s="47">
        <f>SUM(G34:G35)</f>
        <v>0</v>
      </c>
      <c r="H36" s="29"/>
    </row>
    <row r="37" spans="2:10" ht="12.75" customHeight="1" x14ac:dyDescent="0.2">
      <c r="B37" s="642" t="s">
        <v>253</v>
      </c>
      <c r="C37" s="644"/>
      <c r="D37" s="314" t="s">
        <v>258</v>
      </c>
      <c r="E37" s="45">
        <v>0</v>
      </c>
      <c r="F37" s="46">
        <v>0</v>
      </c>
      <c r="G37" s="47">
        <f>SUM(E37:F37)</f>
        <v>0</v>
      </c>
      <c r="H37" s="1"/>
    </row>
    <row r="38" spans="2:10" ht="12.75" customHeight="1" x14ac:dyDescent="0.2">
      <c r="B38" s="647"/>
      <c r="C38" s="648"/>
      <c r="D38" s="315" t="s">
        <v>259</v>
      </c>
      <c r="E38" s="40">
        <v>0</v>
      </c>
      <c r="F38" s="39">
        <v>0</v>
      </c>
      <c r="G38" s="19">
        <f>SUM(E38:F38)</f>
        <v>0</v>
      </c>
      <c r="H38" s="1"/>
    </row>
    <row r="39" spans="2:10" ht="12.75" customHeight="1" x14ac:dyDescent="0.2">
      <c r="B39" s="626"/>
      <c r="C39" s="628"/>
      <c r="D39" s="32" t="s">
        <v>210</v>
      </c>
      <c r="E39" s="42">
        <f>SUM(E37:E38)</f>
        <v>0</v>
      </c>
      <c r="F39" s="61">
        <f>SUM(F37:F38)</f>
        <v>0</v>
      </c>
      <c r="G39" s="42">
        <f>SUM(G37:G38)</f>
        <v>0</v>
      </c>
      <c r="H39" s="1"/>
    </row>
    <row r="40" spans="2:10" ht="17.25" customHeight="1" x14ac:dyDescent="0.2">
      <c r="B40" s="28"/>
      <c r="C40" s="28"/>
      <c r="D40" s="28"/>
      <c r="E40" s="30"/>
      <c r="F40" s="30"/>
      <c r="G40" s="30"/>
      <c r="H40" s="29"/>
    </row>
    <row r="41" spans="2:10" x14ac:dyDescent="0.2">
      <c r="B41" s="641" t="s">
        <v>267</v>
      </c>
      <c r="C41" s="641"/>
      <c r="D41" s="641"/>
      <c r="E41" s="641"/>
      <c r="F41" s="641"/>
      <c r="G41" s="641"/>
      <c r="H41" s="34"/>
    </row>
    <row r="42" spans="2:10" ht="8.25" customHeight="1" x14ac:dyDescent="0.2">
      <c r="B42" s="24"/>
      <c r="C42" s="29"/>
      <c r="D42" s="29"/>
      <c r="E42" s="29"/>
      <c r="F42" s="29"/>
      <c r="G42" s="29"/>
      <c r="H42" s="29"/>
    </row>
    <row r="43" spans="2:10" ht="17.25" customHeight="1" x14ac:dyDescent="0.2">
      <c r="B43" s="25"/>
      <c r="C43" s="25"/>
      <c r="D43" s="25"/>
      <c r="E43" s="591" t="s">
        <v>247</v>
      </c>
      <c r="F43" s="593" t="s">
        <v>248</v>
      </c>
      <c r="G43" s="591" t="s">
        <v>210</v>
      </c>
      <c r="H43" s="29"/>
    </row>
    <row r="44" spans="2:10" ht="27" customHeight="1" x14ac:dyDescent="0.2">
      <c r="B44" s="642" t="s">
        <v>174</v>
      </c>
      <c r="C44" s="643"/>
      <c r="D44" s="644"/>
      <c r="E44" s="43">
        <v>6939</v>
      </c>
      <c r="F44" s="296">
        <v>1865</v>
      </c>
      <c r="G44" s="297">
        <f>SUM(E44:F44)</f>
        <v>8804</v>
      </c>
      <c r="H44" s="285"/>
      <c r="J44" s="402"/>
    </row>
    <row r="45" spans="2:10" ht="12.75" customHeight="1" x14ac:dyDescent="0.2">
      <c r="B45" s="626" t="s">
        <v>254</v>
      </c>
      <c r="C45" s="627"/>
      <c r="D45" s="628"/>
      <c r="E45" s="44">
        <v>869</v>
      </c>
      <c r="F45" s="53">
        <v>18</v>
      </c>
      <c r="G45" s="54">
        <f>SUM(E45:F45)</f>
        <v>887</v>
      </c>
      <c r="H45" s="29"/>
    </row>
    <row r="46" spans="2:10" x14ac:dyDescent="0.2">
      <c r="B46" s="28" t="s">
        <v>175</v>
      </c>
      <c r="C46" s="28"/>
      <c r="D46" s="28"/>
      <c r="E46" s="28"/>
      <c r="F46" s="28"/>
      <c r="G46" s="29"/>
      <c r="H46" s="29"/>
    </row>
    <row r="47" spans="2:10" ht="17.25" customHeight="1" x14ac:dyDescent="0.2">
      <c r="B47" s="28"/>
      <c r="C47" s="28"/>
      <c r="D47" s="28"/>
      <c r="E47" s="28"/>
      <c r="F47" s="28"/>
      <c r="G47" s="29"/>
      <c r="H47" s="29"/>
    </row>
    <row r="48" spans="2:10" x14ac:dyDescent="0.2">
      <c r="B48" s="641" t="s">
        <v>268</v>
      </c>
      <c r="C48" s="641"/>
      <c r="D48" s="641"/>
      <c r="E48" s="641"/>
      <c r="F48" s="641"/>
      <c r="G48" s="641"/>
      <c r="H48" s="34"/>
    </row>
    <row r="49" spans="2:8" ht="8.25" customHeight="1" x14ac:dyDescent="0.2">
      <c r="B49" s="31"/>
      <c r="C49" s="23"/>
      <c r="D49" s="23"/>
      <c r="E49" s="21"/>
      <c r="G49" s="29"/>
      <c r="H49" s="29"/>
    </row>
    <row r="50" spans="2:8" x14ac:dyDescent="0.2">
      <c r="B50" s="594" t="s">
        <v>255</v>
      </c>
      <c r="C50" s="594" t="s">
        <v>256</v>
      </c>
      <c r="D50" s="635" t="s">
        <v>257</v>
      </c>
      <c r="E50" s="636"/>
      <c r="F50" s="635" t="s">
        <v>210</v>
      </c>
      <c r="G50" s="636"/>
      <c r="H50" s="29"/>
    </row>
    <row r="51" spans="2:8" x14ac:dyDescent="0.2">
      <c r="B51" s="322">
        <v>32</v>
      </c>
      <c r="C51" s="322">
        <v>2</v>
      </c>
      <c r="D51" s="637">
        <v>0</v>
      </c>
      <c r="E51" s="638"/>
      <c r="F51" s="639">
        <f>SUM(B51:E51)</f>
        <v>34</v>
      </c>
      <c r="G51" s="640"/>
      <c r="H51" s="29"/>
    </row>
  </sheetData>
  <customSheetViews>
    <customSheetView guid="{4BF6A69F-C29D-460A-9E84-5045F8F80EEB}" showGridLines="0">
      <selection activeCell="J40" sqref="J40"/>
      <pageMargins left="0.19685039370078741" right="0.15748031496062992" top="0.19685039370078741" bottom="0.19685039370078741" header="0.31496062992125984" footer="0.31496062992125984"/>
      <pageSetup paperSize="9" orientation="portrait"/>
    </customSheetView>
  </customSheetViews>
  <mergeCells count="25">
    <mergeCell ref="A1:I1"/>
    <mergeCell ref="B3:G3"/>
    <mergeCell ref="B5:B19"/>
    <mergeCell ref="C5:C6"/>
    <mergeCell ref="D5:D6"/>
    <mergeCell ref="E5:H5"/>
    <mergeCell ref="C7:C9"/>
    <mergeCell ref="C10:C12"/>
    <mergeCell ref="C13:C15"/>
    <mergeCell ref="C16:C18"/>
    <mergeCell ref="B34:C36"/>
    <mergeCell ref="B25:G25"/>
    <mergeCell ref="C19:D19"/>
    <mergeCell ref="B23:D23"/>
    <mergeCell ref="B28:C30"/>
    <mergeCell ref="B31:C33"/>
    <mergeCell ref="B37:C39"/>
    <mergeCell ref="D51:E51"/>
    <mergeCell ref="F51:G51"/>
    <mergeCell ref="B41:G41"/>
    <mergeCell ref="B44:D44"/>
    <mergeCell ref="B45:D45"/>
    <mergeCell ref="B48:G48"/>
    <mergeCell ref="D50:E50"/>
    <mergeCell ref="F50:G50"/>
  </mergeCells>
  <phoneticPr fontId="10" type="noConversion"/>
  <pageMargins left="0.19685039370078741" right="0.15748031496062992" top="0.19685039370078741" bottom="0.19685039370078741" header="0.31496062992125984" footer="0.31496062992125984"/>
  <pageSetup paperSize="9" orientation="portrait" r:id="rId1"/>
  <ignoredErrors>
    <ignoredError sqref="G30:G36"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Q49"/>
  <sheetViews>
    <sheetView showGridLines="0" topLeftCell="A28" zoomScaleNormal="100" workbookViewId="0">
      <selection activeCell="M39" sqref="M39"/>
    </sheetView>
  </sheetViews>
  <sheetFormatPr baseColWidth="10" defaultRowHeight="12.75" x14ac:dyDescent="0.2"/>
  <cols>
    <col min="1" max="1" width="2.140625" style="20" customWidth="1"/>
    <col min="2" max="2" width="35" style="20" customWidth="1"/>
    <col min="3" max="3" width="10.42578125" style="20" customWidth="1"/>
    <col min="4" max="4" width="10.28515625" style="20" customWidth="1"/>
    <col min="5" max="5" width="9.7109375" style="20" customWidth="1"/>
    <col min="6" max="6" width="12.42578125" style="20" customWidth="1"/>
    <col min="7" max="7" width="9.5703125" style="20" customWidth="1"/>
    <col min="8" max="8" width="10.140625" style="20" customWidth="1"/>
    <col min="9" max="9" width="8.7109375" style="20" customWidth="1"/>
    <col min="10" max="10" width="7.42578125" style="20" customWidth="1"/>
    <col min="11" max="12" width="7.7109375" style="20" customWidth="1"/>
    <col min="13" max="16384" width="11.42578125" style="20"/>
  </cols>
  <sheetData>
    <row r="1" spans="1:11" x14ac:dyDescent="0.2">
      <c r="A1" s="652" t="s">
        <v>322</v>
      </c>
      <c r="B1" s="652"/>
      <c r="C1" s="652"/>
      <c r="D1" s="652"/>
      <c r="E1" s="652"/>
      <c r="F1" s="652"/>
      <c r="G1" s="652"/>
      <c r="H1" s="652"/>
      <c r="I1" s="652"/>
      <c r="J1" s="652"/>
      <c r="K1" s="652"/>
    </row>
    <row r="3" spans="1:11" ht="12.75" customHeight="1" x14ac:dyDescent="0.2">
      <c r="B3" s="641" t="s">
        <v>263</v>
      </c>
      <c r="C3" s="641"/>
      <c r="D3" s="641"/>
      <c r="E3" s="641"/>
      <c r="F3" s="641"/>
      <c r="G3" s="641"/>
      <c r="H3" s="641"/>
      <c r="I3" s="641"/>
    </row>
    <row r="4" spans="1:11" ht="8.25" customHeight="1" x14ac:dyDescent="0.2">
      <c r="B4" s="2"/>
      <c r="C4" s="2"/>
      <c r="D4" s="2"/>
      <c r="E4" s="2"/>
      <c r="F4" s="2"/>
      <c r="G4" s="2"/>
      <c r="H4" s="2"/>
      <c r="I4" s="2"/>
      <c r="K4" s="2"/>
    </row>
    <row r="5" spans="1:11" ht="12.75" customHeight="1" x14ac:dyDescent="0.2">
      <c r="B5" s="3"/>
      <c r="C5" s="658" t="s">
        <v>184</v>
      </c>
      <c r="D5" s="658" t="s">
        <v>220</v>
      </c>
      <c r="E5" s="658" t="s">
        <v>139</v>
      </c>
      <c r="F5" s="658" t="s">
        <v>138</v>
      </c>
      <c r="G5" s="658" t="s">
        <v>329</v>
      </c>
      <c r="H5" s="658" t="s">
        <v>328</v>
      </c>
      <c r="I5" s="658" t="s">
        <v>327</v>
      </c>
      <c r="J5" s="658" t="s">
        <v>211</v>
      </c>
      <c r="K5" s="658" t="s">
        <v>210</v>
      </c>
    </row>
    <row r="6" spans="1:11" x14ac:dyDescent="0.2">
      <c r="B6" s="3"/>
      <c r="C6" s="659"/>
      <c r="D6" s="659"/>
      <c r="E6" s="659"/>
      <c r="F6" s="659"/>
      <c r="G6" s="659"/>
      <c r="H6" s="659"/>
      <c r="I6" s="659"/>
      <c r="J6" s="659"/>
      <c r="K6" s="659"/>
    </row>
    <row r="7" spans="1:11" x14ac:dyDescent="0.2">
      <c r="B7" s="3"/>
      <c r="C7" s="659"/>
      <c r="D7" s="659"/>
      <c r="E7" s="659"/>
      <c r="F7" s="659"/>
      <c r="G7" s="659"/>
      <c r="H7" s="659"/>
      <c r="I7" s="659"/>
      <c r="J7" s="659"/>
      <c r="K7" s="659"/>
    </row>
    <row r="8" spans="1:11" x14ac:dyDescent="0.2">
      <c r="B8" s="3"/>
      <c r="C8" s="659"/>
      <c r="D8" s="659"/>
      <c r="E8" s="659"/>
      <c r="F8" s="659"/>
      <c r="G8" s="659"/>
      <c r="H8" s="659"/>
      <c r="I8" s="659"/>
      <c r="J8" s="659"/>
      <c r="K8" s="659"/>
    </row>
    <row r="9" spans="1:11" x14ac:dyDescent="0.2">
      <c r="B9" s="3"/>
      <c r="C9" s="659"/>
      <c r="D9" s="659"/>
      <c r="E9" s="659"/>
      <c r="F9" s="659"/>
      <c r="G9" s="659"/>
      <c r="H9" s="659"/>
      <c r="I9" s="659"/>
      <c r="J9" s="659"/>
      <c r="K9" s="659"/>
    </row>
    <row r="10" spans="1:11" x14ac:dyDescent="0.2">
      <c r="B10" s="3"/>
      <c r="C10" s="659"/>
      <c r="D10" s="659"/>
      <c r="E10" s="659"/>
      <c r="F10" s="659"/>
      <c r="G10" s="659"/>
      <c r="H10" s="659"/>
      <c r="I10" s="659"/>
      <c r="J10" s="659"/>
      <c r="K10" s="659"/>
    </row>
    <row r="11" spans="1:11" x14ac:dyDescent="0.2">
      <c r="B11" s="3"/>
      <c r="C11" s="660"/>
      <c r="D11" s="660"/>
      <c r="E11" s="660"/>
      <c r="F11" s="660"/>
      <c r="G11" s="660"/>
      <c r="H11" s="660"/>
      <c r="I11" s="660"/>
      <c r="J11" s="660"/>
      <c r="K11" s="660"/>
    </row>
    <row r="12" spans="1:11" ht="15" customHeight="1" x14ac:dyDescent="0.2">
      <c r="B12" s="67" t="s">
        <v>271</v>
      </c>
      <c r="C12" s="325">
        <v>99.5</v>
      </c>
      <c r="D12" s="8">
        <v>0</v>
      </c>
      <c r="E12" s="8">
        <v>0.2</v>
      </c>
      <c r="F12" s="8">
        <v>0.1</v>
      </c>
      <c r="G12" s="340">
        <v>0.2</v>
      </c>
      <c r="H12" s="8">
        <v>0</v>
      </c>
      <c r="I12" s="8">
        <v>0</v>
      </c>
      <c r="J12" s="8">
        <v>0</v>
      </c>
      <c r="K12" s="328">
        <f>SUM(C12:J12)</f>
        <v>100</v>
      </c>
    </row>
    <row r="13" spans="1:11" x14ac:dyDescent="0.2">
      <c r="B13" s="68" t="s">
        <v>222</v>
      </c>
      <c r="C13" s="10"/>
      <c r="D13" s="9"/>
      <c r="E13" s="10"/>
      <c r="F13" s="9"/>
      <c r="G13" s="10"/>
      <c r="H13" s="11"/>
      <c r="I13" s="11"/>
      <c r="J13" s="11"/>
      <c r="K13" s="70">
        <v>993</v>
      </c>
    </row>
    <row r="14" spans="1:11" x14ac:dyDescent="0.2">
      <c r="B14" s="69" t="s">
        <v>272</v>
      </c>
      <c r="C14" s="339">
        <v>97.6</v>
      </c>
      <c r="D14" s="12">
        <v>0</v>
      </c>
      <c r="E14" s="323">
        <v>0.2</v>
      </c>
      <c r="F14" s="12">
        <v>1.8</v>
      </c>
      <c r="G14" s="323">
        <v>0.3</v>
      </c>
      <c r="H14" s="4">
        <v>0</v>
      </c>
      <c r="I14" s="4">
        <v>0</v>
      </c>
      <c r="J14" s="4">
        <v>0</v>
      </c>
      <c r="K14" s="7">
        <f>SUM(C14:J14)</f>
        <v>99.899999999999991</v>
      </c>
    </row>
    <row r="15" spans="1:11" x14ac:dyDescent="0.2">
      <c r="B15" s="336" t="s">
        <v>222</v>
      </c>
      <c r="C15" s="326"/>
      <c r="D15" s="9"/>
      <c r="E15" s="10"/>
      <c r="F15" s="9"/>
      <c r="G15" s="10"/>
      <c r="H15" s="13"/>
      <c r="I15" s="13"/>
      <c r="J15" s="13"/>
      <c r="K15" s="71">
        <v>4044</v>
      </c>
    </row>
    <row r="16" spans="1:11" ht="16.5" customHeight="1" x14ac:dyDescent="0.2">
      <c r="B16" s="15"/>
      <c r="C16" s="323"/>
      <c r="D16" s="323"/>
      <c r="E16" s="323"/>
      <c r="F16" s="323"/>
      <c r="G16" s="323"/>
      <c r="H16" s="16"/>
      <c r="I16" s="17"/>
      <c r="K16" s="17"/>
    </row>
    <row r="17" spans="2:11" ht="12.75" customHeight="1" x14ac:dyDescent="0.2">
      <c r="B17" s="641" t="s">
        <v>264</v>
      </c>
      <c r="C17" s="641"/>
      <c r="D17" s="641"/>
      <c r="E17" s="641"/>
      <c r="F17" s="641"/>
      <c r="G17" s="641"/>
      <c r="H17" s="641"/>
      <c r="I17" s="641"/>
    </row>
    <row r="18" spans="2:11" ht="8.25" customHeight="1" x14ac:dyDescent="0.2">
      <c r="B18" s="14"/>
      <c r="C18" s="14"/>
      <c r="D18" s="14"/>
      <c r="E18" s="14"/>
      <c r="F18" s="323"/>
      <c r="G18" s="323"/>
      <c r="H18" s="16"/>
      <c r="I18" s="17"/>
      <c r="K18" s="17"/>
    </row>
    <row r="19" spans="2:11" ht="12.75" customHeight="1" x14ac:dyDescent="0.2">
      <c r="B19" s="722" t="s">
        <v>219</v>
      </c>
      <c r="C19" s="751" t="s">
        <v>430</v>
      </c>
      <c r="D19" s="751"/>
      <c r="E19" s="751" t="s">
        <v>272</v>
      </c>
      <c r="F19" s="751"/>
      <c r="G19" s="323"/>
      <c r="H19" s="16"/>
      <c r="I19" s="17"/>
      <c r="K19" s="17"/>
    </row>
    <row r="20" spans="2:11" ht="21.75" customHeight="1" x14ac:dyDescent="0.2">
      <c r="B20" s="750"/>
      <c r="C20" s="751"/>
      <c r="D20" s="751"/>
      <c r="E20" s="645"/>
      <c r="F20" s="645"/>
      <c r="G20" s="323"/>
      <c r="H20" s="16"/>
      <c r="I20" s="17"/>
      <c r="K20" s="17"/>
    </row>
    <row r="21" spans="2:11" x14ac:dyDescent="0.2">
      <c r="B21" s="318" t="s">
        <v>223</v>
      </c>
      <c r="C21" s="673">
        <v>26.6</v>
      </c>
      <c r="D21" s="674">
        <v>22.6</v>
      </c>
      <c r="E21" s="673">
        <v>7.3</v>
      </c>
      <c r="F21" s="674">
        <v>13.4</v>
      </c>
      <c r="G21" s="323"/>
      <c r="H21" s="16"/>
      <c r="I21" s="17"/>
      <c r="K21" s="17"/>
    </row>
    <row r="22" spans="2:11" x14ac:dyDescent="0.2">
      <c r="B22" s="35" t="s">
        <v>224</v>
      </c>
      <c r="C22" s="667">
        <v>71</v>
      </c>
      <c r="D22" s="668">
        <v>23.6</v>
      </c>
      <c r="E22" s="667">
        <v>66.900000000000006</v>
      </c>
      <c r="F22" s="668">
        <v>14.4</v>
      </c>
      <c r="G22" s="323"/>
      <c r="H22" s="16"/>
      <c r="I22" s="17"/>
      <c r="K22" s="17"/>
    </row>
    <row r="23" spans="2:11" x14ac:dyDescent="0.2">
      <c r="B23" s="35" t="s">
        <v>225</v>
      </c>
      <c r="C23" s="667">
        <v>1.1000000000000001</v>
      </c>
      <c r="D23" s="668">
        <v>24.6</v>
      </c>
      <c r="E23" s="667">
        <v>22.6</v>
      </c>
      <c r="F23" s="668">
        <v>15.4</v>
      </c>
      <c r="G23" s="323"/>
      <c r="H23" s="16"/>
      <c r="I23" s="17"/>
      <c r="K23" s="17"/>
    </row>
    <row r="24" spans="2:11" x14ac:dyDescent="0.2">
      <c r="B24" s="35" t="s">
        <v>226</v>
      </c>
      <c r="C24" s="667">
        <v>0.8</v>
      </c>
      <c r="D24" s="668">
        <v>25.6</v>
      </c>
      <c r="E24" s="667">
        <v>2</v>
      </c>
      <c r="F24" s="668">
        <v>16.399999999999999</v>
      </c>
      <c r="G24" s="323"/>
      <c r="H24" s="16"/>
      <c r="I24" s="17"/>
      <c r="K24" s="17"/>
    </row>
    <row r="25" spans="2:11" x14ac:dyDescent="0.2">
      <c r="B25" s="35" t="s">
        <v>227</v>
      </c>
      <c r="C25" s="667">
        <v>0.4</v>
      </c>
      <c r="D25" s="668">
        <v>26.6</v>
      </c>
      <c r="E25" s="667">
        <v>0.7</v>
      </c>
      <c r="F25" s="668">
        <v>17.399999999999999</v>
      </c>
      <c r="G25" s="323"/>
      <c r="H25" s="16"/>
      <c r="I25" s="17"/>
      <c r="K25" s="17"/>
    </row>
    <row r="26" spans="2:11" x14ac:dyDescent="0.2">
      <c r="B26" s="35" t="s">
        <v>228</v>
      </c>
      <c r="C26" s="667">
        <v>0</v>
      </c>
      <c r="D26" s="668">
        <v>27.6</v>
      </c>
      <c r="E26" s="667">
        <v>0.4</v>
      </c>
      <c r="F26" s="668">
        <v>18.399999999999999</v>
      </c>
      <c r="G26" s="323"/>
      <c r="H26" s="16"/>
      <c r="I26" s="17"/>
      <c r="K26" s="17"/>
    </row>
    <row r="27" spans="2:11" x14ac:dyDescent="0.2">
      <c r="B27" s="35" t="s">
        <v>229</v>
      </c>
      <c r="C27" s="667">
        <v>0</v>
      </c>
      <c r="D27" s="668">
        <v>28.6</v>
      </c>
      <c r="E27" s="667">
        <v>0.1</v>
      </c>
      <c r="F27" s="668">
        <v>19.399999999999999</v>
      </c>
      <c r="G27" s="323"/>
      <c r="H27" s="16"/>
      <c r="I27" s="17"/>
      <c r="K27" s="17"/>
    </row>
    <row r="28" spans="2:11" x14ac:dyDescent="0.2">
      <c r="B28" s="35" t="s">
        <v>230</v>
      </c>
      <c r="C28" s="667">
        <v>0.1</v>
      </c>
      <c r="D28" s="668">
        <v>29.6</v>
      </c>
      <c r="E28" s="667">
        <v>0</v>
      </c>
      <c r="F28" s="668">
        <v>20.399999999999999</v>
      </c>
      <c r="G28" s="323"/>
      <c r="H28" s="16"/>
      <c r="I28" s="17"/>
      <c r="K28" s="17"/>
    </row>
    <row r="29" spans="2:11" x14ac:dyDescent="0.2">
      <c r="B29" s="35" t="s">
        <v>231</v>
      </c>
      <c r="C29" s="667">
        <v>0</v>
      </c>
      <c r="D29" s="668">
        <v>30.6</v>
      </c>
      <c r="E29" s="667">
        <v>0</v>
      </c>
      <c r="F29" s="668">
        <v>21.4</v>
      </c>
      <c r="G29" s="323"/>
      <c r="H29" s="16"/>
      <c r="I29" s="17"/>
      <c r="K29" s="17"/>
    </row>
    <row r="30" spans="2:11" x14ac:dyDescent="0.2">
      <c r="B30" s="36" t="s">
        <v>211</v>
      </c>
      <c r="C30" s="667">
        <v>0</v>
      </c>
      <c r="D30" s="668"/>
      <c r="E30" s="667">
        <v>0</v>
      </c>
      <c r="F30" s="668"/>
      <c r="G30" s="323"/>
      <c r="H30" s="16"/>
      <c r="I30" s="17"/>
      <c r="K30" s="17"/>
    </row>
    <row r="31" spans="2:11" x14ac:dyDescent="0.2">
      <c r="B31" s="335" t="s">
        <v>210</v>
      </c>
      <c r="C31" s="669">
        <f>SUM(C21:C30)</f>
        <v>99.999999999999986</v>
      </c>
      <c r="D31" s="670"/>
      <c r="E31" s="669">
        <f>SUM(E21:E30)</f>
        <v>100.00000000000001</v>
      </c>
      <c r="F31" s="670"/>
      <c r="G31" s="323"/>
      <c r="H31" s="16"/>
      <c r="I31" s="17"/>
      <c r="K31" s="17"/>
    </row>
    <row r="32" spans="2:11" x14ac:dyDescent="0.2">
      <c r="B32" s="336" t="s">
        <v>222</v>
      </c>
      <c r="C32" s="679">
        <v>993</v>
      </c>
      <c r="D32" s="672"/>
      <c r="E32" s="671">
        <v>4044</v>
      </c>
      <c r="F32" s="672"/>
      <c r="G32" s="323"/>
      <c r="H32" s="16"/>
      <c r="I32" s="17"/>
      <c r="K32" s="17"/>
    </row>
    <row r="33" spans="2:17" ht="16.5" customHeight="1" x14ac:dyDescent="0.2">
      <c r="B33" s="15"/>
      <c r="C33" s="323"/>
      <c r="D33" s="323"/>
      <c r="E33" s="323"/>
      <c r="F33" s="323"/>
      <c r="G33" s="323"/>
      <c r="H33" s="16"/>
      <c r="I33" s="17"/>
      <c r="K33" s="17"/>
    </row>
    <row r="34" spans="2:17" ht="12.75" customHeight="1" x14ac:dyDescent="0.2">
      <c r="B34" s="641" t="s">
        <v>181</v>
      </c>
      <c r="C34" s="641"/>
      <c r="D34" s="641"/>
      <c r="E34" s="641"/>
      <c r="F34" s="641"/>
      <c r="G34" s="641"/>
      <c r="H34" s="641"/>
      <c r="I34" s="641"/>
      <c r="J34" s="66"/>
      <c r="K34" s="66"/>
      <c r="L34" s="66"/>
      <c r="M34" s="66"/>
      <c r="N34" s="66"/>
      <c r="O34" s="66"/>
      <c r="P34" s="66"/>
      <c r="Q34" s="66"/>
    </row>
    <row r="35" spans="2:17" ht="8.25" customHeight="1" x14ac:dyDescent="0.2"/>
    <row r="36" spans="2:17" ht="18" customHeight="1" x14ac:dyDescent="0.2">
      <c r="C36" s="653" t="s">
        <v>435</v>
      </c>
      <c r="D36" s="655"/>
      <c r="E36" s="653" t="s">
        <v>436</v>
      </c>
      <c r="F36" s="655"/>
      <c r="G36" s="653" t="s">
        <v>437</v>
      </c>
      <c r="H36" s="655"/>
      <c r="I36" s="653" t="s">
        <v>438</v>
      </c>
      <c r="J36" s="655"/>
      <c r="K36" s="411"/>
      <c r="L36" s="412"/>
      <c r="M36" s="412"/>
      <c r="N36" s="412"/>
      <c r="O36" s="412"/>
    </row>
    <row r="37" spans="2:17" ht="18.75" customHeight="1" x14ac:dyDescent="0.2">
      <c r="B37" s="318" t="s">
        <v>140</v>
      </c>
      <c r="C37" s="736">
        <v>319</v>
      </c>
      <c r="D37" s="737">
        <v>22.6</v>
      </c>
      <c r="E37" s="736">
        <v>332</v>
      </c>
      <c r="F37" s="737">
        <v>23.6</v>
      </c>
      <c r="G37" s="736">
        <v>346</v>
      </c>
      <c r="H37" s="737">
        <v>24.6</v>
      </c>
      <c r="I37" s="736">
        <v>325</v>
      </c>
      <c r="J37" s="737">
        <v>24.6</v>
      </c>
      <c r="K37" s="411"/>
      <c r="L37" s="412"/>
      <c r="M37" s="412"/>
      <c r="N37" s="412"/>
      <c r="O37" s="412"/>
    </row>
    <row r="38" spans="2:17" ht="30" customHeight="1" x14ac:dyDescent="0.2">
      <c r="B38" s="35" t="s">
        <v>141</v>
      </c>
      <c r="C38" s="727">
        <v>2</v>
      </c>
      <c r="D38" s="728">
        <v>23.6</v>
      </c>
      <c r="E38" s="727">
        <v>2</v>
      </c>
      <c r="F38" s="728">
        <v>24.6</v>
      </c>
      <c r="G38" s="727">
        <v>5</v>
      </c>
      <c r="H38" s="728">
        <v>25.6</v>
      </c>
      <c r="I38" s="727">
        <v>8</v>
      </c>
      <c r="J38" s="728">
        <v>25.6</v>
      </c>
      <c r="K38" s="411"/>
      <c r="L38" s="412"/>
      <c r="M38" s="412"/>
      <c r="N38" s="412"/>
      <c r="O38" s="412"/>
    </row>
    <row r="39" spans="2:17" ht="27.75" customHeight="1" x14ac:dyDescent="0.2">
      <c r="B39" s="35" t="s">
        <v>142</v>
      </c>
      <c r="C39" s="727">
        <v>0</v>
      </c>
      <c r="D39" s="728">
        <v>24.6</v>
      </c>
      <c r="E39" s="727">
        <v>0</v>
      </c>
      <c r="F39" s="728">
        <v>25.6</v>
      </c>
      <c r="G39" s="727">
        <v>0</v>
      </c>
      <c r="H39" s="728">
        <v>26.6</v>
      </c>
      <c r="I39" s="727">
        <v>0</v>
      </c>
      <c r="J39" s="728">
        <v>26.6</v>
      </c>
    </row>
    <row r="40" spans="2:17" ht="18" customHeight="1" x14ac:dyDescent="0.2">
      <c r="B40" s="35" t="s">
        <v>143</v>
      </c>
      <c r="C40" s="727">
        <v>1</v>
      </c>
      <c r="D40" s="728">
        <v>25.6</v>
      </c>
      <c r="E40" s="727">
        <v>0</v>
      </c>
      <c r="F40" s="728">
        <v>26.6</v>
      </c>
      <c r="G40" s="727">
        <v>0</v>
      </c>
      <c r="H40" s="728">
        <v>27.6</v>
      </c>
      <c r="I40" s="727">
        <v>0</v>
      </c>
      <c r="J40" s="728">
        <v>27.6</v>
      </c>
    </row>
    <row r="41" spans="2:17" ht="29.25" customHeight="1" x14ac:dyDescent="0.2">
      <c r="B41" s="35" t="s">
        <v>176</v>
      </c>
      <c r="C41" s="727">
        <v>2</v>
      </c>
      <c r="D41" s="728">
        <v>26.6</v>
      </c>
      <c r="E41" s="727">
        <v>3</v>
      </c>
      <c r="F41" s="728">
        <v>27.6</v>
      </c>
      <c r="G41" s="727">
        <v>0</v>
      </c>
      <c r="H41" s="728">
        <v>28.6</v>
      </c>
      <c r="I41" s="727">
        <v>2</v>
      </c>
      <c r="J41" s="728">
        <v>28.6</v>
      </c>
    </row>
    <row r="42" spans="2:17" ht="16.5" customHeight="1" x14ac:dyDescent="0.2">
      <c r="B42" s="35" t="s">
        <v>232</v>
      </c>
      <c r="C42" s="727">
        <v>0</v>
      </c>
      <c r="D42" s="728">
        <v>27.6</v>
      </c>
      <c r="E42" s="727">
        <v>0</v>
      </c>
      <c r="F42" s="728">
        <v>28.6</v>
      </c>
      <c r="G42" s="727">
        <v>0</v>
      </c>
      <c r="H42" s="728">
        <v>29.6</v>
      </c>
      <c r="I42" s="727">
        <v>0</v>
      </c>
      <c r="J42" s="728">
        <v>29.6</v>
      </c>
    </row>
    <row r="43" spans="2:17" ht="29.25" customHeight="1" x14ac:dyDescent="0.2">
      <c r="B43" s="35" t="s">
        <v>146</v>
      </c>
      <c r="C43" s="727">
        <v>2</v>
      </c>
      <c r="D43" s="728">
        <v>28.6</v>
      </c>
      <c r="E43" s="727">
        <v>9</v>
      </c>
      <c r="F43" s="728">
        <v>29.6</v>
      </c>
      <c r="G43" s="727">
        <v>10</v>
      </c>
      <c r="H43" s="728">
        <v>30.6</v>
      </c>
      <c r="I43" s="727">
        <v>5</v>
      </c>
      <c r="J43" s="728">
        <v>30.6</v>
      </c>
    </row>
    <row r="44" spans="2:17" ht="26.25" customHeight="1" x14ac:dyDescent="0.2">
      <c r="B44" s="35" t="s">
        <v>168</v>
      </c>
      <c r="C44" s="727">
        <v>1</v>
      </c>
      <c r="D44" s="728">
        <v>29.6</v>
      </c>
      <c r="E44" s="727">
        <v>0</v>
      </c>
      <c r="F44" s="728">
        <v>30.6</v>
      </c>
      <c r="G44" s="727">
        <v>0</v>
      </c>
      <c r="H44" s="728">
        <v>31.6</v>
      </c>
      <c r="I44" s="727">
        <v>0</v>
      </c>
      <c r="J44" s="728">
        <v>31.6</v>
      </c>
    </row>
    <row r="45" spans="2:17" ht="27" customHeight="1" x14ac:dyDescent="0.2">
      <c r="B45" s="35" t="s">
        <v>157</v>
      </c>
      <c r="C45" s="727">
        <v>0</v>
      </c>
      <c r="D45" s="728">
        <v>30.6</v>
      </c>
      <c r="E45" s="727">
        <v>1</v>
      </c>
      <c r="F45" s="728">
        <v>31.6</v>
      </c>
      <c r="G45" s="727">
        <v>0</v>
      </c>
      <c r="H45" s="728">
        <v>32.6</v>
      </c>
      <c r="I45" s="727">
        <v>0</v>
      </c>
      <c r="J45" s="728">
        <v>32.6</v>
      </c>
    </row>
    <row r="46" spans="2:17" ht="30.75" customHeight="1" x14ac:dyDescent="0.2">
      <c r="B46" s="35" t="s">
        <v>158</v>
      </c>
      <c r="C46" s="727">
        <v>0</v>
      </c>
      <c r="D46" s="728">
        <v>31.6</v>
      </c>
      <c r="E46" s="727">
        <v>0</v>
      </c>
      <c r="F46" s="728">
        <v>32.6</v>
      </c>
      <c r="G46" s="727">
        <v>0</v>
      </c>
      <c r="H46" s="728">
        <v>33.6</v>
      </c>
      <c r="I46" s="727">
        <v>1</v>
      </c>
      <c r="J46" s="728">
        <v>33.6</v>
      </c>
    </row>
    <row r="47" spans="2:17" ht="16.5" customHeight="1" x14ac:dyDescent="0.2">
      <c r="B47" s="35" t="s">
        <v>144</v>
      </c>
      <c r="C47" s="727">
        <v>16</v>
      </c>
      <c r="D47" s="728">
        <v>32.6</v>
      </c>
      <c r="E47" s="727">
        <v>27</v>
      </c>
      <c r="F47" s="728">
        <v>33.6</v>
      </c>
      <c r="G47" s="727">
        <v>21</v>
      </c>
      <c r="H47" s="728">
        <v>34.6</v>
      </c>
      <c r="I47" s="727">
        <v>19</v>
      </c>
      <c r="J47" s="728">
        <v>34.6</v>
      </c>
    </row>
    <row r="48" spans="2:17" x14ac:dyDescent="0.2">
      <c r="B48" s="35" t="s">
        <v>145</v>
      </c>
      <c r="C48" s="727">
        <v>26</v>
      </c>
      <c r="D48" s="728">
        <v>33.6</v>
      </c>
      <c r="E48" s="727">
        <v>45</v>
      </c>
      <c r="F48" s="728">
        <v>34.6</v>
      </c>
      <c r="G48" s="727">
        <v>2</v>
      </c>
      <c r="H48" s="728">
        <v>35.6</v>
      </c>
      <c r="I48" s="727">
        <v>4</v>
      </c>
      <c r="J48" s="728">
        <v>35.6</v>
      </c>
    </row>
    <row r="49" spans="2:10" x14ac:dyDescent="0.2">
      <c r="B49" s="36" t="s">
        <v>169</v>
      </c>
      <c r="C49" s="718">
        <v>700</v>
      </c>
      <c r="D49" s="719">
        <v>34.6</v>
      </c>
      <c r="E49" s="718">
        <v>628</v>
      </c>
      <c r="F49" s="719">
        <v>35.6</v>
      </c>
      <c r="G49" s="718">
        <v>598</v>
      </c>
      <c r="H49" s="719">
        <v>36.6</v>
      </c>
      <c r="I49" s="718">
        <v>601</v>
      </c>
      <c r="J49" s="719">
        <v>36.6</v>
      </c>
    </row>
  </sheetData>
  <customSheetViews>
    <customSheetView guid="{4BF6A69F-C29D-460A-9E84-5045F8F80EEB}" showGridLines="0" topLeftCell="A25">
      <selection activeCell="K41" sqref="K41"/>
      <pageMargins left="0.19685039370078741" right="0.15748031496062992" top="0.19685039370078741" bottom="0.19685039370078741" header="0.31496062992125984" footer="0.31496062992125984"/>
      <pageSetup paperSize="9" orientation="portrait"/>
    </customSheetView>
  </customSheetViews>
  <mergeCells count="96">
    <mergeCell ref="A1:K1"/>
    <mergeCell ref="I44:J44"/>
    <mergeCell ref="I45:J45"/>
    <mergeCell ref="I46:J46"/>
    <mergeCell ref="I47:J47"/>
    <mergeCell ref="E21:F21"/>
    <mergeCell ref="C22:D22"/>
    <mergeCell ref="E22:F22"/>
    <mergeCell ref="C23:D23"/>
    <mergeCell ref="E23:F23"/>
    <mergeCell ref="C24:D24"/>
    <mergeCell ref="E24:F24"/>
    <mergeCell ref="C25:D25"/>
    <mergeCell ref="E25:F25"/>
    <mergeCell ref="C26:D26"/>
    <mergeCell ref="E26:F26"/>
    <mergeCell ref="I48:J48"/>
    <mergeCell ref="I49:J49"/>
    <mergeCell ref="I38:J38"/>
    <mergeCell ref="I39:J39"/>
    <mergeCell ref="I40:J40"/>
    <mergeCell ref="I41:J41"/>
    <mergeCell ref="I42:J42"/>
    <mergeCell ref="I43:J43"/>
    <mergeCell ref="C48:D48"/>
    <mergeCell ref="E48:F48"/>
    <mergeCell ref="G48:H48"/>
    <mergeCell ref="C38:D38"/>
    <mergeCell ref="E38:F38"/>
    <mergeCell ref="G38:H38"/>
    <mergeCell ref="C46:D46"/>
    <mergeCell ref="E46:F46"/>
    <mergeCell ref="G46:H46"/>
    <mergeCell ref="C39:D39"/>
    <mergeCell ref="E39:F39"/>
    <mergeCell ref="G39:H39"/>
    <mergeCell ref="C40:D40"/>
    <mergeCell ref="E40:F40"/>
    <mergeCell ref="G40:H40"/>
    <mergeCell ref="C41:D41"/>
    <mergeCell ref="C49:D49"/>
    <mergeCell ref="E49:F49"/>
    <mergeCell ref="G49:H49"/>
    <mergeCell ref="B3:I3"/>
    <mergeCell ref="C5:C11"/>
    <mergeCell ref="D5:D11"/>
    <mergeCell ref="E5:E11"/>
    <mergeCell ref="F5:F11"/>
    <mergeCell ref="G5:G11"/>
    <mergeCell ref="H5:H11"/>
    <mergeCell ref="I5:I11"/>
    <mergeCell ref="B17:I17"/>
    <mergeCell ref="B19:B20"/>
    <mergeCell ref="C19:D20"/>
    <mergeCell ref="E19:F20"/>
    <mergeCell ref="C21:D21"/>
    <mergeCell ref="C27:D27"/>
    <mergeCell ref="E27:F27"/>
    <mergeCell ref="C28:D28"/>
    <mergeCell ref="E28:F28"/>
    <mergeCell ref="C29:D29"/>
    <mergeCell ref="E29:F29"/>
    <mergeCell ref="C30:D30"/>
    <mergeCell ref="E30:F30"/>
    <mergeCell ref="C31:D31"/>
    <mergeCell ref="E31:F31"/>
    <mergeCell ref="C32:D32"/>
    <mergeCell ref="E32:F32"/>
    <mergeCell ref="C43:D43"/>
    <mergeCell ref="E43:F43"/>
    <mergeCell ref="G43:H43"/>
    <mergeCell ref="B34:I34"/>
    <mergeCell ref="C36:D36"/>
    <mergeCell ref="E36:F36"/>
    <mergeCell ref="G36:H36"/>
    <mergeCell ref="C37:D37"/>
    <mergeCell ref="E37:F37"/>
    <mergeCell ref="G37:H37"/>
    <mergeCell ref="I36:J36"/>
    <mergeCell ref="I37:J37"/>
    <mergeCell ref="K5:K11"/>
    <mergeCell ref="J5:J11"/>
    <mergeCell ref="C47:D47"/>
    <mergeCell ref="E47:F47"/>
    <mergeCell ref="G47:H47"/>
    <mergeCell ref="C44:D44"/>
    <mergeCell ref="E44:F44"/>
    <mergeCell ref="G44:H44"/>
    <mergeCell ref="C45:D45"/>
    <mergeCell ref="E45:F45"/>
    <mergeCell ref="E41:F41"/>
    <mergeCell ref="G41:H41"/>
    <mergeCell ref="G45:H45"/>
    <mergeCell ref="C42:D42"/>
    <mergeCell ref="E42:F42"/>
    <mergeCell ref="G42:H42"/>
  </mergeCells>
  <phoneticPr fontId="10" type="noConversion"/>
  <pageMargins left="0.19685039370078741" right="0.15748031496062992" top="0.19685039370078741" bottom="0.19685039370078741"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T64"/>
  <sheetViews>
    <sheetView showGridLines="0" topLeftCell="A28" workbookViewId="0">
      <selection activeCell="L40" sqref="L40"/>
    </sheetView>
  </sheetViews>
  <sheetFormatPr baseColWidth="10" defaultRowHeight="12.75" x14ac:dyDescent="0.2"/>
  <cols>
    <col min="1" max="1" width="2.140625" style="20" customWidth="1"/>
    <col min="2" max="2" width="11.42578125" style="20" customWidth="1"/>
    <col min="3" max="4" width="11.42578125" style="20"/>
    <col min="5" max="5" width="9.85546875" style="20" customWidth="1"/>
    <col min="6" max="7" width="25.7109375" style="20" customWidth="1"/>
    <col min="8" max="8" width="4" style="20" customWidth="1"/>
    <col min="9" max="16384" width="11.42578125" style="20"/>
  </cols>
  <sheetData>
    <row r="1" spans="1:20" x14ac:dyDescent="0.2">
      <c r="A1" s="652" t="s">
        <v>322</v>
      </c>
      <c r="B1" s="652"/>
      <c r="C1" s="652"/>
      <c r="D1" s="652"/>
      <c r="E1" s="652"/>
      <c r="F1" s="652"/>
      <c r="G1" s="652"/>
      <c r="H1" s="652"/>
    </row>
    <row r="2" spans="1:20" x14ac:dyDescent="0.2">
      <c r="A2" s="401"/>
      <c r="B2" s="401"/>
      <c r="C2" s="401"/>
      <c r="D2" s="401"/>
      <c r="E2" s="401"/>
      <c r="F2" s="401"/>
      <c r="G2" s="401"/>
      <c r="H2" s="401"/>
    </row>
    <row r="3" spans="1:20" ht="12.75" customHeight="1" x14ac:dyDescent="0.2">
      <c r="A3" s="401"/>
      <c r="B3" s="641" t="s">
        <v>185</v>
      </c>
      <c r="C3" s="641"/>
      <c r="D3" s="641"/>
      <c r="E3" s="641"/>
      <c r="F3" s="641"/>
      <c r="G3" s="641"/>
      <c r="H3" s="401"/>
    </row>
    <row r="4" spans="1:20" ht="8.25" customHeight="1" x14ac:dyDescent="0.2">
      <c r="B4" s="2"/>
      <c r="C4" s="2"/>
      <c r="D4" s="2"/>
      <c r="E4" s="2"/>
    </row>
    <row r="5" spans="1:20" ht="21" customHeight="1" x14ac:dyDescent="0.2">
      <c r="B5" s="683"/>
      <c r="C5" s="683"/>
      <c r="D5" s="683"/>
      <c r="E5" s="683"/>
      <c r="F5" s="595" t="s">
        <v>430</v>
      </c>
      <c r="G5" s="596" t="s">
        <v>272</v>
      </c>
    </row>
    <row r="6" spans="1:20" ht="12.75" customHeight="1" x14ac:dyDescent="0.2">
      <c r="B6" s="642" t="s">
        <v>186</v>
      </c>
      <c r="C6" s="643"/>
      <c r="D6" s="643"/>
      <c r="E6" s="643"/>
      <c r="F6" s="338">
        <v>0</v>
      </c>
      <c r="G6" s="91">
        <v>0</v>
      </c>
    </row>
    <row r="7" spans="1:20" ht="12.75" customHeight="1" x14ac:dyDescent="0.2">
      <c r="B7" s="647" t="s">
        <v>187</v>
      </c>
      <c r="C7" s="684"/>
      <c r="D7" s="684"/>
      <c r="E7" s="684"/>
      <c r="F7" s="337">
        <v>0</v>
      </c>
      <c r="G7" s="92">
        <v>0</v>
      </c>
    </row>
    <row r="8" spans="1:20" ht="11.25" customHeight="1" x14ac:dyDescent="0.2">
      <c r="B8" s="647" t="s">
        <v>188</v>
      </c>
      <c r="C8" s="684"/>
      <c r="D8" s="684"/>
      <c r="E8" s="684"/>
      <c r="F8" s="337">
        <v>0</v>
      </c>
      <c r="G8" s="92">
        <v>0</v>
      </c>
    </row>
    <row r="9" spans="1:20" ht="10.5" customHeight="1" x14ac:dyDescent="0.2">
      <c r="B9" s="647" t="s">
        <v>159</v>
      </c>
      <c r="C9" s="684"/>
      <c r="D9" s="684"/>
      <c r="E9" s="648"/>
      <c r="F9" s="337">
        <v>0</v>
      </c>
      <c r="G9" s="92">
        <v>0</v>
      </c>
    </row>
    <row r="10" spans="1:20" ht="14.25" customHeight="1" x14ac:dyDescent="0.2">
      <c r="B10" s="647" t="s">
        <v>160</v>
      </c>
      <c r="C10" s="684"/>
      <c r="D10" s="684"/>
      <c r="E10" s="684"/>
      <c r="F10" s="337">
        <v>0</v>
      </c>
      <c r="G10" s="92">
        <v>0.1</v>
      </c>
    </row>
    <row r="11" spans="1:20" ht="13.5" customHeight="1" x14ac:dyDescent="0.2">
      <c r="B11" s="647" t="s">
        <v>161</v>
      </c>
      <c r="C11" s="684"/>
      <c r="D11" s="684"/>
      <c r="E11" s="684"/>
      <c r="F11" s="337">
        <v>0</v>
      </c>
      <c r="G11" s="92">
        <v>0.1</v>
      </c>
    </row>
    <row r="12" spans="1:20" s="377" customFormat="1" ht="13.5" customHeight="1" x14ac:dyDescent="0.2">
      <c r="A12" s="20"/>
      <c r="B12" s="756" t="s">
        <v>189</v>
      </c>
      <c r="C12" s="757"/>
      <c r="D12" s="757"/>
      <c r="E12" s="757"/>
      <c r="F12" s="279">
        <v>49.7</v>
      </c>
      <c r="G12" s="280">
        <v>78.5</v>
      </c>
      <c r="H12" s="20"/>
      <c r="I12" s="20"/>
      <c r="J12" s="410"/>
      <c r="K12" s="759"/>
      <c r="L12" s="651"/>
      <c r="M12" s="417"/>
      <c r="N12" s="417"/>
      <c r="O12" s="417"/>
      <c r="P12" s="417"/>
      <c r="Q12" s="417"/>
      <c r="R12" s="417"/>
    </row>
    <row r="13" spans="1:20" s="377" customFormat="1" x14ac:dyDescent="0.2">
      <c r="A13" s="20"/>
      <c r="B13" s="647" t="s">
        <v>190</v>
      </c>
      <c r="C13" s="684"/>
      <c r="D13" s="684"/>
      <c r="E13" s="684"/>
      <c r="F13" s="337">
        <v>0</v>
      </c>
      <c r="G13" s="92">
        <v>0</v>
      </c>
      <c r="H13" s="20"/>
      <c r="I13" s="20"/>
      <c r="J13" s="410"/>
      <c r="K13" s="759"/>
      <c r="L13" s="651"/>
      <c r="O13" s="418"/>
      <c r="P13" s="418"/>
      <c r="Q13" s="418"/>
      <c r="R13" s="418"/>
      <c r="S13" s="418"/>
      <c r="T13" s="418"/>
    </row>
    <row r="14" spans="1:20" s="377" customFormat="1" x14ac:dyDescent="0.2">
      <c r="A14" s="20"/>
      <c r="B14" s="647" t="s">
        <v>191</v>
      </c>
      <c r="C14" s="684"/>
      <c r="D14" s="684"/>
      <c r="E14" s="684"/>
      <c r="F14" s="337">
        <v>0.1</v>
      </c>
      <c r="G14" s="92">
        <v>0.1</v>
      </c>
      <c r="H14" s="20"/>
      <c r="I14" s="20"/>
      <c r="J14" s="410"/>
      <c r="K14" s="759"/>
      <c r="L14" s="651"/>
      <c r="N14" s="418"/>
      <c r="O14" s="418"/>
      <c r="P14" s="418"/>
      <c r="Q14" s="418"/>
      <c r="R14" s="418"/>
      <c r="S14" s="418"/>
    </row>
    <row r="15" spans="1:20" s="377" customFormat="1" ht="12.75" customHeight="1" x14ac:dyDescent="0.2">
      <c r="A15" s="20"/>
      <c r="B15" s="647" t="s">
        <v>162</v>
      </c>
      <c r="C15" s="684"/>
      <c r="D15" s="684"/>
      <c r="E15" s="684"/>
      <c r="F15" s="337">
        <v>0.3</v>
      </c>
      <c r="G15" s="92">
        <v>0.2</v>
      </c>
      <c r="H15" s="20"/>
      <c r="I15" s="20"/>
      <c r="J15" s="410"/>
      <c r="K15" s="759"/>
      <c r="L15" s="651"/>
    </row>
    <row r="16" spans="1:20" s="377" customFormat="1" ht="12.75" customHeight="1" x14ac:dyDescent="0.2">
      <c r="A16" s="20"/>
      <c r="B16" s="756" t="s">
        <v>330</v>
      </c>
      <c r="C16" s="757"/>
      <c r="D16" s="757"/>
      <c r="E16" s="758"/>
      <c r="F16" s="279">
        <v>35.6</v>
      </c>
      <c r="G16" s="280">
        <v>13.7</v>
      </c>
      <c r="H16" s="20"/>
      <c r="I16" s="20"/>
      <c r="J16" s="410"/>
      <c r="K16" s="759"/>
      <c r="L16" s="651"/>
    </row>
    <row r="17" spans="1:9" s="377" customFormat="1" x14ac:dyDescent="0.2">
      <c r="A17" s="20"/>
      <c r="B17" s="647" t="s">
        <v>192</v>
      </c>
      <c r="C17" s="684"/>
      <c r="D17" s="684"/>
      <c r="E17" s="684"/>
      <c r="F17" s="337">
        <v>0.5</v>
      </c>
      <c r="G17" s="92">
        <v>0.1</v>
      </c>
      <c r="H17" s="20"/>
      <c r="I17" s="20"/>
    </row>
    <row r="18" spans="1:9" x14ac:dyDescent="0.2">
      <c r="B18" s="647" t="s">
        <v>193</v>
      </c>
      <c r="C18" s="684"/>
      <c r="D18" s="684"/>
      <c r="E18" s="684"/>
      <c r="F18" s="337">
        <v>1</v>
      </c>
      <c r="G18" s="92">
        <v>1</v>
      </c>
    </row>
    <row r="19" spans="1:9" ht="12.75" customHeight="1" x14ac:dyDescent="0.2">
      <c r="B19" s="647" t="s">
        <v>194</v>
      </c>
      <c r="C19" s="684"/>
      <c r="D19" s="684"/>
      <c r="E19" s="684"/>
      <c r="F19" s="337">
        <v>0</v>
      </c>
      <c r="G19" s="92">
        <v>0.1</v>
      </c>
    </row>
    <row r="20" spans="1:9" x14ac:dyDescent="0.2">
      <c r="B20" s="647" t="s">
        <v>195</v>
      </c>
      <c r="C20" s="684"/>
      <c r="D20" s="684"/>
      <c r="E20" s="684"/>
      <c r="F20" s="337">
        <v>0.8</v>
      </c>
      <c r="G20" s="92">
        <v>1.3</v>
      </c>
    </row>
    <row r="21" spans="1:9" x14ac:dyDescent="0.2">
      <c r="B21" s="647" t="s">
        <v>196</v>
      </c>
      <c r="C21" s="684"/>
      <c r="D21" s="684"/>
      <c r="E21" s="684"/>
      <c r="F21" s="337">
        <v>0</v>
      </c>
      <c r="G21" s="92">
        <v>0.2</v>
      </c>
    </row>
    <row r="22" spans="1:9" x14ac:dyDescent="0.2">
      <c r="B22" s="626" t="s">
        <v>211</v>
      </c>
      <c r="C22" s="627"/>
      <c r="D22" s="627"/>
      <c r="E22" s="627"/>
      <c r="F22" s="337">
        <v>11.9</v>
      </c>
      <c r="G22" s="92">
        <v>4.2</v>
      </c>
    </row>
    <row r="23" spans="1:9" ht="12.75" customHeight="1" x14ac:dyDescent="0.2">
      <c r="B23" s="686" t="s">
        <v>210</v>
      </c>
      <c r="C23" s="687"/>
      <c r="D23" s="687"/>
      <c r="E23" s="687"/>
      <c r="F23" s="85">
        <f>SUM(F6:F22)</f>
        <v>99.9</v>
      </c>
      <c r="G23" s="93">
        <f>SUM(G6:G22)</f>
        <v>99.6</v>
      </c>
    </row>
    <row r="24" spans="1:9" ht="16.5" customHeight="1" x14ac:dyDescent="0.2">
      <c r="B24" s="689" t="s">
        <v>222</v>
      </c>
      <c r="C24" s="690"/>
      <c r="D24" s="690"/>
      <c r="E24" s="690"/>
      <c r="F24" s="86">
        <v>993</v>
      </c>
      <c r="G24" s="94">
        <v>4044</v>
      </c>
    </row>
    <row r="25" spans="1:9" ht="16.5" customHeight="1" x14ac:dyDescent="0.2">
      <c r="B25" s="14"/>
      <c r="C25" s="14"/>
      <c r="D25" s="14"/>
      <c r="E25" s="14"/>
      <c r="F25" s="96"/>
      <c r="G25" s="96"/>
    </row>
    <row r="26" spans="1:9" ht="12.75" customHeight="1" x14ac:dyDescent="0.2">
      <c r="B26" s="641" t="s">
        <v>197</v>
      </c>
      <c r="C26" s="641"/>
      <c r="D26" s="641"/>
      <c r="E26" s="641"/>
      <c r="F26" s="641"/>
      <c r="G26" s="641"/>
    </row>
    <row r="27" spans="1:9" ht="8.25" customHeight="1" x14ac:dyDescent="0.2"/>
    <row r="28" spans="1:9" ht="21" customHeight="1" x14ac:dyDescent="0.2">
      <c r="B28" s="1"/>
      <c r="C28" s="1"/>
      <c r="F28" s="595" t="s">
        <v>430</v>
      </c>
      <c r="G28" s="597" t="s">
        <v>272</v>
      </c>
    </row>
    <row r="29" spans="1:9" x14ac:dyDescent="0.2">
      <c r="B29" s="629" t="s">
        <v>198</v>
      </c>
      <c r="C29" s="688"/>
      <c r="D29" s="688"/>
      <c r="E29" s="630"/>
      <c r="F29" s="87">
        <v>0.6</v>
      </c>
      <c r="G29" s="5">
        <v>0.8</v>
      </c>
    </row>
    <row r="30" spans="1:9" x14ac:dyDescent="0.2">
      <c r="B30" s="631" t="s">
        <v>199</v>
      </c>
      <c r="C30" s="685"/>
      <c r="D30" s="685"/>
      <c r="E30" s="632"/>
      <c r="F30" s="84">
        <v>1.9</v>
      </c>
      <c r="G30" s="76">
        <v>1.7</v>
      </c>
    </row>
    <row r="31" spans="1:9" x14ac:dyDescent="0.2">
      <c r="B31" s="631" t="s">
        <v>200</v>
      </c>
      <c r="C31" s="685"/>
      <c r="D31" s="685"/>
      <c r="E31" s="632"/>
      <c r="F31" s="84">
        <v>96</v>
      </c>
      <c r="G31" s="76">
        <v>95.7</v>
      </c>
    </row>
    <row r="32" spans="1:9" x14ac:dyDescent="0.2">
      <c r="B32" s="631" t="s">
        <v>166</v>
      </c>
      <c r="C32" s="685"/>
      <c r="D32" s="685"/>
      <c r="E32" s="632"/>
      <c r="F32" s="84">
        <v>0.1</v>
      </c>
      <c r="G32" s="76">
        <v>0.1</v>
      </c>
    </row>
    <row r="33" spans="2:11" x14ac:dyDescent="0.2">
      <c r="B33" s="631" t="s">
        <v>201</v>
      </c>
      <c r="C33" s="685"/>
      <c r="D33" s="685"/>
      <c r="E33" s="632"/>
      <c r="F33" s="84">
        <v>0.6</v>
      </c>
      <c r="G33" s="76">
        <v>0.4</v>
      </c>
    </row>
    <row r="34" spans="2:11" x14ac:dyDescent="0.2">
      <c r="B34" s="631" t="s">
        <v>163</v>
      </c>
      <c r="C34" s="685"/>
      <c r="D34" s="685"/>
      <c r="E34" s="632"/>
      <c r="F34" s="84">
        <v>0</v>
      </c>
      <c r="G34" s="76">
        <v>0.1</v>
      </c>
    </row>
    <row r="35" spans="2:11" x14ac:dyDescent="0.2">
      <c r="B35" s="631" t="s">
        <v>202</v>
      </c>
      <c r="C35" s="685"/>
      <c r="D35" s="685"/>
      <c r="E35" s="632"/>
      <c r="F35" s="84">
        <v>0</v>
      </c>
      <c r="G35" s="76">
        <v>0</v>
      </c>
    </row>
    <row r="36" spans="2:11" x14ac:dyDescent="0.2">
      <c r="B36" s="631" t="s">
        <v>147</v>
      </c>
      <c r="C36" s="685"/>
      <c r="D36" s="685"/>
      <c r="E36" s="632"/>
      <c r="F36" s="84">
        <v>0.4</v>
      </c>
      <c r="G36" s="76">
        <v>0.6</v>
      </c>
    </row>
    <row r="37" spans="2:11" x14ac:dyDescent="0.2">
      <c r="B37" s="631" t="s">
        <v>203</v>
      </c>
      <c r="C37" s="685"/>
      <c r="D37" s="685"/>
      <c r="E37" s="632"/>
      <c r="F37" s="84">
        <v>0</v>
      </c>
      <c r="G37" s="76">
        <v>0</v>
      </c>
    </row>
    <row r="38" spans="2:11" x14ac:dyDescent="0.2">
      <c r="B38" s="631" t="s">
        <v>164</v>
      </c>
      <c r="C38" s="685"/>
      <c r="D38" s="685"/>
      <c r="E38" s="632"/>
      <c r="F38" s="84">
        <v>0</v>
      </c>
      <c r="G38" s="76">
        <v>0</v>
      </c>
    </row>
    <row r="39" spans="2:11" x14ac:dyDescent="0.2">
      <c r="B39" s="631" t="s">
        <v>413</v>
      </c>
      <c r="C39" s="685"/>
      <c r="D39" s="685"/>
      <c r="E39" s="632"/>
      <c r="F39" s="84">
        <v>0</v>
      </c>
      <c r="G39" s="76">
        <v>0</v>
      </c>
    </row>
    <row r="40" spans="2:11" x14ac:dyDescent="0.2">
      <c r="B40" s="317" t="s">
        <v>3</v>
      </c>
      <c r="C40" s="331"/>
      <c r="D40" s="331"/>
      <c r="E40" s="320"/>
      <c r="F40" s="84">
        <v>0</v>
      </c>
      <c r="G40" s="76">
        <v>0</v>
      </c>
    </row>
    <row r="41" spans="2:11" x14ac:dyDescent="0.2">
      <c r="B41" s="317" t="s">
        <v>165</v>
      </c>
      <c r="C41" s="331"/>
      <c r="D41" s="331"/>
      <c r="E41" s="320"/>
      <c r="F41" s="84">
        <v>0.1</v>
      </c>
      <c r="G41" s="76">
        <v>0.1</v>
      </c>
    </row>
    <row r="42" spans="2:11" x14ac:dyDescent="0.2">
      <c r="B42" s="633" t="s">
        <v>211</v>
      </c>
      <c r="C42" s="695"/>
      <c r="D42" s="695"/>
      <c r="E42" s="634"/>
      <c r="F42" s="84">
        <v>0.3</v>
      </c>
      <c r="G42" s="76">
        <v>0.5</v>
      </c>
    </row>
    <row r="43" spans="2:11" x14ac:dyDescent="0.2">
      <c r="B43" s="692" t="s">
        <v>210</v>
      </c>
      <c r="C43" s="693"/>
      <c r="D43" s="693"/>
      <c r="E43" s="694"/>
      <c r="F43" s="85">
        <f>SUM(F29:F42)</f>
        <v>99.999999999999986</v>
      </c>
      <c r="G43" s="93">
        <f>SUM(G29:G42)</f>
        <v>99.999999999999986</v>
      </c>
    </row>
    <row r="44" spans="2:11" ht="16.5" customHeight="1" x14ac:dyDescent="0.2">
      <c r="B44" s="697" t="s">
        <v>222</v>
      </c>
      <c r="C44" s="698"/>
      <c r="D44" s="698"/>
      <c r="E44" s="699"/>
      <c r="F44" s="207">
        <v>875</v>
      </c>
      <c r="G44" s="208">
        <v>3860</v>
      </c>
      <c r="J44" s="402"/>
      <c r="K44" s="284"/>
    </row>
    <row r="45" spans="2:11" ht="16.5" customHeight="1" x14ac:dyDescent="0.2">
      <c r="B45" s="333"/>
      <c r="C45" s="333"/>
      <c r="D45" s="333"/>
      <c r="E45" s="333"/>
      <c r="G45" s="96"/>
      <c r="I45" s="402"/>
      <c r="J45" s="402"/>
      <c r="K45" s="298"/>
    </row>
    <row r="46" spans="2:11" ht="12.75" customHeight="1" x14ac:dyDescent="0.2">
      <c r="B46" s="641" t="s">
        <v>182</v>
      </c>
      <c r="C46" s="641"/>
      <c r="D46" s="641"/>
      <c r="E46" s="641"/>
      <c r="F46" s="641"/>
      <c r="G46" s="641"/>
    </row>
    <row r="47" spans="2:11" ht="8.25" customHeight="1" x14ac:dyDescent="0.2">
      <c r="B47" s="18"/>
      <c r="C47" s="18"/>
      <c r="D47" s="18"/>
      <c r="E47" s="18"/>
      <c r="F47" s="18"/>
      <c r="G47" s="18"/>
    </row>
    <row r="48" spans="2:11" ht="21" customHeight="1" x14ac:dyDescent="0.2">
      <c r="B48" s="691"/>
      <c r="C48" s="691"/>
      <c r="D48" s="691"/>
      <c r="E48" s="15"/>
      <c r="F48" s="595" t="s">
        <v>430</v>
      </c>
      <c r="G48" s="597" t="s">
        <v>272</v>
      </c>
    </row>
    <row r="49" spans="2:7" x14ac:dyDescent="0.2">
      <c r="B49" s="629" t="s">
        <v>204</v>
      </c>
      <c r="C49" s="688"/>
      <c r="D49" s="688"/>
      <c r="E49" s="630"/>
      <c r="F49" s="88">
        <v>0.3</v>
      </c>
      <c r="G49" s="8">
        <v>0.3</v>
      </c>
    </row>
    <row r="50" spans="2:7" x14ac:dyDescent="0.2">
      <c r="B50" s="631" t="s">
        <v>177</v>
      </c>
      <c r="C50" s="685"/>
      <c r="D50" s="685"/>
      <c r="E50" s="632"/>
      <c r="F50" s="89">
        <v>0.2</v>
      </c>
      <c r="G50" s="12">
        <v>1.7</v>
      </c>
    </row>
    <row r="51" spans="2:7" x14ac:dyDescent="0.2">
      <c r="B51" s="631" t="s">
        <v>205</v>
      </c>
      <c r="C51" s="685"/>
      <c r="D51" s="685"/>
      <c r="E51" s="632"/>
      <c r="F51" s="89">
        <v>88.9</v>
      </c>
      <c r="G51" s="12">
        <v>92.2</v>
      </c>
    </row>
    <row r="52" spans="2:7" ht="27.75" customHeight="1" x14ac:dyDescent="0.2">
      <c r="B52" s="647" t="s">
        <v>206</v>
      </c>
      <c r="C52" s="684"/>
      <c r="D52" s="684"/>
      <c r="E52" s="648"/>
      <c r="F52" s="89">
        <v>0.9</v>
      </c>
      <c r="G52" s="12">
        <v>1</v>
      </c>
    </row>
    <row r="53" spans="2:7" x14ac:dyDescent="0.2">
      <c r="B53" s="631" t="s">
        <v>207</v>
      </c>
      <c r="C53" s="685"/>
      <c r="D53" s="685"/>
      <c r="E53" s="632"/>
      <c r="F53" s="89">
        <v>0.2</v>
      </c>
      <c r="G53" s="12">
        <v>0.2</v>
      </c>
    </row>
    <row r="54" spans="2:7" x14ac:dyDescent="0.2">
      <c r="B54" s="631" t="s">
        <v>213</v>
      </c>
      <c r="C54" s="685"/>
      <c r="D54" s="685"/>
      <c r="E54" s="632"/>
      <c r="F54" s="89">
        <v>0.3</v>
      </c>
      <c r="G54" s="12">
        <v>0.7</v>
      </c>
    </row>
    <row r="55" spans="2:7" ht="27.75" customHeight="1" x14ac:dyDescent="0.2">
      <c r="B55" s="647" t="s">
        <v>208</v>
      </c>
      <c r="C55" s="684"/>
      <c r="D55" s="684"/>
      <c r="E55" s="648"/>
      <c r="F55" s="89">
        <v>0</v>
      </c>
      <c r="G55" s="12">
        <v>0</v>
      </c>
    </row>
    <row r="56" spans="2:7" x14ac:dyDescent="0.2">
      <c r="B56" s="631" t="s">
        <v>214</v>
      </c>
      <c r="C56" s="685"/>
      <c r="D56" s="685"/>
      <c r="E56" s="632"/>
      <c r="F56" s="89">
        <v>0</v>
      </c>
      <c r="G56" s="12">
        <v>0.1</v>
      </c>
    </row>
    <row r="57" spans="2:7" x14ac:dyDescent="0.2">
      <c r="B57" s="631" t="s">
        <v>178</v>
      </c>
      <c r="C57" s="685"/>
      <c r="D57" s="685"/>
      <c r="E57" s="632"/>
      <c r="F57" s="89">
        <v>0</v>
      </c>
      <c r="G57" s="12">
        <v>0.1</v>
      </c>
    </row>
    <row r="58" spans="2:7" x14ac:dyDescent="0.2">
      <c r="B58" s="631" t="s">
        <v>179</v>
      </c>
      <c r="C58" s="685"/>
      <c r="D58" s="685"/>
      <c r="E58" s="632"/>
      <c r="F58" s="89">
        <v>0.3</v>
      </c>
      <c r="G58" s="12">
        <v>0.2</v>
      </c>
    </row>
    <row r="59" spans="2:7" x14ac:dyDescent="0.2">
      <c r="B59" s="631" t="s">
        <v>215</v>
      </c>
      <c r="C59" s="685"/>
      <c r="D59" s="685"/>
      <c r="E59" s="632"/>
      <c r="F59" s="89">
        <v>0</v>
      </c>
      <c r="G59" s="12">
        <v>0</v>
      </c>
    </row>
    <row r="60" spans="2:7" x14ac:dyDescent="0.2">
      <c r="B60" s="631" t="s">
        <v>180</v>
      </c>
      <c r="C60" s="685"/>
      <c r="D60" s="685"/>
      <c r="E60" s="632"/>
      <c r="F60" s="89">
        <v>0</v>
      </c>
      <c r="G60" s="12">
        <v>0.1</v>
      </c>
    </row>
    <row r="61" spans="2:7" x14ac:dyDescent="0.2">
      <c r="B61" s="633" t="s">
        <v>211</v>
      </c>
      <c r="C61" s="695"/>
      <c r="D61" s="695"/>
      <c r="E61" s="634"/>
      <c r="F61" s="89">
        <v>8.9</v>
      </c>
      <c r="G61" s="12">
        <v>3.4</v>
      </c>
    </row>
    <row r="62" spans="2:7" x14ac:dyDescent="0.2">
      <c r="B62" s="692" t="s">
        <v>210</v>
      </c>
      <c r="C62" s="693"/>
      <c r="D62" s="693"/>
      <c r="E62" s="693"/>
      <c r="F62" s="327">
        <f>SUM(F49:F61)</f>
        <v>100.00000000000001</v>
      </c>
      <c r="G62" s="7">
        <f>SUM(G49:G61)</f>
        <v>100</v>
      </c>
    </row>
    <row r="63" spans="2:7" x14ac:dyDescent="0.2">
      <c r="B63" s="697" t="s">
        <v>222</v>
      </c>
      <c r="C63" s="698"/>
      <c r="D63" s="698"/>
      <c r="E63" s="698"/>
      <c r="F63" s="90">
        <v>993</v>
      </c>
      <c r="G63" s="95">
        <v>4044</v>
      </c>
    </row>
    <row r="64" spans="2:7" x14ac:dyDescent="0.2">
      <c r="F64" s="221"/>
    </row>
  </sheetData>
  <customSheetViews>
    <customSheetView guid="{4BF6A69F-C29D-460A-9E84-5045F8F80EEB}" showGridLines="0" topLeftCell="A25">
      <selection activeCell="I44" sqref="I44"/>
      <pageMargins left="0.19685039370078741" right="0.15748031496062992" top="0.19685039370078741" bottom="0.19685039370078741" header="0.31496062992125984" footer="0.31496062992125984"/>
      <pageSetup paperSize="9" orientation="portrait"/>
    </customSheetView>
  </customSheetViews>
  <mergeCells count="56">
    <mergeCell ref="K12:L13"/>
    <mergeCell ref="K14:L16"/>
    <mergeCell ref="B7:E7"/>
    <mergeCell ref="B8:E8"/>
    <mergeCell ref="A1:H1"/>
    <mergeCell ref="B3:G3"/>
    <mergeCell ref="B5:E5"/>
    <mergeCell ref="B6:E6"/>
    <mergeCell ref="B13:E13"/>
    <mergeCell ref="B14:E14"/>
    <mergeCell ref="B11:E11"/>
    <mergeCell ref="B12:E12"/>
    <mergeCell ref="B9:E9"/>
    <mergeCell ref="B10:E10"/>
    <mergeCell ref="B20:E20"/>
    <mergeCell ref="B21:E21"/>
    <mergeCell ref="B18:E18"/>
    <mergeCell ref="B19:E19"/>
    <mergeCell ref="B15:E15"/>
    <mergeCell ref="B17:E17"/>
    <mergeCell ref="B16:E16"/>
    <mergeCell ref="B26:G26"/>
    <mergeCell ref="B29:E29"/>
    <mergeCell ref="B22:E22"/>
    <mergeCell ref="B23:E23"/>
    <mergeCell ref="B24:E24"/>
    <mergeCell ref="B53:E53"/>
    <mergeCell ref="B54:E54"/>
    <mergeCell ref="B51:E51"/>
    <mergeCell ref="B52:E52"/>
    <mergeCell ref="B43:E43"/>
    <mergeCell ref="B46:G46"/>
    <mergeCell ref="B48:D48"/>
    <mergeCell ref="B44:E44"/>
    <mergeCell ref="B49:E49"/>
    <mergeCell ref="B50:E50"/>
    <mergeCell ref="B55:E55"/>
    <mergeCell ref="B63:E63"/>
    <mergeCell ref="B61:E61"/>
    <mergeCell ref="B62:E62"/>
    <mergeCell ref="B59:E59"/>
    <mergeCell ref="B60:E60"/>
    <mergeCell ref="B57:E57"/>
    <mergeCell ref="B58:E58"/>
    <mergeCell ref="B56:E56"/>
    <mergeCell ref="B42:E42"/>
    <mergeCell ref="B38:E38"/>
    <mergeCell ref="B39:E39"/>
    <mergeCell ref="B36:E36"/>
    <mergeCell ref="B37:E37"/>
    <mergeCell ref="B34:E34"/>
    <mergeCell ref="B35:E35"/>
    <mergeCell ref="B32:E32"/>
    <mergeCell ref="B33:E33"/>
    <mergeCell ref="B30:E30"/>
    <mergeCell ref="B31:E31"/>
  </mergeCells>
  <phoneticPr fontId="10" type="noConversion"/>
  <pageMargins left="0.19685039370078741" right="0.15748031496062992" top="0.19685039370078741" bottom="0.19685039370078741"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M40"/>
  <sheetViews>
    <sheetView showGridLines="0" topLeftCell="A10" workbookViewId="0">
      <selection sqref="A1:G41"/>
    </sheetView>
  </sheetViews>
  <sheetFormatPr baseColWidth="10" defaultRowHeight="12.75" x14ac:dyDescent="0.2"/>
  <cols>
    <col min="1" max="1" width="2.140625" style="20" customWidth="1"/>
    <col min="2" max="2" width="40.28515625" style="20" customWidth="1"/>
    <col min="3" max="3" width="12.42578125" style="20" customWidth="1"/>
    <col min="4" max="4" width="13.42578125" style="20" customWidth="1"/>
    <col min="5" max="5" width="11.42578125" style="20" customWidth="1"/>
    <col min="6" max="6" width="11.42578125" style="20"/>
    <col min="7" max="7" width="2.42578125" style="20" customWidth="1"/>
    <col min="8" max="16384" width="11.42578125" style="20"/>
  </cols>
  <sheetData>
    <row r="1" spans="1:8" x14ac:dyDescent="0.2">
      <c r="A1" s="652" t="s">
        <v>322</v>
      </c>
      <c r="B1" s="652"/>
      <c r="C1" s="652"/>
      <c r="D1" s="652"/>
      <c r="E1" s="652"/>
      <c r="F1" s="652"/>
      <c r="G1" s="652"/>
    </row>
    <row r="3" spans="1:8" ht="12.75" customHeight="1" x14ac:dyDescent="0.2">
      <c r="B3" s="641" t="s">
        <v>270</v>
      </c>
      <c r="C3" s="641"/>
      <c r="D3" s="641"/>
      <c r="E3" s="641"/>
      <c r="F3" s="641"/>
      <c r="G3" s="33"/>
      <c r="H3" s="33"/>
    </row>
    <row r="4" spans="1:8" ht="8.85" customHeight="1" x14ac:dyDescent="0.2"/>
    <row r="5" spans="1:8" ht="20.100000000000001" customHeight="1" x14ac:dyDescent="0.2">
      <c r="C5" s="722" t="s">
        <v>430</v>
      </c>
      <c r="D5" s="723"/>
      <c r="E5" s="700" t="s">
        <v>272</v>
      </c>
      <c r="F5" s="701"/>
    </row>
    <row r="6" spans="1:8" ht="16.5" customHeight="1" x14ac:dyDescent="0.2">
      <c r="B6" s="581"/>
      <c r="C6" s="591" t="s">
        <v>217</v>
      </c>
      <c r="D6" s="591" t="s">
        <v>218</v>
      </c>
      <c r="E6" s="591" t="s">
        <v>217</v>
      </c>
      <c r="F6" s="591" t="s">
        <v>218</v>
      </c>
    </row>
    <row r="7" spans="1:8" ht="17.25" customHeight="1" x14ac:dyDescent="0.2">
      <c r="B7" s="316" t="s">
        <v>148</v>
      </c>
      <c r="C7" s="5">
        <v>3.3</v>
      </c>
      <c r="D7" s="5">
        <v>0.9</v>
      </c>
      <c r="E7" s="5">
        <v>3.1</v>
      </c>
      <c r="F7" s="5">
        <v>1</v>
      </c>
    </row>
    <row r="8" spans="1:8" ht="17.25" customHeight="1" x14ac:dyDescent="0.2">
      <c r="B8" s="319" t="s">
        <v>149</v>
      </c>
      <c r="C8" s="76">
        <v>10.199999999999999</v>
      </c>
      <c r="D8" s="76">
        <v>5</v>
      </c>
      <c r="E8" s="76">
        <v>11.5</v>
      </c>
      <c r="F8" s="76">
        <v>4.4000000000000004</v>
      </c>
    </row>
    <row r="9" spans="1:8" ht="17.25" customHeight="1" x14ac:dyDescent="0.2">
      <c r="B9" s="319" t="s">
        <v>150</v>
      </c>
      <c r="C9" s="76">
        <v>35</v>
      </c>
      <c r="D9" s="76">
        <v>22.9</v>
      </c>
      <c r="E9" s="76">
        <v>35.5</v>
      </c>
      <c r="F9" s="76">
        <v>23.2</v>
      </c>
    </row>
    <row r="10" spans="1:8" ht="17.25" customHeight="1" x14ac:dyDescent="0.2">
      <c r="B10" s="319" t="s">
        <v>151</v>
      </c>
      <c r="C10" s="76">
        <v>8.1999999999999993</v>
      </c>
      <c r="D10" s="76">
        <v>15.7</v>
      </c>
      <c r="E10" s="76">
        <v>9.8000000000000007</v>
      </c>
      <c r="F10" s="76">
        <v>19.2</v>
      </c>
    </row>
    <row r="11" spans="1:8" ht="17.25" customHeight="1" x14ac:dyDescent="0.2">
      <c r="B11" s="319" t="s">
        <v>152</v>
      </c>
      <c r="C11" s="76">
        <v>19.100000000000001</v>
      </c>
      <c r="D11" s="76">
        <v>36</v>
      </c>
      <c r="E11" s="76">
        <v>20.3</v>
      </c>
      <c r="F11" s="76">
        <v>36.299999999999997</v>
      </c>
    </row>
    <row r="12" spans="1:8" ht="17.25" customHeight="1" x14ac:dyDescent="0.2">
      <c r="B12" s="319" t="s">
        <v>153</v>
      </c>
      <c r="C12" s="76">
        <v>10.4</v>
      </c>
      <c r="D12" s="76">
        <v>3.5</v>
      </c>
      <c r="E12" s="76">
        <v>11</v>
      </c>
      <c r="F12" s="76">
        <v>3</v>
      </c>
    </row>
    <row r="13" spans="1:8" ht="17.25" customHeight="1" x14ac:dyDescent="0.2">
      <c r="B13" s="317" t="s">
        <v>212</v>
      </c>
      <c r="C13" s="76">
        <v>1.5</v>
      </c>
      <c r="D13" s="76">
        <v>5.4</v>
      </c>
      <c r="E13" s="76">
        <v>1.3</v>
      </c>
      <c r="F13" s="76">
        <v>7.1</v>
      </c>
    </row>
    <row r="14" spans="1:8" ht="17.25" customHeight="1" x14ac:dyDescent="0.2">
      <c r="B14" s="321" t="s">
        <v>211</v>
      </c>
      <c r="C14" s="6">
        <v>12.3</v>
      </c>
      <c r="D14" s="6">
        <v>10.6</v>
      </c>
      <c r="E14" s="6">
        <v>7.4</v>
      </c>
      <c r="F14" s="6">
        <v>5.7</v>
      </c>
    </row>
    <row r="15" spans="1:8" ht="15.75" customHeight="1" x14ac:dyDescent="0.2">
      <c r="B15" s="78" t="s">
        <v>221</v>
      </c>
      <c r="C15" s="72">
        <f>SUM(C7:C14)</f>
        <v>100.00000000000001</v>
      </c>
      <c r="D15" s="73">
        <f>SUM(D7:D14)</f>
        <v>100</v>
      </c>
      <c r="E15" s="73">
        <f>SUM(E7:E14)</f>
        <v>99.9</v>
      </c>
      <c r="F15" s="73">
        <f>SUM(F7:F14)</f>
        <v>99.899999999999991</v>
      </c>
    </row>
    <row r="16" spans="1:8" ht="15.75" customHeight="1" x14ac:dyDescent="0.2">
      <c r="B16" s="38" t="s">
        <v>222</v>
      </c>
      <c r="C16" s="74">
        <v>993</v>
      </c>
      <c r="D16" s="75">
        <v>993</v>
      </c>
      <c r="E16" s="75">
        <v>4044</v>
      </c>
      <c r="F16" s="75">
        <v>4044</v>
      </c>
    </row>
    <row r="17" spans="2:13" ht="16.5" customHeight="1" x14ac:dyDescent="0.2"/>
    <row r="18" spans="2:13" ht="12.75" customHeight="1" x14ac:dyDescent="0.2">
      <c r="B18" s="641" t="s">
        <v>265</v>
      </c>
      <c r="C18" s="641"/>
      <c r="D18" s="641"/>
      <c r="E18" s="641"/>
      <c r="F18" s="641"/>
      <c r="G18" s="33"/>
      <c r="H18" s="33"/>
    </row>
    <row r="19" spans="2:13" ht="8.25" customHeight="1" x14ac:dyDescent="0.2"/>
    <row r="20" spans="2:13" ht="20.100000000000001" customHeight="1" x14ac:dyDescent="0.2">
      <c r="C20" s="722" t="s">
        <v>430</v>
      </c>
      <c r="D20" s="723"/>
      <c r="E20" s="700" t="s">
        <v>273</v>
      </c>
      <c r="F20" s="701"/>
    </row>
    <row r="21" spans="2:13" ht="17.25" customHeight="1" x14ac:dyDescent="0.2">
      <c r="B21" s="316" t="s">
        <v>233</v>
      </c>
      <c r="C21" s="754">
        <v>80.400000000000006</v>
      </c>
      <c r="D21" s="755"/>
      <c r="E21" s="704">
        <v>84.3</v>
      </c>
      <c r="F21" s="705"/>
      <c r="H21" s="762"/>
      <c r="I21" s="762"/>
      <c r="J21" s="762"/>
      <c r="K21" s="762"/>
      <c r="L21" s="762"/>
      <c r="M21" s="762"/>
    </row>
    <row r="22" spans="2:13" ht="17.25" customHeight="1" x14ac:dyDescent="0.2">
      <c r="B22" s="317" t="s">
        <v>234</v>
      </c>
      <c r="C22" s="702">
        <v>0</v>
      </c>
      <c r="D22" s="703"/>
      <c r="E22" s="702">
        <v>0.1</v>
      </c>
      <c r="F22" s="703"/>
      <c r="H22" s="762"/>
      <c r="I22" s="762"/>
      <c r="J22" s="762"/>
      <c r="K22" s="762"/>
      <c r="L22" s="762"/>
      <c r="M22" s="762"/>
    </row>
    <row r="23" spans="2:13" ht="17.25" customHeight="1" x14ac:dyDescent="0.2">
      <c r="B23" s="317" t="s">
        <v>216</v>
      </c>
      <c r="C23" s="702">
        <v>0</v>
      </c>
      <c r="D23" s="703"/>
      <c r="E23" s="702">
        <v>0</v>
      </c>
      <c r="F23" s="703"/>
      <c r="H23" s="762"/>
      <c r="I23" s="762"/>
      <c r="J23" s="762"/>
      <c r="K23" s="762"/>
      <c r="L23" s="762"/>
      <c r="M23" s="762"/>
    </row>
    <row r="24" spans="2:13" ht="17.25" customHeight="1" x14ac:dyDescent="0.2">
      <c r="B24" s="317" t="s">
        <v>235</v>
      </c>
      <c r="C24" s="702">
        <v>0.3</v>
      </c>
      <c r="D24" s="703"/>
      <c r="E24" s="702">
        <v>0.2</v>
      </c>
      <c r="F24" s="703"/>
      <c r="H24" s="762"/>
      <c r="I24" s="762"/>
      <c r="J24" s="762"/>
      <c r="K24" s="762"/>
      <c r="L24" s="762"/>
      <c r="M24" s="762"/>
    </row>
    <row r="25" spans="2:13" ht="17.25" customHeight="1" x14ac:dyDescent="0.2">
      <c r="B25" s="317" t="s">
        <v>236</v>
      </c>
      <c r="C25" s="702">
        <v>3.3</v>
      </c>
      <c r="D25" s="703"/>
      <c r="E25" s="702">
        <v>0.8</v>
      </c>
      <c r="F25" s="703"/>
      <c r="H25" s="762"/>
      <c r="I25" s="762"/>
      <c r="J25" s="762"/>
      <c r="K25" s="762"/>
      <c r="L25" s="762"/>
      <c r="M25" s="762"/>
    </row>
    <row r="26" spans="2:13" ht="17.25" customHeight="1" x14ac:dyDescent="0.2">
      <c r="B26" s="317" t="s">
        <v>237</v>
      </c>
      <c r="C26" s="702">
        <v>0</v>
      </c>
      <c r="D26" s="703"/>
      <c r="E26" s="702">
        <v>0</v>
      </c>
      <c r="F26" s="703"/>
      <c r="H26" s="762"/>
      <c r="I26" s="762"/>
      <c r="J26" s="762"/>
      <c r="K26" s="762"/>
      <c r="L26" s="762"/>
      <c r="M26" s="762"/>
    </row>
    <row r="27" spans="2:13" ht="17.25" customHeight="1" x14ac:dyDescent="0.2">
      <c r="B27" s="317" t="s">
        <v>167</v>
      </c>
      <c r="C27" s="702">
        <v>0.2</v>
      </c>
      <c r="D27" s="703"/>
      <c r="E27" s="702">
        <v>0.1</v>
      </c>
      <c r="F27" s="703"/>
      <c r="H27" s="762"/>
      <c r="I27" s="762"/>
      <c r="J27" s="762"/>
      <c r="K27" s="762"/>
      <c r="L27" s="762"/>
      <c r="M27" s="762"/>
    </row>
    <row r="28" spans="2:13" ht="17.25" customHeight="1" x14ac:dyDescent="0.2">
      <c r="B28" s="317" t="s">
        <v>238</v>
      </c>
      <c r="C28" s="702">
        <v>0.1</v>
      </c>
      <c r="D28" s="703"/>
      <c r="E28" s="702">
        <v>0</v>
      </c>
      <c r="F28" s="703"/>
      <c r="H28" s="762"/>
      <c r="I28" s="762"/>
      <c r="J28" s="762"/>
      <c r="K28" s="762"/>
      <c r="L28" s="762"/>
      <c r="M28" s="762"/>
    </row>
    <row r="29" spans="2:13" ht="17.25" customHeight="1" x14ac:dyDescent="0.2">
      <c r="B29" s="317" t="s">
        <v>239</v>
      </c>
      <c r="C29" s="702">
        <v>0</v>
      </c>
      <c r="D29" s="703"/>
      <c r="E29" s="702">
        <v>0</v>
      </c>
      <c r="F29" s="703"/>
    </row>
    <row r="30" spans="2:13" ht="17.25" customHeight="1" x14ac:dyDescent="0.2">
      <c r="B30" s="317" t="s">
        <v>240</v>
      </c>
      <c r="C30" s="702">
        <v>0</v>
      </c>
      <c r="D30" s="703"/>
      <c r="E30" s="702">
        <v>0</v>
      </c>
      <c r="F30" s="703"/>
    </row>
    <row r="31" spans="2:13" ht="17.25" customHeight="1" x14ac:dyDescent="0.2">
      <c r="B31" s="317" t="s">
        <v>241</v>
      </c>
      <c r="C31" s="702">
        <v>0</v>
      </c>
      <c r="D31" s="703"/>
      <c r="E31" s="702">
        <v>0</v>
      </c>
      <c r="F31" s="703"/>
    </row>
    <row r="32" spans="2:13" ht="17.25" customHeight="1" x14ac:dyDescent="0.2">
      <c r="B32" s="317" t="s">
        <v>242</v>
      </c>
      <c r="C32" s="702">
        <v>0</v>
      </c>
      <c r="D32" s="703"/>
      <c r="E32" s="702">
        <v>0</v>
      </c>
      <c r="F32" s="703"/>
    </row>
    <row r="33" spans="2:6" ht="17.25" customHeight="1" x14ac:dyDescent="0.2">
      <c r="B33" s="317" t="s">
        <v>243</v>
      </c>
      <c r="C33" s="702">
        <v>0</v>
      </c>
      <c r="D33" s="703"/>
      <c r="E33" s="702">
        <v>0</v>
      </c>
      <c r="F33" s="703"/>
    </row>
    <row r="34" spans="2:6" ht="17.25" customHeight="1" x14ac:dyDescent="0.2">
      <c r="B34" s="317" t="s">
        <v>154</v>
      </c>
      <c r="C34" s="702">
        <v>0</v>
      </c>
      <c r="D34" s="703"/>
      <c r="E34" s="702">
        <v>0</v>
      </c>
      <c r="F34" s="703"/>
    </row>
    <row r="35" spans="2:6" ht="17.25" customHeight="1" x14ac:dyDescent="0.2">
      <c r="B35" s="317" t="s">
        <v>244</v>
      </c>
      <c r="C35" s="702">
        <v>0.3</v>
      </c>
      <c r="D35" s="703"/>
      <c r="E35" s="702">
        <v>0.3</v>
      </c>
      <c r="F35" s="703"/>
    </row>
    <row r="36" spans="2:6" ht="15.75" customHeight="1" x14ac:dyDescent="0.2">
      <c r="B36" s="321" t="s">
        <v>211</v>
      </c>
      <c r="C36" s="752" t="s">
        <v>334</v>
      </c>
      <c r="D36" s="753"/>
      <c r="E36" s="752">
        <v>14</v>
      </c>
      <c r="F36" s="753"/>
    </row>
    <row r="37" spans="2:6" ht="15.75" customHeight="1" x14ac:dyDescent="0.2">
      <c r="B37" s="329" t="s">
        <v>221</v>
      </c>
      <c r="C37" s="712">
        <v>100</v>
      </c>
      <c r="D37" s="713"/>
      <c r="E37" s="760">
        <f>SUM(E21:F36)</f>
        <v>99.799999999999983</v>
      </c>
      <c r="F37" s="761"/>
    </row>
    <row r="38" spans="2:6" x14ac:dyDescent="0.2">
      <c r="B38" s="330" t="s">
        <v>222</v>
      </c>
      <c r="C38" s="706">
        <v>993</v>
      </c>
      <c r="D38" s="707"/>
      <c r="E38" s="706">
        <v>4044</v>
      </c>
      <c r="F38" s="707"/>
    </row>
    <row r="39" spans="2:6" x14ac:dyDescent="0.2">
      <c r="B39" s="334" t="s">
        <v>353</v>
      </c>
    </row>
    <row r="40" spans="2:6" x14ac:dyDescent="0.2">
      <c r="B40" s="331" t="s">
        <v>290</v>
      </c>
    </row>
  </sheetData>
  <customSheetViews>
    <customSheetView guid="{4BF6A69F-C29D-460A-9E84-5045F8F80EEB}" showGridLines="0" printArea="1" topLeftCell="A10">
      <selection activeCell="C38" sqref="C38:D38"/>
      <pageMargins left="0.19685039370078741" right="0.15748031496062992" top="0.19685039370078741" bottom="0.19685039370078741" header="0.31496062992125984" footer="0.31496062992125984"/>
      <pageSetup paperSize="9" orientation="portrait"/>
    </customSheetView>
  </customSheetViews>
  <mergeCells count="44">
    <mergeCell ref="H21:M28"/>
    <mergeCell ref="C38:D38"/>
    <mergeCell ref="E38:F38"/>
    <mergeCell ref="A1:G1"/>
    <mergeCell ref="B3:F3"/>
    <mergeCell ref="C5:D5"/>
    <mergeCell ref="E5:F5"/>
    <mergeCell ref="B18:F18"/>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6:D36"/>
    <mergeCell ref="E36:F36"/>
    <mergeCell ref="C37:D37"/>
    <mergeCell ref="E37:F37"/>
    <mergeCell ref="C33:D33"/>
    <mergeCell ref="E33:F33"/>
    <mergeCell ref="C35:D35"/>
    <mergeCell ref="E35:F35"/>
    <mergeCell ref="C34:D34"/>
    <mergeCell ref="E34:F34"/>
  </mergeCells>
  <phoneticPr fontId="10" type="noConversion"/>
  <pageMargins left="0.19685039370078741" right="0.15748031496062992" top="0.19685039370078741" bottom="0.19685039370078741"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M50"/>
  <sheetViews>
    <sheetView showGridLines="0" topLeftCell="A19" workbookViewId="0">
      <selection sqref="A1:I51"/>
    </sheetView>
  </sheetViews>
  <sheetFormatPr baseColWidth="10" defaultRowHeight="12.75" x14ac:dyDescent="0.2"/>
  <cols>
    <col min="1" max="1" width="2.140625" style="20" customWidth="1"/>
    <col min="2" max="2" width="20.85546875" style="20" customWidth="1"/>
    <col min="3" max="3" width="14.7109375" style="20" customWidth="1"/>
    <col min="4" max="4" width="10.7109375" style="20" customWidth="1"/>
    <col min="5" max="5" width="11.140625" style="20" customWidth="1"/>
    <col min="6" max="6" width="10.42578125" style="20" customWidth="1"/>
    <col min="7" max="7" width="11.42578125" style="20" customWidth="1"/>
    <col min="8" max="8" width="11" style="20" bestFit="1" customWidth="1"/>
    <col min="9" max="9" width="2.7109375" style="20" customWidth="1"/>
    <col min="10" max="16384" width="11.42578125" style="20"/>
  </cols>
  <sheetData>
    <row r="1" spans="1:13" x14ac:dyDescent="0.2">
      <c r="A1" s="652" t="s">
        <v>321</v>
      </c>
      <c r="B1" s="652"/>
      <c r="C1" s="652"/>
      <c r="D1" s="652"/>
      <c r="E1" s="652"/>
      <c r="F1" s="652"/>
      <c r="G1" s="652"/>
      <c r="H1" s="652"/>
      <c r="I1" s="652"/>
    </row>
    <row r="2" spans="1:13" x14ac:dyDescent="0.2">
      <c r="A2" s="401"/>
      <c r="B2" s="401"/>
      <c r="C2" s="401"/>
      <c r="D2" s="401"/>
      <c r="E2" s="401"/>
      <c r="F2" s="401"/>
      <c r="G2" s="401"/>
      <c r="H2" s="401"/>
      <c r="I2" s="401"/>
    </row>
    <row r="3" spans="1:13" x14ac:dyDescent="0.2">
      <c r="A3" s="401"/>
      <c r="B3" s="641" t="s">
        <v>269</v>
      </c>
      <c r="C3" s="641"/>
      <c r="D3" s="641"/>
      <c r="E3" s="641"/>
      <c r="F3" s="641"/>
      <c r="G3" s="641"/>
      <c r="H3" s="313"/>
      <c r="I3" s="401"/>
    </row>
    <row r="4" spans="1:13" ht="8.25" customHeight="1" x14ac:dyDescent="0.2">
      <c r="B4" s="24"/>
      <c r="C4" s="21"/>
      <c r="D4" s="21"/>
      <c r="E4" s="22"/>
      <c r="F4" s="23"/>
      <c r="G4" s="21"/>
      <c r="H4" s="24"/>
    </row>
    <row r="5" spans="1:13" x14ac:dyDescent="0.2">
      <c r="B5" s="623" t="s">
        <v>245</v>
      </c>
      <c r="C5" s="645" t="s">
        <v>246</v>
      </c>
      <c r="D5" s="645" t="s">
        <v>261</v>
      </c>
      <c r="E5" s="653" t="s">
        <v>245</v>
      </c>
      <c r="F5" s="654"/>
      <c r="G5" s="654"/>
      <c r="H5" s="655"/>
    </row>
    <row r="6" spans="1:13" ht="25.5" x14ac:dyDescent="0.2">
      <c r="B6" s="624"/>
      <c r="C6" s="646"/>
      <c r="D6" s="646"/>
      <c r="E6" s="588" t="s">
        <v>247</v>
      </c>
      <c r="F6" s="588" t="s">
        <v>248</v>
      </c>
      <c r="G6" s="588" t="s">
        <v>210</v>
      </c>
      <c r="H6" s="590" t="s">
        <v>249</v>
      </c>
    </row>
    <row r="7" spans="1:13" ht="15" customHeight="1" x14ac:dyDescent="0.2">
      <c r="B7" s="624"/>
      <c r="C7" s="620" t="s">
        <v>258</v>
      </c>
      <c r="D7" s="314" t="s">
        <v>258</v>
      </c>
      <c r="E7" s="39">
        <v>87</v>
      </c>
      <c r="F7" s="40">
        <v>41</v>
      </c>
      <c r="G7" s="19">
        <f>SUM(E7:F7)</f>
        <v>128</v>
      </c>
      <c r="H7" s="215">
        <v>0</v>
      </c>
    </row>
    <row r="8" spans="1:13" ht="15" x14ac:dyDescent="0.2">
      <c r="B8" s="624"/>
      <c r="C8" s="621"/>
      <c r="D8" s="315" t="s">
        <v>259</v>
      </c>
      <c r="E8" s="39">
        <v>1560</v>
      </c>
      <c r="F8" s="40">
        <v>1187</v>
      </c>
      <c r="G8" s="19">
        <v>2747</v>
      </c>
      <c r="H8" s="215">
        <v>6</v>
      </c>
    </row>
    <row r="9" spans="1:13" x14ac:dyDescent="0.2">
      <c r="B9" s="624"/>
      <c r="C9" s="622"/>
      <c r="D9" s="32" t="s">
        <v>210</v>
      </c>
      <c r="E9" s="61">
        <f>SUM(E7:E8)</f>
        <v>1647</v>
      </c>
      <c r="F9" s="42">
        <f>SUM(F7:F8)</f>
        <v>1228</v>
      </c>
      <c r="G9" s="42">
        <f>SUM(G7:G8)</f>
        <v>2875</v>
      </c>
      <c r="H9" s="198">
        <f>SUM(H7:H8)</f>
        <v>6</v>
      </c>
    </row>
    <row r="10" spans="1:13" ht="15" customHeight="1" x14ac:dyDescent="0.2">
      <c r="B10" s="624"/>
      <c r="C10" s="620" t="s">
        <v>259</v>
      </c>
      <c r="D10" s="314" t="s">
        <v>258</v>
      </c>
      <c r="E10" s="39">
        <v>87</v>
      </c>
      <c r="F10" s="40">
        <v>40</v>
      </c>
      <c r="G10" s="19">
        <f>SUM(E10:F10)</f>
        <v>127</v>
      </c>
      <c r="H10" s="215">
        <v>0</v>
      </c>
    </row>
    <row r="11" spans="1:13" ht="15" x14ac:dyDescent="0.2">
      <c r="B11" s="624"/>
      <c r="C11" s="621"/>
      <c r="D11" s="315" t="s">
        <v>259</v>
      </c>
      <c r="E11" s="39">
        <v>1412</v>
      </c>
      <c r="F11" s="40">
        <v>1258</v>
      </c>
      <c r="G11" s="19">
        <v>2670</v>
      </c>
      <c r="H11" s="215">
        <v>3</v>
      </c>
    </row>
    <row r="12" spans="1:13" ht="15" customHeight="1" x14ac:dyDescent="0.2">
      <c r="B12" s="624"/>
      <c r="C12" s="621"/>
      <c r="D12" s="32" t="s">
        <v>210</v>
      </c>
      <c r="E12" s="61">
        <f>SUM(E10:E11)</f>
        <v>1499</v>
      </c>
      <c r="F12" s="42">
        <f>SUM(F10:F11)</f>
        <v>1298</v>
      </c>
      <c r="G12" s="42">
        <f>SUM(G10:G11)</f>
        <v>2797</v>
      </c>
      <c r="H12" s="198">
        <f>SUM(H10:H11)</f>
        <v>3</v>
      </c>
      <c r="J12" s="762"/>
      <c r="K12" s="762"/>
      <c r="L12" s="762"/>
      <c r="M12" s="762"/>
    </row>
    <row r="13" spans="1:13" ht="15" customHeight="1" x14ac:dyDescent="0.2">
      <c r="B13" s="624"/>
      <c r="C13" s="620" t="s">
        <v>260</v>
      </c>
      <c r="D13" s="314" t="s">
        <v>258</v>
      </c>
      <c r="E13" s="39">
        <v>75</v>
      </c>
      <c r="F13" s="40">
        <v>43</v>
      </c>
      <c r="G13" s="19">
        <f>SUM(E13:F13)</f>
        <v>118</v>
      </c>
      <c r="H13" s="215">
        <v>0</v>
      </c>
      <c r="J13" s="762"/>
      <c r="K13" s="762"/>
      <c r="L13" s="762"/>
      <c r="M13" s="762"/>
    </row>
    <row r="14" spans="1:13" ht="15" x14ac:dyDescent="0.2">
      <c r="B14" s="624"/>
      <c r="C14" s="621"/>
      <c r="D14" s="315" t="s">
        <v>259</v>
      </c>
      <c r="E14" s="39">
        <v>1444</v>
      </c>
      <c r="F14" s="40">
        <v>1217</v>
      </c>
      <c r="G14" s="19">
        <v>2661</v>
      </c>
      <c r="H14" s="215">
        <v>8</v>
      </c>
      <c r="J14" s="762"/>
      <c r="K14" s="762"/>
      <c r="L14" s="762"/>
      <c r="M14" s="762"/>
    </row>
    <row r="15" spans="1:13" x14ac:dyDescent="0.2">
      <c r="B15" s="624"/>
      <c r="C15" s="622"/>
      <c r="D15" s="37" t="s">
        <v>210</v>
      </c>
      <c r="E15" s="56">
        <f>SUM(E13:E14)</f>
        <v>1519</v>
      </c>
      <c r="F15" s="47">
        <f>SUM(F13:F14)</f>
        <v>1260</v>
      </c>
      <c r="G15" s="47">
        <f>SUM(G13:G14)</f>
        <v>2779</v>
      </c>
      <c r="H15" s="199">
        <f>SUM(H13:H14)</f>
        <v>8</v>
      </c>
      <c r="J15" s="762"/>
      <c r="K15" s="762"/>
      <c r="L15" s="762"/>
      <c r="M15" s="762"/>
    </row>
    <row r="16" spans="1:13" x14ac:dyDescent="0.2">
      <c r="B16" s="625"/>
      <c r="C16" s="649" t="s">
        <v>210</v>
      </c>
      <c r="D16" s="650"/>
      <c r="E16" s="61">
        <f>SUM(E15,E12,E9)</f>
        <v>4665</v>
      </c>
      <c r="F16" s="42">
        <f>SUM(F15,F12,F9)</f>
        <v>3786</v>
      </c>
      <c r="G16" s="42">
        <f>SUM(G15,G12,G9)</f>
        <v>8451</v>
      </c>
      <c r="H16" s="198">
        <f>SUM(H15,H12,H9)</f>
        <v>17</v>
      </c>
      <c r="J16" s="762"/>
      <c r="K16" s="762"/>
      <c r="L16" s="762"/>
      <c r="M16" s="762"/>
    </row>
    <row r="17" spans="2:9" x14ac:dyDescent="0.2">
      <c r="B17" s="380"/>
      <c r="C17" s="333"/>
      <c r="D17" s="333"/>
      <c r="E17" s="77"/>
      <c r="F17" s="77"/>
      <c r="G17" s="77"/>
      <c r="H17" s="77"/>
    </row>
    <row r="18" spans="2:9" ht="16.5" customHeight="1" x14ac:dyDescent="0.2">
      <c r="B18" s="25"/>
      <c r="C18" s="25"/>
      <c r="D18" s="25"/>
      <c r="E18" s="588" t="s">
        <v>247</v>
      </c>
      <c r="F18" s="588" t="s">
        <v>248</v>
      </c>
      <c r="G18" s="588" t="s">
        <v>210</v>
      </c>
      <c r="H18" s="26"/>
    </row>
    <row r="19" spans="2:9" ht="26.25" customHeight="1" x14ac:dyDescent="0.2">
      <c r="B19" s="714" t="s">
        <v>155</v>
      </c>
      <c r="C19" s="715"/>
      <c r="D19" s="716"/>
      <c r="E19" s="82">
        <v>40</v>
      </c>
      <c r="F19" s="82">
        <v>43</v>
      </c>
      <c r="G19" s="83">
        <f>SUM(E19:F19)</f>
        <v>83</v>
      </c>
      <c r="H19" s="27"/>
    </row>
    <row r="20" spans="2:9" ht="17.25" customHeight="1" x14ac:dyDescent="0.2">
      <c r="B20" s="28"/>
      <c r="C20" s="28"/>
      <c r="D20" s="28"/>
      <c r="E20" s="28"/>
      <c r="F20" s="28"/>
      <c r="G20" s="28"/>
      <c r="H20" s="28"/>
    </row>
    <row r="21" spans="2:9" x14ac:dyDescent="0.2">
      <c r="B21" s="641" t="s">
        <v>266</v>
      </c>
      <c r="C21" s="641"/>
      <c r="D21" s="641"/>
      <c r="E21" s="641"/>
      <c r="F21" s="641"/>
      <c r="G21" s="641"/>
      <c r="H21" s="34"/>
    </row>
    <row r="22" spans="2:9" ht="8.25" customHeight="1" x14ac:dyDescent="0.2">
      <c r="B22" s="24"/>
      <c r="C22" s="29"/>
      <c r="D22" s="29"/>
      <c r="E22" s="23"/>
      <c r="F22" s="21"/>
      <c r="G22" s="21"/>
      <c r="H22" s="28"/>
    </row>
    <row r="23" spans="2:9" ht="16.5" customHeight="1" x14ac:dyDescent="0.2">
      <c r="B23" s="29"/>
      <c r="C23" s="29"/>
      <c r="D23" s="591" t="s">
        <v>261</v>
      </c>
      <c r="E23" s="591" t="s">
        <v>247</v>
      </c>
      <c r="F23" s="593" t="s">
        <v>248</v>
      </c>
      <c r="G23" s="591" t="s">
        <v>210</v>
      </c>
      <c r="H23" s="28"/>
    </row>
    <row r="24" spans="2:9" ht="15" x14ac:dyDescent="0.2">
      <c r="B24" s="629" t="s">
        <v>250</v>
      </c>
      <c r="C24" s="630"/>
      <c r="D24" s="314" t="s">
        <v>258</v>
      </c>
      <c r="E24" s="45">
        <v>1381</v>
      </c>
      <c r="F24" s="46">
        <v>1143</v>
      </c>
      <c r="G24" s="47">
        <v>2524</v>
      </c>
      <c r="H24" s="28"/>
    </row>
    <row r="25" spans="2:9" ht="15" x14ac:dyDescent="0.2">
      <c r="B25" s="631"/>
      <c r="C25" s="632"/>
      <c r="D25" s="315" t="s">
        <v>259</v>
      </c>
      <c r="E25" s="40">
        <v>42</v>
      </c>
      <c r="F25" s="39">
        <v>94</v>
      </c>
      <c r="G25" s="19">
        <f>SUM(E25:F25)</f>
        <v>136</v>
      </c>
      <c r="H25" s="28"/>
    </row>
    <row r="26" spans="2:9" x14ac:dyDescent="0.2">
      <c r="B26" s="633"/>
      <c r="C26" s="634"/>
      <c r="D26" s="32" t="s">
        <v>210</v>
      </c>
      <c r="E26" s="47">
        <f>SUM(E24:E25)</f>
        <v>1423</v>
      </c>
      <c r="F26" s="56">
        <f>SUM(F24:F25)</f>
        <v>1237</v>
      </c>
      <c r="G26" s="47">
        <f>SUM(G24:G25)</f>
        <v>2660</v>
      </c>
      <c r="H26" s="28"/>
    </row>
    <row r="27" spans="2:9" ht="15" x14ac:dyDescent="0.2">
      <c r="B27" s="629" t="s">
        <v>251</v>
      </c>
      <c r="C27" s="630"/>
      <c r="D27" s="314" t="s">
        <v>258</v>
      </c>
      <c r="E27" s="57">
        <v>1370</v>
      </c>
      <c r="F27" s="45">
        <v>1094</v>
      </c>
      <c r="G27" s="58">
        <f>SUM(E27:F27)</f>
        <v>2464</v>
      </c>
      <c r="H27" s="29"/>
    </row>
    <row r="28" spans="2:9" ht="15" x14ac:dyDescent="0.2">
      <c r="B28" s="631"/>
      <c r="C28" s="632"/>
      <c r="D28" s="315" t="s">
        <v>259</v>
      </c>
      <c r="E28" s="59">
        <v>41</v>
      </c>
      <c r="F28" s="48">
        <v>85</v>
      </c>
      <c r="G28" s="60">
        <f>SUM(E28:F28)</f>
        <v>126</v>
      </c>
      <c r="H28" s="29"/>
    </row>
    <row r="29" spans="2:9" x14ac:dyDescent="0.2">
      <c r="B29" s="633"/>
      <c r="C29" s="634"/>
      <c r="D29" s="32" t="s">
        <v>210</v>
      </c>
      <c r="E29" s="42">
        <f>SUM(E27:E28)</f>
        <v>1411</v>
      </c>
      <c r="F29" s="61">
        <f>SUM(F27:F28)</f>
        <v>1179</v>
      </c>
      <c r="G29" s="42">
        <f>SUM(G27:G28)</f>
        <v>2590</v>
      </c>
      <c r="H29" s="29"/>
    </row>
    <row r="30" spans="2:9" ht="12.75" customHeight="1" x14ac:dyDescent="0.2">
      <c r="B30" s="642" t="s">
        <v>252</v>
      </c>
      <c r="C30" s="644"/>
      <c r="D30" s="314" t="s">
        <v>258</v>
      </c>
      <c r="E30" s="209">
        <v>0</v>
      </c>
      <c r="F30" s="210">
        <v>0</v>
      </c>
      <c r="G30" s="193">
        <f>SUM(E30:F30)</f>
        <v>0</v>
      </c>
      <c r="H30" s="29"/>
      <c r="I30" s="393"/>
    </row>
    <row r="31" spans="2:9" ht="12.75" customHeight="1" x14ac:dyDescent="0.2">
      <c r="B31" s="647"/>
      <c r="C31" s="648"/>
      <c r="D31" s="315" t="s">
        <v>259</v>
      </c>
      <c r="E31" s="211">
        <v>0</v>
      </c>
      <c r="F31" s="212">
        <v>0</v>
      </c>
      <c r="G31" s="201">
        <f>SUM(E31:F31)</f>
        <v>0</v>
      </c>
      <c r="H31" s="29"/>
      <c r="I31" s="402"/>
    </row>
    <row r="32" spans="2:9" ht="12.75" customHeight="1" x14ac:dyDescent="0.2">
      <c r="B32" s="626"/>
      <c r="C32" s="628"/>
      <c r="D32" s="32" t="s">
        <v>210</v>
      </c>
      <c r="E32" s="193">
        <f>SUM(E30:E31)</f>
        <v>0</v>
      </c>
      <c r="F32" s="213">
        <f>SUM(F30:F31)</f>
        <v>0</v>
      </c>
      <c r="G32" s="193">
        <f>SUM(G30:G31)</f>
        <v>0</v>
      </c>
      <c r="H32" s="29"/>
    </row>
    <row r="33" spans="2:11" ht="12.75" customHeight="1" x14ac:dyDescent="0.2">
      <c r="B33" s="642" t="s">
        <v>253</v>
      </c>
      <c r="C33" s="644"/>
      <c r="D33" s="314" t="s">
        <v>258</v>
      </c>
      <c r="E33" s="209">
        <v>0</v>
      </c>
      <c r="F33" s="210">
        <v>0</v>
      </c>
      <c r="G33" s="193">
        <f>SUM(E33:F33)</f>
        <v>0</v>
      </c>
      <c r="H33" s="1"/>
    </row>
    <row r="34" spans="2:11" ht="12.75" customHeight="1" x14ac:dyDescent="0.2">
      <c r="B34" s="647"/>
      <c r="C34" s="648"/>
      <c r="D34" s="315" t="s">
        <v>259</v>
      </c>
      <c r="E34" s="211">
        <v>0</v>
      </c>
      <c r="F34" s="212">
        <v>0</v>
      </c>
      <c r="G34" s="201">
        <f>SUM(E34:F34)</f>
        <v>0</v>
      </c>
      <c r="H34" s="1"/>
    </row>
    <row r="35" spans="2:11" ht="12.75" customHeight="1" x14ac:dyDescent="0.2">
      <c r="B35" s="626"/>
      <c r="C35" s="628"/>
      <c r="D35" s="32" t="s">
        <v>210</v>
      </c>
      <c r="E35" s="194">
        <f>SUM(E33:E34)</f>
        <v>0</v>
      </c>
      <c r="F35" s="214">
        <f>SUM(F33:F34)</f>
        <v>0</v>
      </c>
      <c r="G35" s="194">
        <f>SUM(G33:G34)</f>
        <v>0</v>
      </c>
      <c r="H35" s="1"/>
    </row>
    <row r="36" spans="2:11" ht="17.25" customHeight="1" x14ac:dyDescent="0.2">
      <c r="B36" s="28"/>
      <c r="C36" s="28"/>
      <c r="D36" s="28"/>
      <c r="E36" s="30"/>
      <c r="F36" s="30"/>
      <c r="G36" s="30"/>
      <c r="H36" s="29"/>
    </row>
    <row r="37" spans="2:11" x14ac:dyDescent="0.2">
      <c r="B37" s="641" t="s">
        <v>267</v>
      </c>
      <c r="C37" s="641"/>
      <c r="D37" s="641"/>
      <c r="E37" s="641"/>
      <c r="F37" s="641"/>
      <c r="G37" s="641"/>
      <c r="H37" s="34"/>
    </row>
    <row r="38" spans="2:11" ht="8.25" customHeight="1" x14ac:dyDescent="0.2">
      <c r="B38" s="24"/>
      <c r="C38" s="29"/>
      <c r="D38" s="29"/>
      <c r="E38" s="29"/>
      <c r="F38" s="29"/>
      <c r="G38" s="29"/>
      <c r="H38" s="29"/>
    </row>
    <row r="39" spans="2:11" ht="17.25" customHeight="1" x14ac:dyDescent="0.2">
      <c r="B39" s="25"/>
      <c r="C39" s="25"/>
      <c r="D39" s="25"/>
      <c r="E39" s="591" t="s">
        <v>247</v>
      </c>
      <c r="F39" s="593" t="s">
        <v>248</v>
      </c>
      <c r="G39" s="591" t="s">
        <v>210</v>
      </c>
      <c r="H39" s="29"/>
    </row>
    <row r="40" spans="2:11" ht="27" customHeight="1" x14ac:dyDescent="0.2">
      <c r="B40" s="642" t="s">
        <v>174</v>
      </c>
      <c r="C40" s="643"/>
      <c r="D40" s="644"/>
      <c r="E40" s="43">
        <v>15877</v>
      </c>
      <c r="F40" s="51">
        <v>14952</v>
      </c>
      <c r="G40" s="52">
        <f>SUM(E40:F40)</f>
        <v>30829</v>
      </c>
      <c r="H40" s="29"/>
    </row>
    <row r="41" spans="2:11" ht="12.75" customHeight="1" x14ac:dyDescent="0.2">
      <c r="B41" s="626" t="s">
        <v>254</v>
      </c>
      <c r="C41" s="627"/>
      <c r="D41" s="628"/>
      <c r="E41" s="44">
        <v>3419</v>
      </c>
      <c r="F41" s="53">
        <v>2942</v>
      </c>
      <c r="G41" s="217" t="s">
        <v>417</v>
      </c>
      <c r="K41" s="285"/>
    </row>
    <row r="42" spans="2:11" x14ac:dyDescent="0.2">
      <c r="B42" s="28" t="s">
        <v>175</v>
      </c>
      <c r="C42" s="28"/>
      <c r="D42" s="28"/>
      <c r="E42" s="28"/>
      <c r="F42" s="28"/>
      <c r="G42" s="29"/>
      <c r="K42" s="286"/>
    </row>
    <row r="43" spans="2:11" ht="12.75" customHeight="1" x14ac:dyDescent="0.2">
      <c r="B43" s="28" t="s">
        <v>418</v>
      </c>
      <c r="C43" s="28"/>
      <c r="D43" s="28"/>
      <c r="E43" s="28"/>
      <c r="F43" s="28"/>
      <c r="G43" s="29"/>
      <c r="K43" s="189"/>
    </row>
    <row r="44" spans="2:11" ht="12.75" customHeight="1" x14ac:dyDescent="0.2">
      <c r="B44" s="28" t="s">
        <v>428</v>
      </c>
      <c r="C44" s="28"/>
      <c r="D44" s="28"/>
      <c r="E44" s="28"/>
      <c r="F44" s="28"/>
      <c r="G44" s="29"/>
      <c r="K44" s="189"/>
    </row>
    <row r="45" spans="2:11" ht="12.75" customHeight="1" x14ac:dyDescent="0.2">
      <c r="B45" s="28" t="s">
        <v>419</v>
      </c>
      <c r="C45" s="28"/>
      <c r="D45" s="28"/>
      <c r="E45" s="28"/>
      <c r="F45" s="28"/>
      <c r="G45" s="29"/>
      <c r="H45" s="29"/>
    </row>
    <row r="46" spans="2:11" ht="12.75" customHeight="1" x14ac:dyDescent="0.2">
      <c r="B46" s="28"/>
      <c r="C46" s="28"/>
      <c r="D46" s="28"/>
      <c r="E46" s="28"/>
      <c r="F46" s="28"/>
      <c r="G46" s="29"/>
      <c r="H46" s="29"/>
    </row>
    <row r="47" spans="2:11" x14ac:dyDescent="0.2">
      <c r="B47" s="641" t="s">
        <v>268</v>
      </c>
      <c r="C47" s="641"/>
      <c r="D47" s="641"/>
      <c r="E47" s="641"/>
      <c r="F47" s="641"/>
      <c r="G47" s="641"/>
      <c r="H47" s="34"/>
    </row>
    <row r="48" spans="2:11" ht="8.25" customHeight="1" x14ac:dyDescent="0.2">
      <c r="B48" s="31"/>
      <c r="C48" s="23"/>
      <c r="D48" s="23"/>
      <c r="E48" s="21"/>
      <c r="G48" s="29"/>
      <c r="H48" s="29"/>
    </row>
    <row r="49" spans="2:8" x14ac:dyDescent="0.2">
      <c r="B49" s="594" t="s">
        <v>255</v>
      </c>
      <c r="C49" s="594" t="s">
        <v>256</v>
      </c>
      <c r="D49" s="635" t="s">
        <v>257</v>
      </c>
      <c r="E49" s="636"/>
      <c r="F49" s="635" t="s">
        <v>210</v>
      </c>
      <c r="G49" s="636"/>
      <c r="H49" s="29"/>
    </row>
    <row r="50" spans="2:8" x14ac:dyDescent="0.2">
      <c r="B50" s="322">
        <v>19</v>
      </c>
      <c r="C50" s="322">
        <v>22</v>
      </c>
      <c r="D50" s="637">
        <v>4</v>
      </c>
      <c r="E50" s="638"/>
      <c r="F50" s="639">
        <f>SUM(B50:E50)</f>
        <v>45</v>
      </c>
      <c r="G50" s="640"/>
      <c r="H50" s="29"/>
    </row>
  </sheetData>
  <customSheetViews>
    <customSheetView guid="{4BF6A69F-C29D-460A-9E84-5045F8F80EEB}" showGridLines="0" topLeftCell="A16">
      <selection activeCell="K40" sqref="K40"/>
      <pageMargins left="0.19685039370078741" right="0.15748031496062992" top="0.19685039370078741" bottom="0.19685039370078741" header="0.31496062992125984" footer="0.31496062992125984"/>
      <pageSetup paperSize="9" orientation="portrait"/>
    </customSheetView>
  </customSheetViews>
  <mergeCells count="25">
    <mergeCell ref="J12:M16"/>
    <mergeCell ref="A1:I1"/>
    <mergeCell ref="B3:G3"/>
    <mergeCell ref="B5:B16"/>
    <mergeCell ref="C5:C6"/>
    <mergeCell ref="D5:D6"/>
    <mergeCell ref="E5:H5"/>
    <mergeCell ref="C7:C9"/>
    <mergeCell ref="C10:C12"/>
    <mergeCell ref="C13:C15"/>
    <mergeCell ref="C16:D16"/>
    <mergeCell ref="B33:C35"/>
    <mergeCell ref="D50:E50"/>
    <mergeCell ref="F50:G50"/>
    <mergeCell ref="B37:G37"/>
    <mergeCell ref="B40:D40"/>
    <mergeCell ref="B41:D41"/>
    <mergeCell ref="B47:G47"/>
    <mergeCell ref="D49:E49"/>
    <mergeCell ref="F49:G49"/>
    <mergeCell ref="B19:D19"/>
    <mergeCell ref="B21:G21"/>
    <mergeCell ref="B24:C26"/>
    <mergeCell ref="B27:C29"/>
    <mergeCell ref="B30:C32"/>
  </mergeCells>
  <phoneticPr fontId="10" type="noConversion"/>
  <pageMargins left="0.19685039370078741" right="0.15748031496062992" top="0.19685039370078741" bottom="0.19685039370078741" header="0.31496062992125984" footer="0.31496062992125984"/>
  <pageSetup paperSize="9" orientation="portrait" r:id="rId1"/>
  <ignoredErrors>
    <ignoredError sqref="G26:G34"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P49"/>
  <sheetViews>
    <sheetView showGridLines="0" topLeftCell="A13" workbookViewId="0">
      <selection sqref="A1:K50"/>
    </sheetView>
  </sheetViews>
  <sheetFormatPr baseColWidth="10" defaultRowHeight="12.75" x14ac:dyDescent="0.2"/>
  <cols>
    <col min="1" max="1" width="2.140625" style="20" customWidth="1"/>
    <col min="2" max="2" width="35" style="20" customWidth="1"/>
    <col min="3" max="3" width="10.42578125" style="20" customWidth="1"/>
    <col min="4" max="4" width="10.28515625" style="20" customWidth="1"/>
    <col min="5" max="5" width="9.7109375" style="20" customWidth="1"/>
    <col min="6" max="6" width="12.5703125" style="20" customWidth="1"/>
    <col min="7" max="7" width="9.7109375" style="20" customWidth="1"/>
    <col min="8" max="8" width="10.42578125" style="20" customWidth="1"/>
    <col min="9" max="10" width="7.7109375" style="20" customWidth="1"/>
    <col min="11" max="11" width="10.28515625" style="20" customWidth="1"/>
    <col min="12" max="16384" width="11.42578125" style="20"/>
  </cols>
  <sheetData>
    <row r="1" spans="1:11" x14ac:dyDescent="0.2">
      <c r="A1" s="652" t="s">
        <v>321</v>
      </c>
      <c r="B1" s="652"/>
      <c r="C1" s="652"/>
      <c r="D1" s="652"/>
      <c r="E1" s="652"/>
      <c r="F1" s="652"/>
      <c r="G1" s="652"/>
      <c r="H1" s="652"/>
      <c r="I1" s="652"/>
      <c r="J1" s="652"/>
      <c r="K1" s="652"/>
    </row>
    <row r="3" spans="1:11" ht="12.75" customHeight="1" x14ac:dyDescent="0.2">
      <c r="B3" s="641" t="s">
        <v>263</v>
      </c>
      <c r="C3" s="641"/>
      <c r="D3" s="641"/>
      <c r="E3" s="641"/>
      <c r="F3" s="641"/>
      <c r="G3" s="641"/>
      <c r="H3" s="641"/>
      <c r="I3" s="641"/>
    </row>
    <row r="4" spans="1:11" ht="8.25" customHeight="1" x14ac:dyDescent="0.2">
      <c r="B4" s="2"/>
      <c r="C4" s="2"/>
      <c r="D4" s="2"/>
      <c r="E4" s="2"/>
      <c r="F4" s="2"/>
      <c r="G4" s="2"/>
      <c r="H4" s="2"/>
      <c r="I4" s="2"/>
      <c r="J4" s="2"/>
    </row>
    <row r="5" spans="1:11" ht="12.75" customHeight="1" x14ac:dyDescent="0.2">
      <c r="B5" s="3"/>
      <c r="C5" s="658" t="s">
        <v>184</v>
      </c>
      <c r="D5" s="658" t="s">
        <v>220</v>
      </c>
      <c r="E5" s="658" t="s">
        <v>139</v>
      </c>
      <c r="F5" s="658" t="s">
        <v>138</v>
      </c>
      <c r="G5" s="658" t="s">
        <v>329</v>
      </c>
      <c r="H5" s="658" t="s">
        <v>328</v>
      </c>
      <c r="I5" s="658" t="s">
        <v>327</v>
      </c>
      <c r="J5" s="658" t="s">
        <v>211</v>
      </c>
      <c r="K5" s="658" t="s">
        <v>210</v>
      </c>
    </row>
    <row r="6" spans="1:11" x14ac:dyDescent="0.2">
      <c r="B6" s="3"/>
      <c r="C6" s="659"/>
      <c r="D6" s="659"/>
      <c r="E6" s="659"/>
      <c r="F6" s="659"/>
      <c r="G6" s="659"/>
      <c r="H6" s="659"/>
      <c r="I6" s="659"/>
      <c r="J6" s="659"/>
      <c r="K6" s="659"/>
    </row>
    <row r="7" spans="1:11" x14ac:dyDescent="0.2">
      <c r="B7" s="3"/>
      <c r="C7" s="659"/>
      <c r="D7" s="659"/>
      <c r="E7" s="659"/>
      <c r="F7" s="659"/>
      <c r="G7" s="659"/>
      <c r="H7" s="659"/>
      <c r="I7" s="659"/>
      <c r="J7" s="659"/>
      <c r="K7" s="659"/>
    </row>
    <row r="8" spans="1:11" x14ac:dyDescent="0.2">
      <c r="B8" s="3"/>
      <c r="C8" s="659"/>
      <c r="D8" s="659"/>
      <c r="E8" s="659"/>
      <c r="F8" s="659"/>
      <c r="G8" s="659"/>
      <c r="H8" s="659"/>
      <c r="I8" s="659"/>
      <c r="J8" s="659"/>
      <c r="K8" s="659"/>
    </row>
    <row r="9" spans="1:11" x14ac:dyDescent="0.2">
      <c r="B9" s="3"/>
      <c r="C9" s="659"/>
      <c r="D9" s="659"/>
      <c r="E9" s="659"/>
      <c r="F9" s="659"/>
      <c r="G9" s="659"/>
      <c r="H9" s="659"/>
      <c r="I9" s="659"/>
      <c r="J9" s="659"/>
      <c r="K9" s="659"/>
    </row>
    <row r="10" spans="1:11" x14ac:dyDescent="0.2">
      <c r="B10" s="3"/>
      <c r="C10" s="659"/>
      <c r="D10" s="659"/>
      <c r="E10" s="659"/>
      <c r="F10" s="659"/>
      <c r="G10" s="659"/>
      <c r="H10" s="659"/>
      <c r="I10" s="659"/>
      <c r="J10" s="659"/>
      <c r="K10" s="659"/>
    </row>
    <row r="11" spans="1:11" x14ac:dyDescent="0.2">
      <c r="B11" s="3"/>
      <c r="C11" s="660"/>
      <c r="D11" s="660"/>
      <c r="E11" s="660"/>
      <c r="F11" s="660"/>
      <c r="G11" s="660"/>
      <c r="H11" s="660"/>
      <c r="I11" s="660"/>
      <c r="J11" s="660"/>
      <c r="K11" s="660"/>
    </row>
    <row r="12" spans="1:11" ht="15" customHeight="1" x14ac:dyDescent="0.2">
      <c r="B12" s="67" t="s">
        <v>271</v>
      </c>
      <c r="C12" s="325">
        <v>96.5</v>
      </c>
      <c r="D12" s="324">
        <v>0</v>
      </c>
      <c r="E12" s="8">
        <v>0.4</v>
      </c>
      <c r="F12" s="324">
        <v>0.6</v>
      </c>
      <c r="G12" s="340">
        <v>0.3</v>
      </c>
      <c r="H12" s="8">
        <v>1.6</v>
      </c>
      <c r="I12" s="8">
        <v>0.6</v>
      </c>
      <c r="J12" s="8">
        <v>0</v>
      </c>
      <c r="K12" s="328">
        <f>SUM(C12:J12)</f>
        <v>99.999999999999986</v>
      </c>
    </row>
    <row r="13" spans="1:11" x14ac:dyDescent="0.2">
      <c r="B13" s="68" t="s">
        <v>222</v>
      </c>
      <c r="C13" s="10"/>
      <c r="D13" s="9"/>
      <c r="E13" s="10"/>
      <c r="F13" s="9"/>
      <c r="G13" s="10"/>
      <c r="H13" s="11"/>
      <c r="I13" s="11"/>
      <c r="J13" s="11"/>
      <c r="K13" s="70">
        <v>2647</v>
      </c>
    </row>
    <row r="14" spans="1:11" x14ac:dyDescent="0.2">
      <c r="B14" s="69" t="s">
        <v>272</v>
      </c>
      <c r="C14" s="339">
        <v>96.6</v>
      </c>
      <c r="D14" s="12">
        <v>0.4</v>
      </c>
      <c r="E14" s="323">
        <v>0.3</v>
      </c>
      <c r="F14" s="12">
        <v>0.6</v>
      </c>
      <c r="G14" s="323">
        <v>0.8</v>
      </c>
      <c r="H14" s="4">
        <v>0.7</v>
      </c>
      <c r="I14" s="4">
        <v>0.5</v>
      </c>
      <c r="J14" s="4">
        <v>0</v>
      </c>
      <c r="K14" s="7">
        <f>SUM(C14:J14)</f>
        <v>99.899999999999991</v>
      </c>
    </row>
    <row r="15" spans="1:11" x14ac:dyDescent="0.2">
      <c r="B15" s="336" t="s">
        <v>222</v>
      </c>
      <c r="C15" s="326"/>
      <c r="D15" s="9"/>
      <c r="E15" s="10"/>
      <c r="F15" s="9"/>
      <c r="G15" s="10"/>
      <c r="H15" s="13"/>
      <c r="I15" s="13"/>
      <c r="J15" s="13"/>
      <c r="K15" s="71">
        <v>8151</v>
      </c>
    </row>
    <row r="16" spans="1:11" ht="16.5" customHeight="1" x14ac:dyDescent="0.2">
      <c r="B16" s="15"/>
      <c r="C16" s="323"/>
      <c r="D16" s="323"/>
      <c r="E16" s="323"/>
      <c r="F16" s="323"/>
      <c r="G16" s="323"/>
      <c r="H16" s="16"/>
      <c r="I16" s="17"/>
      <c r="J16" s="17"/>
    </row>
    <row r="17" spans="2:10" ht="12.75" customHeight="1" x14ac:dyDescent="0.2">
      <c r="B17" s="641" t="s">
        <v>264</v>
      </c>
      <c r="C17" s="641"/>
      <c r="D17" s="641"/>
      <c r="E17" s="641"/>
      <c r="F17" s="641"/>
      <c r="G17" s="641"/>
      <c r="H17" s="641"/>
      <c r="I17" s="641"/>
    </row>
    <row r="18" spans="2:10" ht="8.25" customHeight="1" x14ac:dyDescent="0.2">
      <c r="B18" s="14"/>
      <c r="C18" s="14"/>
      <c r="D18" s="14"/>
      <c r="E18" s="14"/>
      <c r="F18" s="323"/>
      <c r="G18" s="323"/>
      <c r="H18" s="16"/>
      <c r="I18" s="17"/>
      <c r="J18" s="17"/>
    </row>
    <row r="19" spans="2:10" ht="12.75" customHeight="1" x14ac:dyDescent="0.2">
      <c r="B19" s="722" t="s">
        <v>219</v>
      </c>
      <c r="C19" s="751" t="s">
        <v>430</v>
      </c>
      <c r="D19" s="751"/>
      <c r="E19" s="751" t="s">
        <v>272</v>
      </c>
      <c r="F19" s="751"/>
      <c r="G19" s="323"/>
      <c r="H19" s="16"/>
      <c r="I19" s="17"/>
      <c r="J19" s="17"/>
    </row>
    <row r="20" spans="2:10" ht="21.75" customHeight="1" x14ac:dyDescent="0.2">
      <c r="B20" s="750"/>
      <c r="C20" s="751"/>
      <c r="D20" s="751"/>
      <c r="E20" s="645"/>
      <c r="F20" s="645"/>
      <c r="G20" s="323"/>
      <c r="H20" s="16"/>
      <c r="I20" s="17"/>
      <c r="J20" s="17"/>
    </row>
    <row r="21" spans="2:10" x14ac:dyDescent="0.2">
      <c r="B21" s="318" t="s">
        <v>223</v>
      </c>
      <c r="C21" s="673">
        <v>28.2</v>
      </c>
      <c r="D21" s="674">
        <v>22.6</v>
      </c>
      <c r="E21" s="673">
        <v>10</v>
      </c>
      <c r="F21" s="674">
        <v>13.4</v>
      </c>
      <c r="G21" s="323"/>
      <c r="H21" s="16"/>
      <c r="I21" s="17"/>
      <c r="J21" s="17"/>
    </row>
    <row r="22" spans="2:10" x14ac:dyDescent="0.2">
      <c r="B22" s="35" t="s">
        <v>224</v>
      </c>
      <c r="C22" s="667">
        <v>62</v>
      </c>
      <c r="D22" s="668">
        <v>23.6</v>
      </c>
      <c r="E22" s="667">
        <v>68.3</v>
      </c>
      <c r="F22" s="668">
        <v>14.4</v>
      </c>
      <c r="G22" s="323"/>
      <c r="H22" s="16"/>
      <c r="I22" s="17"/>
      <c r="J22" s="17"/>
    </row>
    <row r="23" spans="2:10" x14ac:dyDescent="0.2">
      <c r="B23" s="35" t="s">
        <v>225</v>
      </c>
      <c r="C23" s="667">
        <v>3.8</v>
      </c>
      <c r="D23" s="668">
        <v>24.6</v>
      </c>
      <c r="E23" s="667">
        <v>13.5</v>
      </c>
      <c r="F23" s="668">
        <v>15.4</v>
      </c>
      <c r="G23" s="323"/>
      <c r="H23" s="16"/>
      <c r="I23" s="17"/>
      <c r="J23" s="17"/>
    </row>
    <row r="24" spans="2:10" x14ac:dyDescent="0.2">
      <c r="B24" s="35" t="s">
        <v>226</v>
      </c>
      <c r="C24" s="667">
        <v>3.3</v>
      </c>
      <c r="D24" s="668">
        <v>25.6</v>
      </c>
      <c r="E24" s="667">
        <v>4.4000000000000004</v>
      </c>
      <c r="F24" s="668">
        <v>16.399999999999999</v>
      </c>
      <c r="G24" s="323"/>
      <c r="H24" s="16"/>
      <c r="I24" s="17"/>
      <c r="J24" s="17"/>
    </row>
    <row r="25" spans="2:10" x14ac:dyDescent="0.2">
      <c r="B25" s="35" t="s">
        <v>227</v>
      </c>
      <c r="C25" s="667">
        <v>1.3</v>
      </c>
      <c r="D25" s="668">
        <v>26.6</v>
      </c>
      <c r="E25" s="667">
        <v>2.1</v>
      </c>
      <c r="F25" s="668">
        <v>17.399999999999999</v>
      </c>
      <c r="G25" s="323"/>
      <c r="H25" s="16"/>
      <c r="I25" s="17"/>
      <c r="J25" s="17"/>
    </row>
    <row r="26" spans="2:10" x14ac:dyDescent="0.2">
      <c r="B26" s="35" t="s">
        <v>228</v>
      </c>
      <c r="C26" s="667">
        <v>1.1000000000000001</v>
      </c>
      <c r="D26" s="668">
        <v>27.6</v>
      </c>
      <c r="E26" s="667">
        <v>1.1000000000000001</v>
      </c>
      <c r="F26" s="668">
        <v>18.399999999999999</v>
      </c>
      <c r="G26" s="323"/>
      <c r="H26" s="16"/>
      <c r="I26" s="17"/>
      <c r="J26" s="17"/>
    </row>
    <row r="27" spans="2:10" x14ac:dyDescent="0.2">
      <c r="B27" s="35" t="s">
        <v>229</v>
      </c>
      <c r="C27" s="667">
        <v>0.2</v>
      </c>
      <c r="D27" s="668">
        <v>28.6</v>
      </c>
      <c r="E27" s="667">
        <v>0.3</v>
      </c>
      <c r="F27" s="668">
        <v>19.399999999999999</v>
      </c>
      <c r="G27" s="323"/>
      <c r="H27" s="16"/>
      <c r="I27" s="17"/>
      <c r="J27" s="17"/>
    </row>
    <row r="28" spans="2:10" x14ac:dyDescent="0.2">
      <c r="B28" s="35" t="s">
        <v>230</v>
      </c>
      <c r="C28" s="667">
        <v>0.1</v>
      </c>
      <c r="D28" s="668">
        <v>29.6</v>
      </c>
      <c r="E28" s="667">
        <v>0.2</v>
      </c>
      <c r="F28" s="668">
        <v>20.399999999999999</v>
      </c>
      <c r="G28" s="323"/>
      <c r="H28" s="16"/>
      <c r="I28" s="17"/>
      <c r="J28" s="17"/>
    </row>
    <row r="29" spans="2:10" x14ac:dyDescent="0.2">
      <c r="B29" s="35" t="s">
        <v>231</v>
      </c>
      <c r="C29" s="667">
        <v>0</v>
      </c>
      <c r="D29" s="668">
        <v>30.6</v>
      </c>
      <c r="E29" s="667">
        <v>0</v>
      </c>
      <c r="F29" s="668">
        <v>21.4</v>
      </c>
      <c r="G29" s="323"/>
      <c r="H29" s="16"/>
      <c r="I29" s="17"/>
      <c r="J29" s="17"/>
    </row>
    <row r="30" spans="2:10" x14ac:dyDescent="0.2">
      <c r="B30" s="36" t="s">
        <v>211</v>
      </c>
      <c r="C30" s="667">
        <v>0</v>
      </c>
      <c r="D30" s="668"/>
      <c r="E30" s="667">
        <v>0</v>
      </c>
      <c r="F30" s="668"/>
      <c r="G30" s="323"/>
      <c r="H30" s="16"/>
      <c r="I30" s="17"/>
      <c r="J30" s="17"/>
    </row>
    <row r="31" spans="2:10" x14ac:dyDescent="0.2">
      <c r="B31" s="335" t="s">
        <v>210</v>
      </c>
      <c r="C31" s="669">
        <f>SUM(C21:C30)</f>
        <v>99.999999999999986</v>
      </c>
      <c r="D31" s="670"/>
      <c r="E31" s="669">
        <f>SUM(E21:E30)</f>
        <v>99.899999999999991</v>
      </c>
      <c r="F31" s="670"/>
      <c r="G31" s="323"/>
      <c r="H31" s="16"/>
      <c r="I31" s="17"/>
      <c r="J31" s="17"/>
    </row>
    <row r="32" spans="2:10" x14ac:dyDescent="0.2">
      <c r="B32" s="336" t="s">
        <v>222</v>
      </c>
      <c r="C32" s="679">
        <v>2647</v>
      </c>
      <c r="D32" s="672"/>
      <c r="E32" s="671">
        <v>8151</v>
      </c>
      <c r="F32" s="672"/>
      <c r="G32" s="323"/>
      <c r="H32" s="16"/>
      <c r="I32" s="17"/>
      <c r="J32" s="17"/>
    </row>
    <row r="33" spans="2:16" ht="16.5" customHeight="1" x14ac:dyDescent="0.2">
      <c r="B33" s="15"/>
      <c r="C33" s="323"/>
      <c r="D33" s="323"/>
      <c r="E33" s="323"/>
      <c r="F33" s="323"/>
      <c r="G33" s="323"/>
      <c r="H33" s="16"/>
      <c r="I33" s="17"/>
      <c r="J33" s="17"/>
    </row>
    <row r="34" spans="2:16" ht="12.75" customHeight="1" x14ac:dyDescent="0.2">
      <c r="B34" s="641" t="s">
        <v>181</v>
      </c>
      <c r="C34" s="641"/>
      <c r="D34" s="641"/>
      <c r="E34" s="641"/>
      <c r="F34" s="641"/>
      <c r="G34" s="641"/>
      <c r="H34" s="641"/>
      <c r="I34" s="641"/>
      <c r="J34" s="66"/>
      <c r="K34" s="66"/>
      <c r="L34" s="66"/>
      <c r="M34" s="66"/>
      <c r="N34" s="66"/>
      <c r="O34" s="66"/>
      <c r="P34" s="66"/>
    </row>
    <row r="35" spans="2:16" ht="8.25" customHeight="1" x14ac:dyDescent="0.2"/>
    <row r="36" spans="2:16" ht="18" customHeight="1" x14ac:dyDescent="0.2">
      <c r="C36" s="653" t="s">
        <v>435</v>
      </c>
      <c r="D36" s="655"/>
      <c r="E36" s="653" t="s">
        <v>436</v>
      </c>
      <c r="F36" s="655"/>
      <c r="G36" s="653" t="s">
        <v>437</v>
      </c>
      <c r="H36" s="655"/>
    </row>
    <row r="37" spans="2:16" ht="18.75" customHeight="1" x14ac:dyDescent="0.2">
      <c r="B37" s="318" t="s">
        <v>140</v>
      </c>
      <c r="C37" s="736">
        <v>531</v>
      </c>
      <c r="D37" s="737">
        <v>22.6</v>
      </c>
      <c r="E37" s="736">
        <v>526</v>
      </c>
      <c r="F37" s="737">
        <v>23.6</v>
      </c>
      <c r="G37" s="736">
        <v>615</v>
      </c>
      <c r="H37" s="737">
        <v>24.6</v>
      </c>
    </row>
    <row r="38" spans="2:16" ht="27.75" customHeight="1" x14ac:dyDescent="0.2">
      <c r="B38" s="35" t="s">
        <v>141</v>
      </c>
      <c r="C38" s="727">
        <v>41</v>
      </c>
      <c r="D38" s="728">
        <v>23.6</v>
      </c>
      <c r="E38" s="727">
        <v>34</v>
      </c>
      <c r="F38" s="728">
        <v>24.6</v>
      </c>
      <c r="G38" s="727">
        <v>46</v>
      </c>
      <c r="H38" s="728">
        <v>25.6</v>
      </c>
    </row>
    <row r="39" spans="2:16" ht="27" customHeight="1" x14ac:dyDescent="0.2">
      <c r="B39" s="35" t="s">
        <v>142</v>
      </c>
      <c r="C39" s="763">
        <v>8</v>
      </c>
      <c r="D39" s="764">
        <v>24.6</v>
      </c>
      <c r="E39" s="763">
        <v>37</v>
      </c>
      <c r="F39" s="764">
        <v>25.6</v>
      </c>
      <c r="G39" s="763">
        <v>18</v>
      </c>
      <c r="H39" s="764">
        <v>26.6</v>
      </c>
      <c r="I39" s="415"/>
      <c r="J39" s="416"/>
      <c r="K39" s="416"/>
      <c r="L39" s="402"/>
    </row>
    <row r="40" spans="2:16" ht="19.5" customHeight="1" x14ac:dyDescent="0.2">
      <c r="B40" s="35" t="s">
        <v>143</v>
      </c>
      <c r="C40" s="763">
        <v>0</v>
      </c>
      <c r="D40" s="764">
        <v>25.6</v>
      </c>
      <c r="E40" s="763">
        <v>3</v>
      </c>
      <c r="F40" s="764">
        <v>26.6</v>
      </c>
      <c r="G40" s="763">
        <v>3</v>
      </c>
      <c r="H40" s="764">
        <v>27.6</v>
      </c>
      <c r="I40" s="415"/>
      <c r="J40" s="416"/>
      <c r="K40" s="416"/>
    </row>
    <row r="41" spans="2:16" ht="29.25" customHeight="1" x14ac:dyDescent="0.2">
      <c r="B41" s="35" t="s">
        <v>176</v>
      </c>
      <c r="C41" s="727">
        <v>8</v>
      </c>
      <c r="D41" s="728">
        <v>26.6</v>
      </c>
      <c r="E41" s="727">
        <v>7</v>
      </c>
      <c r="F41" s="728">
        <v>27.6</v>
      </c>
      <c r="G41" s="727">
        <v>11</v>
      </c>
      <c r="H41" s="728">
        <v>28.6</v>
      </c>
    </row>
    <row r="42" spans="2:16" ht="16.5" customHeight="1" x14ac:dyDescent="0.2">
      <c r="B42" s="35" t="s">
        <v>232</v>
      </c>
      <c r="C42" s="727">
        <v>0</v>
      </c>
      <c r="D42" s="728">
        <v>27.6</v>
      </c>
      <c r="E42" s="727">
        <v>6</v>
      </c>
      <c r="F42" s="728">
        <v>28.6</v>
      </c>
      <c r="G42" s="727">
        <v>48</v>
      </c>
      <c r="H42" s="728">
        <v>29.6</v>
      </c>
    </row>
    <row r="43" spans="2:16" ht="29.25" customHeight="1" x14ac:dyDescent="0.2">
      <c r="B43" s="35" t="s">
        <v>146</v>
      </c>
      <c r="C43" s="727">
        <v>59</v>
      </c>
      <c r="D43" s="728">
        <v>28.6</v>
      </c>
      <c r="E43" s="727">
        <v>69</v>
      </c>
      <c r="F43" s="728">
        <v>29.6</v>
      </c>
      <c r="G43" s="727">
        <v>45</v>
      </c>
      <c r="H43" s="728">
        <v>30.6</v>
      </c>
    </row>
    <row r="44" spans="2:16" ht="26.25" customHeight="1" x14ac:dyDescent="0.2">
      <c r="B44" s="35" t="s">
        <v>168</v>
      </c>
      <c r="C44" s="727">
        <v>4</v>
      </c>
      <c r="D44" s="728">
        <v>29.6</v>
      </c>
      <c r="E44" s="727">
        <v>7</v>
      </c>
      <c r="F44" s="728">
        <v>30.6</v>
      </c>
      <c r="G44" s="727">
        <v>1</v>
      </c>
      <c r="H44" s="728">
        <v>31.6</v>
      </c>
    </row>
    <row r="45" spans="2:16" ht="27.75" customHeight="1" x14ac:dyDescent="0.2">
      <c r="B45" s="35" t="s">
        <v>157</v>
      </c>
      <c r="C45" s="727">
        <v>0</v>
      </c>
      <c r="D45" s="728">
        <v>30.6</v>
      </c>
      <c r="E45" s="727">
        <v>1</v>
      </c>
      <c r="F45" s="728">
        <v>31.6</v>
      </c>
      <c r="G45" s="727">
        <v>0</v>
      </c>
      <c r="H45" s="728">
        <v>32.6</v>
      </c>
    </row>
    <row r="46" spans="2:16" ht="28.5" customHeight="1" x14ac:dyDescent="0.2">
      <c r="B46" s="35" t="s">
        <v>158</v>
      </c>
      <c r="C46" s="727">
        <v>10</v>
      </c>
      <c r="D46" s="728">
        <v>31.6</v>
      </c>
      <c r="E46" s="727">
        <v>8</v>
      </c>
      <c r="F46" s="728">
        <v>32.6</v>
      </c>
      <c r="G46" s="727">
        <v>4</v>
      </c>
      <c r="H46" s="728">
        <v>33.6</v>
      </c>
    </row>
    <row r="47" spans="2:16" ht="16.5" customHeight="1" x14ac:dyDescent="0.2">
      <c r="B47" s="35" t="s">
        <v>144</v>
      </c>
      <c r="C47" s="727">
        <v>94</v>
      </c>
      <c r="D47" s="728">
        <v>32.6</v>
      </c>
      <c r="E47" s="727">
        <v>76</v>
      </c>
      <c r="F47" s="728">
        <v>33.6</v>
      </c>
      <c r="G47" s="727">
        <v>86</v>
      </c>
      <c r="H47" s="728">
        <v>34.6</v>
      </c>
    </row>
    <row r="48" spans="2:16" x14ac:dyDescent="0.2">
      <c r="B48" s="35" t="s">
        <v>145</v>
      </c>
      <c r="C48" s="727">
        <v>142</v>
      </c>
      <c r="D48" s="728">
        <v>33.6</v>
      </c>
      <c r="E48" s="727">
        <v>101</v>
      </c>
      <c r="F48" s="728">
        <v>34.6</v>
      </c>
      <c r="G48" s="727">
        <v>34</v>
      </c>
      <c r="H48" s="728">
        <v>35.6</v>
      </c>
    </row>
    <row r="49" spans="2:8" x14ac:dyDescent="0.2">
      <c r="B49" s="36" t="s">
        <v>169</v>
      </c>
      <c r="C49" s="718">
        <v>1900</v>
      </c>
      <c r="D49" s="719">
        <v>34.6</v>
      </c>
      <c r="E49" s="718">
        <v>1871</v>
      </c>
      <c r="F49" s="719">
        <v>35.6</v>
      </c>
      <c r="G49" s="718">
        <v>1811</v>
      </c>
      <c r="H49" s="719">
        <v>36.6</v>
      </c>
    </row>
  </sheetData>
  <customSheetViews>
    <customSheetView guid="{4BF6A69F-C29D-460A-9E84-5045F8F80EEB}" showGridLines="0" topLeftCell="A22">
      <selection activeCell="O36" sqref="O36"/>
      <pageMargins left="0.19685039370078741" right="0.15748031496062992" top="0.19685039370078741" bottom="0.19685039370078741" header="0.31496062992125984" footer="0.31496062992125984"/>
      <pageSetup paperSize="9" orientation="portrait"/>
    </customSheetView>
  </customSheetViews>
  <mergeCells count="82">
    <mergeCell ref="C29:D29"/>
    <mergeCell ref="E29:F29"/>
    <mergeCell ref="C30:D30"/>
    <mergeCell ref="E30:F30"/>
    <mergeCell ref="E26:F26"/>
    <mergeCell ref="C27:D27"/>
    <mergeCell ref="E27:F27"/>
    <mergeCell ref="C28:D28"/>
    <mergeCell ref="E28:F28"/>
    <mergeCell ref="C26:D26"/>
    <mergeCell ref="E23:F23"/>
    <mergeCell ref="C24:D24"/>
    <mergeCell ref="E24:F24"/>
    <mergeCell ref="C25:D25"/>
    <mergeCell ref="E25:F25"/>
    <mergeCell ref="C48:D48"/>
    <mergeCell ref="E48:F48"/>
    <mergeCell ref="G48:H48"/>
    <mergeCell ref="C38:D38"/>
    <mergeCell ref="E38:F38"/>
    <mergeCell ref="G38:H38"/>
    <mergeCell ref="C46:D46"/>
    <mergeCell ref="E46:F46"/>
    <mergeCell ref="E39:F39"/>
    <mergeCell ref="G39:H39"/>
    <mergeCell ref="C39:D39"/>
    <mergeCell ref="C40:D40"/>
    <mergeCell ref="E40:F40"/>
    <mergeCell ref="G40:H40"/>
    <mergeCell ref="C41:D41"/>
    <mergeCell ref="E41:F41"/>
    <mergeCell ref="C49:D49"/>
    <mergeCell ref="E49:F49"/>
    <mergeCell ref="G49:H49"/>
    <mergeCell ref="B3:I3"/>
    <mergeCell ref="C5:C11"/>
    <mergeCell ref="D5:D11"/>
    <mergeCell ref="E5:E11"/>
    <mergeCell ref="B17:I17"/>
    <mergeCell ref="B19:B20"/>
    <mergeCell ref="C19:D20"/>
    <mergeCell ref="E19:F20"/>
    <mergeCell ref="C21:D21"/>
    <mergeCell ref="E21:F21"/>
    <mergeCell ref="C22:D22"/>
    <mergeCell ref="E22:F22"/>
    <mergeCell ref="C23:D23"/>
    <mergeCell ref="A1:K1"/>
    <mergeCell ref="F5:F11"/>
    <mergeCell ref="G5:G11"/>
    <mergeCell ref="H5:H11"/>
    <mergeCell ref="I5:I11"/>
    <mergeCell ref="K5:K11"/>
    <mergeCell ref="J5:J11"/>
    <mergeCell ref="C31:D31"/>
    <mergeCell ref="E31:F31"/>
    <mergeCell ref="C32:D32"/>
    <mergeCell ref="E32:F32"/>
    <mergeCell ref="B34:I34"/>
    <mergeCell ref="C36:D36"/>
    <mergeCell ref="E36:F36"/>
    <mergeCell ref="G36:H36"/>
    <mergeCell ref="C37:D37"/>
    <mergeCell ref="E37:F37"/>
    <mergeCell ref="G37:H37"/>
    <mergeCell ref="G41:H41"/>
    <mergeCell ref="C42:D42"/>
    <mergeCell ref="E42:F42"/>
    <mergeCell ref="G42:H42"/>
    <mergeCell ref="C43:D43"/>
    <mergeCell ref="E43:F43"/>
    <mergeCell ref="G43:H43"/>
    <mergeCell ref="C47:D47"/>
    <mergeCell ref="E47:F47"/>
    <mergeCell ref="G47:H47"/>
    <mergeCell ref="C44:D44"/>
    <mergeCell ref="E44:F44"/>
    <mergeCell ref="G44:H44"/>
    <mergeCell ref="C45:D45"/>
    <mergeCell ref="E45:F45"/>
    <mergeCell ref="G45:H45"/>
    <mergeCell ref="G46:H46"/>
  </mergeCells>
  <phoneticPr fontId="10" type="noConversion"/>
  <pageMargins left="0.19685039370078741" right="0.15748031496062992" top="0.19685039370078741" bottom="0.19685039370078741"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U58"/>
  <sheetViews>
    <sheetView showGridLines="0" workbookViewId="0">
      <selection activeCell="K29" sqref="K29"/>
    </sheetView>
  </sheetViews>
  <sheetFormatPr baseColWidth="10" defaultRowHeight="12.75" x14ac:dyDescent="0.2"/>
  <cols>
    <col min="1" max="1" width="2.140625" style="20" customWidth="1"/>
    <col min="2" max="2" width="20.85546875" style="20" customWidth="1"/>
    <col min="3" max="3" width="14.7109375" style="20" customWidth="1"/>
    <col min="4" max="4" width="10.7109375" style="20" customWidth="1"/>
    <col min="5" max="5" width="11.140625" style="20" customWidth="1"/>
    <col min="6" max="6" width="10.42578125" style="20" customWidth="1"/>
    <col min="7" max="8" width="11.42578125" style="20" customWidth="1"/>
    <col min="9" max="10" width="2.7109375" style="20" customWidth="1"/>
    <col min="11" max="21" width="11.42578125" style="377"/>
    <col min="22" max="16384" width="11.42578125" style="20"/>
  </cols>
  <sheetData>
    <row r="1" spans="1:12" x14ac:dyDescent="0.2">
      <c r="A1" s="652" t="s">
        <v>304</v>
      </c>
      <c r="B1" s="652"/>
      <c r="C1" s="652"/>
      <c r="D1" s="652"/>
      <c r="E1" s="652"/>
      <c r="F1" s="652"/>
      <c r="G1" s="652"/>
      <c r="H1" s="652"/>
      <c r="I1" s="652"/>
      <c r="J1" s="432"/>
    </row>
    <row r="3" spans="1:12" x14ac:dyDescent="0.2">
      <c r="B3" s="641" t="s">
        <v>269</v>
      </c>
      <c r="C3" s="641"/>
      <c r="D3" s="641"/>
      <c r="E3" s="641"/>
      <c r="F3" s="641"/>
      <c r="G3" s="641"/>
      <c r="H3" s="34"/>
      <c r="K3" s="651"/>
      <c r="L3" s="651"/>
    </row>
    <row r="4" spans="1:12" ht="8.25" customHeight="1" x14ac:dyDescent="0.2">
      <c r="B4" s="24"/>
      <c r="C4" s="21"/>
      <c r="D4" s="21"/>
      <c r="E4" s="22"/>
      <c r="F4" s="23"/>
      <c r="G4" s="21"/>
      <c r="H4" s="24"/>
      <c r="K4" s="651"/>
      <c r="L4" s="651"/>
    </row>
    <row r="5" spans="1:12" x14ac:dyDescent="0.2">
      <c r="B5" s="623" t="s">
        <v>245</v>
      </c>
      <c r="C5" s="645" t="s">
        <v>246</v>
      </c>
      <c r="D5" s="645" t="s">
        <v>261</v>
      </c>
      <c r="E5" s="653" t="s">
        <v>245</v>
      </c>
      <c r="F5" s="654"/>
      <c r="G5" s="654"/>
      <c r="H5" s="655"/>
      <c r="K5" s="651"/>
      <c r="L5" s="651"/>
    </row>
    <row r="6" spans="1:12" ht="25.5" x14ac:dyDescent="0.2">
      <c r="B6" s="624"/>
      <c r="C6" s="646"/>
      <c r="D6" s="646"/>
      <c r="E6" s="588" t="s">
        <v>247</v>
      </c>
      <c r="F6" s="588" t="s">
        <v>248</v>
      </c>
      <c r="G6" s="588" t="s">
        <v>210</v>
      </c>
      <c r="H6" s="590" t="s">
        <v>249</v>
      </c>
      <c r="K6" s="651"/>
      <c r="L6" s="651"/>
    </row>
    <row r="7" spans="1:12" ht="15" customHeight="1" x14ac:dyDescent="0.2">
      <c r="B7" s="624"/>
      <c r="C7" s="620" t="s">
        <v>258</v>
      </c>
      <c r="D7" s="314" t="s">
        <v>258</v>
      </c>
      <c r="E7" s="39">
        <v>12303</v>
      </c>
      <c r="F7" s="40">
        <v>2963</v>
      </c>
      <c r="G7" s="19">
        <v>15266</v>
      </c>
      <c r="H7" s="41">
        <v>524</v>
      </c>
      <c r="K7" s="651"/>
      <c r="L7" s="651"/>
    </row>
    <row r="8" spans="1:12" ht="15" x14ac:dyDescent="0.2">
      <c r="B8" s="624"/>
      <c r="C8" s="621"/>
      <c r="D8" s="315" t="s">
        <v>259</v>
      </c>
      <c r="E8" s="39">
        <v>51220</v>
      </c>
      <c r="F8" s="40">
        <v>9979</v>
      </c>
      <c r="G8" s="19">
        <v>61199</v>
      </c>
      <c r="H8" s="41">
        <v>1265</v>
      </c>
      <c r="K8" s="284"/>
    </row>
    <row r="9" spans="1:12" x14ac:dyDescent="0.2">
      <c r="B9" s="624"/>
      <c r="C9" s="622"/>
      <c r="D9" s="32" t="s">
        <v>210</v>
      </c>
      <c r="E9" s="61">
        <v>63523</v>
      </c>
      <c r="F9" s="42">
        <v>12942</v>
      </c>
      <c r="G9" s="42">
        <v>76465</v>
      </c>
      <c r="H9" s="198">
        <v>1789</v>
      </c>
      <c r="K9" s="284"/>
    </row>
    <row r="10" spans="1:12" ht="15" customHeight="1" x14ac:dyDescent="0.2">
      <c r="B10" s="624"/>
      <c r="C10" s="620" t="s">
        <v>259</v>
      </c>
      <c r="D10" s="314" t="s">
        <v>258</v>
      </c>
      <c r="E10" s="39">
        <v>3223</v>
      </c>
      <c r="F10" s="40">
        <v>740</v>
      </c>
      <c r="G10" s="19">
        <v>3963</v>
      </c>
      <c r="H10" s="41">
        <v>29</v>
      </c>
      <c r="K10" s="284"/>
    </row>
    <row r="11" spans="1:12" ht="15" x14ac:dyDescent="0.2">
      <c r="B11" s="624"/>
      <c r="C11" s="621"/>
      <c r="D11" s="315" t="s">
        <v>259</v>
      </c>
      <c r="E11" s="39">
        <v>26926</v>
      </c>
      <c r="F11" s="40">
        <v>6149</v>
      </c>
      <c r="G11" s="19">
        <v>33075</v>
      </c>
      <c r="H11" s="41">
        <v>336</v>
      </c>
      <c r="K11" s="284"/>
    </row>
    <row r="12" spans="1:12" ht="15" customHeight="1" x14ac:dyDescent="0.2">
      <c r="B12" s="624"/>
      <c r="C12" s="621"/>
      <c r="D12" s="32" t="s">
        <v>210</v>
      </c>
      <c r="E12" s="61">
        <v>30149</v>
      </c>
      <c r="F12" s="42">
        <v>6889</v>
      </c>
      <c r="G12" s="42">
        <v>37038</v>
      </c>
      <c r="H12" s="198">
        <v>365</v>
      </c>
      <c r="K12" s="284"/>
    </row>
    <row r="13" spans="1:12" ht="15" customHeight="1" x14ac:dyDescent="0.2">
      <c r="B13" s="624"/>
      <c r="C13" s="620" t="s">
        <v>260</v>
      </c>
      <c r="D13" s="314" t="s">
        <v>258</v>
      </c>
      <c r="E13" s="39">
        <v>3443</v>
      </c>
      <c r="F13" s="40">
        <v>741</v>
      </c>
      <c r="G13" s="19">
        <v>4184</v>
      </c>
      <c r="H13" s="41">
        <v>19</v>
      </c>
    </row>
    <row r="14" spans="1:12" ht="15" x14ac:dyDescent="0.2">
      <c r="B14" s="624"/>
      <c r="C14" s="621"/>
      <c r="D14" s="315" t="s">
        <v>259</v>
      </c>
      <c r="E14" s="39">
        <v>26946</v>
      </c>
      <c r="F14" s="40">
        <v>6478</v>
      </c>
      <c r="G14" s="19">
        <v>33424</v>
      </c>
      <c r="H14" s="41">
        <v>320</v>
      </c>
    </row>
    <row r="15" spans="1:12" x14ac:dyDescent="0.2">
      <c r="B15" s="624"/>
      <c r="C15" s="622"/>
      <c r="D15" s="37" t="s">
        <v>210</v>
      </c>
      <c r="E15" s="56">
        <v>30389</v>
      </c>
      <c r="F15" s="47">
        <v>7219</v>
      </c>
      <c r="G15" s="47">
        <v>37608</v>
      </c>
      <c r="H15" s="199">
        <v>339</v>
      </c>
    </row>
    <row r="16" spans="1:12" ht="15" x14ac:dyDescent="0.2">
      <c r="B16" s="624"/>
      <c r="C16" s="629" t="s">
        <v>262</v>
      </c>
      <c r="D16" s="314" t="s">
        <v>258</v>
      </c>
      <c r="E16" s="46">
        <v>38</v>
      </c>
      <c r="F16" s="45">
        <v>1</v>
      </c>
      <c r="G16" s="47">
        <v>39</v>
      </c>
      <c r="H16" s="63">
        <v>0</v>
      </c>
    </row>
    <row r="17" spans="2:15" ht="15" x14ac:dyDescent="0.2">
      <c r="B17" s="624"/>
      <c r="C17" s="631"/>
      <c r="D17" s="315" t="s">
        <v>259</v>
      </c>
      <c r="E17" s="49">
        <v>900</v>
      </c>
      <c r="F17" s="48">
        <v>24</v>
      </c>
      <c r="G17" s="50">
        <v>924</v>
      </c>
      <c r="H17" s="64">
        <v>2</v>
      </c>
    </row>
    <row r="18" spans="2:15" x14ac:dyDescent="0.2">
      <c r="B18" s="624"/>
      <c r="C18" s="622"/>
      <c r="D18" s="32" t="s">
        <v>210</v>
      </c>
      <c r="E18" s="65">
        <v>938</v>
      </c>
      <c r="F18" s="50">
        <v>25</v>
      </c>
      <c r="G18" s="50">
        <v>963</v>
      </c>
      <c r="H18" s="60">
        <v>2</v>
      </c>
      <c r="K18" s="180"/>
      <c r="L18" s="180"/>
      <c r="M18" s="180"/>
      <c r="N18" s="180"/>
      <c r="O18" s="180"/>
    </row>
    <row r="19" spans="2:15" x14ac:dyDescent="0.2">
      <c r="B19" s="625"/>
      <c r="C19" s="649" t="s">
        <v>210</v>
      </c>
      <c r="D19" s="650"/>
      <c r="E19" s="61">
        <v>124999</v>
      </c>
      <c r="F19" s="42">
        <v>27075</v>
      </c>
      <c r="G19" s="42">
        <v>152074</v>
      </c>
      <c r="H19" s="62">
        <v>2524</v>
      </c>
      <c r="K19" s="180"/>
      <c r="L19" s="378"/>
      <c r="M19" s="379"/>
      <c r="N19" s="378"/>
      <c r="O19" s="378"/>
    </row>
    <row r="20" spans="2:15" x14ac:dyDescent="0.2">
      <c r="B20" s="332"/>
      <c r="C20" s="333"/>
      <c r="D20" s="333"/>
      <c r="E20" s="77"/>
      <c r="F20" s="77"/>
      <c r="G20" s="77"/>
      <c r="H20" s="77"/>
      <c r="K20" s="180"/>
      <c r="L20" s="378"/>
      <c r="M20" s="379"/>
      <c r="N20" s="379"/>
      <c r="O20" s="379"/>
    </row>
    <row r="21" spans="2:15" ht="16.5" customHeight="1" x14ac:dyDescent="0.2">
      <c r="B21" s="25"/>
      <c r="C21" s="25"/>
      <c r="D21" s="25"/>
      <c r="E21" s="591" t="s">
        <v>247</v>
      </c>
      <c r="F21" s="591" t="s">
        <v>248</v>
      </c>
      <c r="G21" s="591" t="s">
        <v>210</v>
      </c>
      <c r="H21" s="26"/>
      <c r="K21" s="180"/>
      <c r="L21" s="378"/>
      <c r="M21" s="379"/>
      <c r="N21" s="379"/>
      <c r="O21" s="379"/>
    </row>
    <row r="22" spans="2:15" ht="18" customHeight="1" x14ac:dyDescent="0.2">
      <c r="B22" s="623" t="s">
        <v>170</v>
      </c>
      <c r="C22" s="99" t="s">
        <v>171</v>
      </c>
      <c r="D22" s="433"/>
      <c r="E22" s="97">
        <v>876</v>
      </c>
      <c r="F22" s="43">
        <v>44</v>
      </c>
      <c r="G22" s="52">
        <v>920</v>
      </c>
      <c r="H22" s="27"/>
      <c r="K22" s="180"/>
      <c r="L22" s="378"/>
      <c r="M22" s="379"/>
      <c r="N22" s="379"/>
      <c r="O22" s="379"/>
    </row>
    <row r="23" spans="2:15" x14ac:dyDescent="0.2">
      <c r="B23" s="625"/>
      <c r="C23" s="100" t="s">
        <v>172</v>
      </c>
      <c r="D23" s="434"/>
      <c r="E23" s="98">
        <v>8614</v>
      </c>
      <c r="F23" s="44">
        <v>826</v>
      </c>
      <c r="G23" s="54">
        <v>9440</v>
      </c>
      <c r="H23" s="28"/>
      <c r="K23" s="180"/>
      <c r="L23" s="379"/>
      <c r="M23" s="379"/>
      <c r="N23" s="379"/>
      <c r="O23" s="379"/>
    </row>
    <row r="24" spans="2:15" ht="17.25" customHeight="1" x14ac:dyDescent="0.2">
      <c r="B24" s="380"/>
      <c r="C24" s="28"/>
      <c r="D24" s="28"/>
      <c r="E24" s="102"/>
      <c r="F24" s="102"/>
      <c r="G24" s="103"/>
      <c r="H24" s="28"/>
      <c r="K24" s="180"/>
      <c r="L24" s="379"/>
      <c r="M24" s="379"/>
      <c r="N24" s="379"/>
      <c r="O24" s="379"/>
    </row>
    <row r="25" spans="2:15" x14ac:dyDescent="0.2">
      <c r="B25" s="641" t="s">
        <v>266</v>
      </c>
      <c r="C25" s="641"/>
      <c r="D25" s="641"/>
      <c r="E25" s="641"/>
      <c r="F25" s="641"/>
      <c r="G25" s="641"/>
      <c r="H25" s="34"/>
      <c r="K25" s="180"/>
      <c r="L25" s="378"/>
      <c r="M25" s="381"/>
      <c r="N25" s="381"/>
      <c r="O25" s="381"/>
    </row>
    <row r="26" spans="2:15" ht="8.25" customHeight="1" x14ac:dyDescent="0.2">
      <c r="B26" s="24"/>
      <c r="C26" s="29"/>
      <c r="D26" s="29"/>
      <c r="E26" s="23"/>
      <c r="F26" s="21"/>
      <c r="G26" s="21"/>
      <c r="H26" s="28"/>
      <c r="K26" s="180"/>
      <c r="L26" s="180"/>
      <c r="M26" s="180"/>
      <c r="N26" s="180"/>
      <c r="O26" s="180"/>
    </row>
    <row r="27" spans="2:15" ht="16.5" customHeight="1" x14ac:dyDescent="0.2">
      <c r="B27" s="29"/>
      <c r="C27" s="29"/>
      <c r="D27" s="591" t="s">
        <v>261</v>
      </c>
      <c r="E27" s="591" t="s">
        <v>247</v>
      </c>
      <c r="F27" s="593" t="s">
        <v>248</v>
      </c>
      <c r="G27" s="591" t="s">
        <v>210</v>
      </c>
      <c r="H27" s="28"/>
      <c r="K27" s="180"/>
      <c r="L27" s="378"/>
      <c r="M27" s="379"/>
      <c r="N27" s="379"/>
      <c r="O27" s="379"/>
    </row>
    <row r="28" spans="2:15" ht="15" x14ac:dyDescent="0.2">
      <c r="B28" s="629" t="s">
        <v>250</v>
      </c>
      <c r="C28" s="630"/>
      <c r="D28" s="314" t="s">
        <v>258</v>
      </c>
      <c r="E28" s="45">
        <v>45997</v>
      </c>
      <c r="F28" s="46">
        <v>9401</v>
      </c>
      <c r="G28" s="47">
        <v>55398</v>
      </c>
      <c r="H28" s="28"/>
    </row>
    <row r="29" spans="2:15" ht="15" x14ac:dyDescent="0.2">
      <c r="B29" s="631"/>
      <c r="C29" s="632"/>
      <c r="D29" s="315" t="s">
        <v>259</v>
      </c>
      <c r="E29" s="40">
        <v>10692</v>
      </c>
      <c r="F29" s="39">
        <v>2275</v>
      </c>
      <c r="G29" s="19">
        <v>12967</v>
      </c>
      <c r="H29" s="28"/>
    </row>
    <row r="30" spans="2:15" x14ac:dyDescent="0.2">
      <c r="B30" s="633"/>
      <c r="C30" s="634"/>
      <c r="D30" s="32" t="s">
        <v>210</v>
      </c>
      <c r="E30" s="47">
        <f>SUM(E28:E29)</f>
        <v>56689</v>
      </c>
      <c r="F30" s="56">
        <f>SUM(F28:F29)</f>
        <v>11676</v>
      </c>
      <c r="G30" s="47">
        <f>SUM(G28:G29)</f>
        <v>68365</v>
      </c>
      <c r="H30" s="28"/>
    </row>
    <row r="31" spans="2:15" ht="15" x14ac:dyDescent="0.2">
      <c r="B31" s="629" t="s">
        <v>251</v>
      </c>
      <c r="C31" s="630"/>
      <c r="D31" s="314" t="s">
        <v>258</v>
      </c>
      <c r="E31" s="57">
        <v>42614</v>
      </c>
      <c r="F31" s="45">
        <v>8466</v>
      </c>
      <c r="G31" s="58">
        <v>51080</v>
      </c>
      <c r="H31" s="29"/>
    </row>
    <row r="32" spans="2:15" ht="15" x14ac:dyDescent="0.2">
      <c r="B32" s="631"/>
      <c r="C32" s="632"/>
      <c r="D32" s="315" t="s">
        <v>259</v>
      </c>
      <c r="E32" s="59">
        <v>9608</v>
      </c>
      <c r="F32" s="48">
        <v>1982</v>
      </c>
      <c r="G32" s="60">
        <v>11590</v>
      </c>
      <c r="H32" s="29"/>
    </row>
    <row r="33" spans="2:12" x14ac:dyDescent="0.2">
      <c r="B33" s="633"/>
      <c r="C33" s="634"/>
      <c r="D33" s="32" t="s">
        <v>210</v>
      </c>
      <c r="E33" s="42">
        <f>SUM(E31:E32)</f>
        <v>52222</v>
      </c>
      <c r="F33" s="42">
        <f>SUM(F31:F32)</f>
        <v>10448</v>
      </c>
      <c r="G33" s="42">
        <f>SUM(G31:G32)</f>
        <v>62670</v>
      </c>
      <c r="H33" s="29"/>
    </row>
    <row r="34" spans="2:12" ht="12.75" customHeight="1" x14ac:dyDescent="0.2">
      <c r="B34" s="642" t="s">
        <v>252</v>
      </c>
      <c r="C34" s="644"/>
      <c r="D34" s="314" t="s">
        <v>258</v>
      </c>
      <c r="E34" s="45">
        <v>810</v>
      </c>
      <c r="F34" s="46">
        <v>96</v>
      </c>
      <c r="G34" s="193">
        <v>906</v>
      </c>
      <c r="H34" s="200"/>
    </row>
    <row r="35" spans="2:12" ht="12.75" customHeight="1" x14ac:dyDescent="0.2">
      <c r="B35" s="647"/>
      <c r="C35" s="648"/>
      <c r="D35" s="315" t="s">
        <v>259</v>
      </c>
      <c r="E35" s="40">
        <v>340</v>
      </c>
      <c r="F35" s="39">
        <v>70</v>
      </c>
      <c r="G35" s="201">
        <v>410</v>
      </c>
      <c r="H35" s="200"/>
    </row>
    <row r="36" spans="2:12" ht="12.75" customHeight="1" x14ac:dyDescent="0.2">
      <c r="B36" s="626"/>
      <c r="C36" s="628"/>
      <c r="D36" s="32" t="s">
        <v>210</v>
      </c>
      <c r="E36" s="47">
        <f>SUM(E34:E35)</f>
        <v>1150</v>
      </c>
      <c r="F36" s="56">
        <f>SUM(F34:F35)</f>
        <v>166</v>
      </c>
      <c r="G36" s="193">
        <f>SUM(G34:G35)</f>
        <v>1316</v>
      </c>
      <c r="H36" s="202"/>
    </row>
    <row r="37" spans="2:12" ht="12.75" customHeight="1" x14ac:dyDescent="0.2">
      <c r="B37" s="642" t="s">
        <v>253</v>
      </c>
      <c r="C37" s="644"/>
      <c r="D37" s="314" t="s">
        <v>258</v>
      </c>
      <c r="E37" s="45">
        <v>629</v>
      </c>
      <c r="F37" s="46">
        <v>89</v>
      </c>
      <c r="G37" s="193">
        <v>775</v>
      </c>
      <c r="H37" s="202"/>
    </row>
    <row r="38" spans="2:12" ht="12.75" customHeight="1" x14ac:dyDescent="0.2">
      <c r="B38" s="647"/>
      <c r="C38" s="648"/>
      <c r="D38" s="315" t="s">
        <v>259</v>
      </c>
      <c r="E38" s="40">
        <v>305</v>
      </c>
      <c r="F38" s="39">
        <v>66</v>
      </c>
      <c r="G38" s="201">
        <v>371</v>
      </c>
      <c r="H38" s="200"/>
    </row>
    <row r="39" spans="2:12" ht="12.75" customHeight="1" x14ac:dyDescent="0.2">
      <c r="B39" s="626"/>
      <c r="C39" s="628"/>
      <c r="D39" s="32" t="s">
        <v>210</v>
      </c>
      <c r="E39" s="42">
        <f>SUM(E37:E38)</f>
        <v>934</v>
      </c>
      <c r="F39" s="61">
        <f>SUM(F37:F38)</f>
        <v>155</v>
      </c>
      <c r="G39" s="194">
        <f>SUM(G37:G38)</f>
        <v>1146</v>
      </c>
      <c r="H39" s="200"/>
    </row>
    <row r="40" spans="2:12" ht="17.25" customHeight="1" x14ac:dyDescent="0.2">
      <c r="B40" s="28"/>
      <c r="C40" s="28"/>
      <c r="D40" s="28"/>
      <c r="E40" s="30"/>
      <c r="F40" s="30"/>
      <c r="G40" s="30"/>
      <c r="H40" s="29"/>
    </row>
    <row r="41" spans="2:12" x14ac:dyDescent="0.2">
      <c r="B41" s="641" t="s">
        <v>267</v>
      </c>
      <c r="C41" s="641"/>
      <c r="D41" s="641"/>
      <c r="E41" s="641"/>
      <c r="F41" s="641"/>
      <c r="G41" s="641"/>
      <c r="H41" s="34"/>
    </row>
    <row r="42" spans="2:12" ht="8.25" customHeight="1" x14ac:dyDescent="0.2">
      <c r="B42" s="24"/>
      <c r="C42" s="29"/>
      <c r="D42" s="29"/>
      <c r="E42" s="29"/>
      <c r="F42" s="29"/>
      <c r="G42" s="29"/>
      <c r="H42" s="29"/>
    </row>
    <row r="43" spans="2:12" ht="17.25" customHeight="1" x14ac:dyDescent="0.2">
      <c r="B43" s="25"/>
      <c r="C43" s="25"/>
      <c r="D43" s="25"/>
      <c r="E43" s="591" t="s">
        <v>247</v>
      </c>
      <c r="F43" s="593" t="s">
        <v>248</v>
      </c>
      <c r="G43" s="591" t="s">
        <v>210</v>
      </c>
      <c r="H43" s="29"/>
    </row>
    <row r="44" spans="2:12" ht="27" customHeight="1" x14ac:dyDescent="0.2">
      <c r="B44" s="642" t="s">
        <v>174</v>
      </c>
      <c r="C44" s="643"/>
      <c r="D44" s="644"/>
      <c r="E44" s="43">
        <v>318746</v>
      </c>
      <c r="F44" s="51">
        <v>65802</v>
      </c>
      <c r="G44" s="52">
        <v>384548</v>
      </c>
      <c r="H44" s="29"/>
    </row>
    <row r="45" spans="2:12" ht="12.75" customHeight="1" x14ac:dyDescent="0.2">
      <c r="B45" s="626" t="s">
        <v>254</v>
      </c>
      <c r="C45" s="627"/>
      <c r="D45" s="628"/>
      <c r="E45" s="44">
        <v>105196</v>
      </c>
      <c r="F45" s="53">
        <v>19975</v>
      </c>
      <c r="G45" s="217" t="s">
        <v>416</v>
      </c>
      <c r="I45" s="382"/>
      <c r="J45" s="382"/>
      <c r="L45" s="285"/>
    </row>
    <row r="46" spans="2:12" x14ac:dyDescent="0.2">
      <c r="B46" s="28" t="s">
        <v>175</v>
      </c>
      <c r="C46" s="28"/>
      <c r="D46" s="28"/>
      <c r="E46" s="28"/>
      <c r="F46" s="28"/>
      <c r="G46" s="277"/>
      <c r="I46" s="382"/>
      <c r="J46" s="382"/>
      <c r="L46" s="285"/>
    </row>
    <row r="47" spans="2:12" ht="12" customHeight="1" x14ac:dyDescent="0.2">
      <c r="B47" s="28" t="s">
        <v>425</v>
      </c>
      <c r="C47" s="28"/>
      <c r="D47" s="28"/>
      <c r="E47" s="28"/>
      <c r="F47" s="28"/>
      <c r="G47" s="29"/>
      <c r="H47" s="189"/>
      <c r="L47" s="286"/>
    </row>
    <row r="48" spans="2:12" ht="12" customHeight="1" x14ac:dyDescent="0.2">
      <c r="B48" s="28" t="s">
        <v>427</v>
      </c>
      <c r="C48" s="28"/>
      <c r="D48" s="28"/>
      <c r="E48" s="28"/>
      <c r="F48" s="28"/>
      <c r="G48" s="29"/>
      <c r="H48" s="189"/>
      <c r="L48" s="286"/>
    </row>
    <row r="49" spans="1:12" ht="12" customHeight="1" x14ac:dyDescent="0.2">
      <c r="B49" s="28" t="s">
        <v>426</v>
      </c>
      <c r="C49" s="28"/>
      <c r="D49" s="28"/>
      <c r="E49" s="28"/>
      <c r="F49" s="28"/>
      <c r="G49" s="29"/>
      <c r="H49" s="189"/>
      <c r="L49" s="286"/>
    </row>
    <row r="50" spans="1:12" ht="12" customHeight="1" x14ac:dyDescent="0.2">
      <c r="B50" s="28"/>
      <c r="C50" s="28"/>
      <c r="D50" s="28"/>
      <c r="E50" s="28"/>
      <c r="F50" s="28"/>
      <c r="G50" s="29"/>
      <c r="H50" s="189"/>
      <c r="L50" s="286"/>
    </row>
    <row r="51" spans="1:12" x14ac:dyDescent="0.2">
      <c r="B51" s="641" t="s">
        <v>268</v>
      </c>
      <c r="C51" s="641"/>
      <c r="D51" s="641"/>
      <c r="E51" s="641"/>
      <c r="F51" s="641"/>
      <c r="G51" s="641"/>
      <c r="H51" s="189"/>
      <c r="L51" s="286"/>
    </row>
    <row r="52" spans="1:12" ht="8.25" customHeight="1" x14ac:dyDescent="0.2">
      <c r="B52" s="31"/>
      <c r="C52" s="23"/>
      <c r="D52" s="23"/>
      <c r="E52" s="21"/>
      <c r="G52" s="29"/>
      <c r="H52" s="189"/>
      <c r="L52" s="286"/>
    </row>
    <row r="53" spans="1:12" x14ac:dyDescent="0.2">
      <c r="B53" s="594" t="s">
        <v>255</v>
      </c>
      <c r="C53" s="594" t="s">
        <v>256</v>
      </c>
      <c r="D53" s="635" t="s">
        <v>257</v>
      </c>
      <c r="E53" s="636"/>
      <c r="F53" s="635" t="s">
        <v>210</v>
      </c>
      <c r="G53" s="636"/>
      <c r="H53" s="189"/>
      <c r="L53" s="286"/>
    </row>
    <row r="54" spans="1:12" x14ac:dyDescent="0.2">
      <c r="B54" s="322">
        <v>853</v>
      </c>
      <c r="C54" s="322">
        <v>299</v>
      </c>
      <c r="D54" s="637">
        <v>16</v>
      </c>
      <c r="E54" s="638"/>
      <c r="F54" s="639">
        <f>SUM(B54:E54)</f>
        <v>1168</v>
      </c>
      <c r="G54" s="640"/>
      <c r="H54" s="189"/>
      <c r="L54" s="286"/>
    </row>
    <row r="56" spans="1:12" ht="12.75" customHeight="1" x14ac:dyDescent="0.2">
      <c r="B56" s="619" t="s">
        <v>19</v>
      </c>
      <c r="C56" s="619"/>
      <c r="D56" s="619"/>
      <c r="E56" s="619"/>
      <c r="F56" s="619"/>
      <c r="G56" s="619"/>
      <c r="H56" s="619"/>
    </row>
    <row r="57" spans="1:12" x14ac:dyDescent="0.2">
      <c r="A57" s="81"/>
      <c r="B57" s="619"/>
      <c r="C57" s="619"/>
      <c r="D57" s="619"/>
      <c r="E57" s="619"/>
      <c r="F57" s="619"/>
      <c r="G57" s="619"/>
      <c r="H57" s="619"/>
    </row>
    <row r="58" spans="1:12" x14ac:dyDescent="0.2">
      <c r="A58" s="81"/>
      <c r="B58" s="619"/>
      <c r="C58" s="619"/>
      <c r="D58" s="619"/>
      <c r="E58" s="619"/>
      <c r="F58" s="619"/>
      <c r="G58" s="619"/>
      <c r="H58" s="619"/>
    </row>
  </sheetData>
  <customSheetViews>
    <customSheetView guid="{4BF6A69F-C29D-460A-9E84-5045F8F80EEB}" showGridLines="0">
      <selection activeCell="K38" sqref="K38"/>
      <pageMargins left="0.19685039370078741" right="0.15748031496062992" top="0.19685039370078741" bottom="0.19685039370078741" header="0.31496062992125984" footer="0.31496062992125984"/>
      <pageSetup paperSize="9" orientation="portrait" r:id="rId1"/>
    </customSheetView>
  </customSheetViews>
  <mergeCells count="27">
    <mergeCell ref="K3:L7"/>
    <mergeCell ref="A1:I1"/>
    <mergeCell ref="B3:G3"/>
    <mergeCell ref="B25:G25"/>
    <mergeCell ref="B41:G41"/>
    <mergeCell ref="E5:H5"/>
    <mergeCell ref="D5:D6"/>
    <mergeCell ref="C7:C9"/>
    <mergeCell ref="C16:C18"/>
    <mergeCell ref="B22:B23"/>
    <mergeCell ref="B37:C39"/>
    <mergeCell ref="B56:H58"/>
    <mergeCell ref="C13:C15"/>
    <mergeCell ref="C10:C12"/>
    <mergeCell ref="B5:B19"/>
    <mergeCell ref="B45:D45"/>
    <mergeCell ref="B28:C30"/>
    <mergeCell ref="D53:E53"/>
    <mergeCell ref="D54:E54"/>
    <mergeCell ref="F53:G53"/>
    <mergeCell ref="F54:G54"/>
    <mergeCell ref="B51:G51"/>
    <mergeCell ref="B44:D44"/>
    <mergeCell ref="C5:C6"/>
    <mergeCell ref="B31:C33"/>
    <mergeCell ref="B34:C36"/>
    <mergeCell ref="C19:D19"/>
  </mergeCells>
  <phoneticPr fontId="10" type="noConversion"/>
  <pageMargins left="0.19685039370078741" right="0.15748031496062992" top="0.19685039370078741" bottom="0.19685039370078741" header="0.31496062992125984" footer="0.31496062992125984"/>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K63"/>
  <sheetViews>
    <sheetView showGridLines="0" workbookViewId="0">
      <selection sqref="A1:H64"/>
    </sheetView>
  </sheetViews>
  <sheetFormatPr baseColWidth="10" defaultRowHeight="12.75" x14ac:dyDescent="0.2"/>
  <cols>
    <col min="1" max="1" width="2.140625" style="20" customWidth="1"/>
    <col min="2" max="2" width="11.42578125" style="20" customWidth="1"/>
    <col min="3" max="4" width="11.42578125" style="20"/>
    <col min="5" max="5" width="9.85546875" style="20" customWidth="1"/>
    <col min="6" max="7" width="25.7109375" style="20" customWidth="1"/>
    <col min="8" max="8" width="4" style="20" customWidth="1"/>
    <col min="9" max="16384" width="11.42578125" style="20"/>
  </cols>
  <sheetData>
    <row r="1" spans="1:8" x14ac:dyDescent="0.2">
      <c r="A1" s="652" t="s">
        <v>321</v>
      </c>
      <c r="B1" s="652"/>
      <c r="C1" s="652"/>
      <c r="D1" s="652"/>
      <c r="E1" s="652"/>
      <c r="F1" s="652"/>
      <c r="G1" s="652"/>
      <c r="H1" s="652"/>
    </row>
    <row r="2" spans="1:8" x14ac:dyDescent="0.2">
      <c r="A2" s="401"/>
      <c r="B2" s="401"/>
      <c r="C2" s="401"/>
      <c r="D2" s="401"/>
      <c r="E2" s="401"/>
      <c r="F2" s="401"/>
      <c r="G2" s="401"/>
      <c r="H2" s="401"/>
    </row>
    <row r="3" spans="1:8" ht="12.75" customHeight="1" x14ac:dyDescent="0.2">
      <c r="A3" s="401"/>
      <c r="B3" s="641" t="s">
        <v>185</v>
      </c>
      <c r="C3" s="641"/>
      <c r="D3" s="641"/>
      <c r="E3" s="641"/>
      <c r="F3" s="641"/>
      <c r="G3" s="641"/>
      <c r="H3" s="401"/>
    </row>
    <row r="4" spans="1:8" ht="8.25" customHeight="1" x14ac:dyDescent="0.2">
      <c r="B4" s="2"/>
      <c r="C4" s="2"/>
      <c r="D4" s="2"/>
      <c r="E4" s="2"/>
    </row>
    <row r="5" spans="1:8" ht="21" customHeight="1" x14ac:dyDescent="0.2">
      <c r="B5" s="683"/>
      <c r="C5" s="683"/>
      <c r="D5" s="683"/>
      <c r="E5" s="683"/>
      <c r="F5" s="595" t="s">
        <v>430</v>
      </c>
      <c r="G5" s="596" t="s">
        <v>272</v>
      </c>
    </row>
    <row r="6" spans="1:8" ht="12.75" customHeight="1" x14ac:dyDescent="0.2">
      <c r="B6" s="642" t="s">
        <v>186</v>
      </c>
      <c r="C6" s="643"/>
      <c r="D6" s="643"/>
      <c r="E6" s="643"/>
      <c r="F6" s="338">
        <v>0</v>
      </c>
      <c r="G6" s="91">
        <v>0</v>
      </c>
    </row>
    <row r="7" spans="1:8" ht="12.75" customHeight="1" x14ac:dyDescent="0.2">
      <c r="B7" s="647" t="s">
        <v>187</v>
      </c>
      <c r="C7" s="684"/>
      <c r="D7" s="684"/>
      <c r="E7" s="684"/>
      <c r="F7" s="337">
        <v>0</v>
      </c>
      <c r="G7" s="92">
        <v>0</v>
      </c>
    </row>
    <row r="8" spans="1:8" ht="11.25" customHeight="1" x14ac:dyDescent="0.2">
      <c r="B8" s="647" t="s">
        <v>188</v>
      </c>
      <c r="C8" s="684"/>
      <c r="D8" s="684"/>
      <c r="E8" s="684"/>
      <c r="F8" s="337">
        <v>0</v>
      </c>
      <c r="G8" s="92">
        <v>0</v>
      </c>
    </row>
    <row r="9" spans="1:8" ht="10.5" customHeight="1" x14ac:dyDescent="0.2">
      <c r="B9" s="647" t="s">
        <v>159</v>
      </c>
      <c r="C9" s="684"/>
      <c r="D9" s="684"/>
      <c r="E9" s="648"/>
      <c r="F9" s="337">
        <v>0</v>
      </c>
      <c r="G9" s="92">
        <v>0</v>
      </c>
    </row>
    <row r="10" spans="1:8" x14ac:dyDescent="0.2">
      <c r="B10" s="647" t="s">
        <v>160</v>
      </c>
      <c r="C10" s="684"/>
      <c r="D10" s="684"/>
      <c r="E10" s="684"/>
      <c r="F10" s="337">
        <v>0.9</v>
      </c>
      <c r="G10" s="92">
        <v>0.3</v>
      </c>
    </row>
    <row r="11" spans="1:8" ht="13.5" customHeight="1" x14ac:dyDescent="0.2">
      <c r="B11" s="647" t="s">
        <v>161</v>
      </c>
      <c r="C11" s="684"/>
      <c r="D11" s="684"/>
      <c r="E11" s="684"/>
      <c r="F11" s="337">
        <v>0</v>
      </c>
      <c r="G11" s="92">
        <v>0.1</v>
      </c>
    </row>
    <row r="12" spans="1:8" ht="13.5" customHeight="1" x14ac:dyDescent="0.2">
      <c r="B12" s="647" t="s">
        <v>189</v>
      </c>
      <c r="C12" s="684"/>
      <c r="D12" s="684"/>
      <c r="E12" s="684"/>
      <c r="F12" s="337">
        <v>67.5</v>
      </c>
      <c r="G12" s="92">
        <v>80.3</v>
      </c>
    </row>
    <row r="13" spans="1:8" x14ac:dyDescent="0.2">
      <c r="B13" s="647" t="s">
        <v>190</v>
      </c>
      <c r="C13" s="684"/>
      <c r="D13" s="684"/>
      <c r="E13" s="684"/>
      <c r="F13" s="337">
        <v>0.3</v>
      </c>
      <c r="G13" s="92">
        <v>0.5</v>
      </c>
    </row>
    <row r="14" spans="1:8" x14ac:dyDescent="0.2">
      <c r="B14" s="647" t="s">
        <v>191</v>
      </c>
      <c r="C14" s="684"/>
      <c r="D14" s="684"/>
      <c r="E14" s="684"/>
      <c r="F14" s="337">
        <v>0.5</v>
      </c>
      <c r="G14" s="92">
        <v>0.6</v>
      </c>
    </row>
    <row r="15" spans="1:8" ht="12.75" customHeight="1" x14ac:dyDescent="0.2">
      <c r="B15" s="647" t="s">
        <v>162</v>
      </c>
      <c r="C15" s="684"/>
      <c r="D15" s="684"/>
      <c r="E15" s="684"/>
      <c r="F15" s="337">
        <v>0.6</v>
      </c>
      <c r="G15" s="92">
        <v>0.8</v>
      </c>
    </row>
    <row r="16" spans="1:8" ht="12.75" customHeight="1" x14ac:dyDescent="0.2">
      <c r="B16" s="647" t="s">
        <v>330</v>
      </c>
      <c r="C16" s="684"/>
      <c r="D16" s="684"/>
      <c r="E16" s="648"/>
      <c r="F16" s="337">
        <v>21.9</v>
      </c>
      <c r="G16" s="92">
        <v>9.3000000000000007</v>
      </c>
    </row>
    <row r="17" spans="2:9" x14ac:dyDescent="0.2">
      <c r="B17" s="647" t="s">
        <v>192</v>
      </c>
      <c r="C17" s="684"/>
      <c r="D17" s="684"/>
      <c r="E17" s="684"/>
      <c r="F17" s="337">
        <v>0.5</v>
      </c>
      <c r="G17" s="92">
        <v>0.2</v>
      </c>
    </row>
    <row r="18" spans="2:9" x14ac:dyDescent="0.2">
      <c r="B18" s="647" t="s">
        <v>193</v>
      </c>
      <c r="C18" s="684"/>
      <c r="D18" s="684"/>
      <c r="E18" s="684"/>
      <c r="F18" s="337">
        <v>2.8</v>
      </c>
      <c r="G18" s="92">
        <v>3.1</v>
      </c>
    </row>
    <row r="19" spans="2:9" ht="12.75" customHeight="1" x14ac:dyDescent="0.2">
      <c r="B19" s="647" t="s">
        <v>194</v>
      </c>
      <c r="C19" s="684"/>
      <c r="D19" s="684"/>
      <c r="E19" s="684"/>
      <c r="F19" s="337">
        <v>1.1000000000000001</v>
      </c>
      <c r="G19" s="92">
        <v>0.9</v>
      </c>
    </row>
    <row r="20" spans="2:9" x14ac:dyDescent="0.2">
      <c r="B20" s="647" t="s">
        <v>195</v>
      </c>
      <c r="C20" s="684"/>
      <c r="D20" s="684"/>
      <c r="E20" s="684"/>
      <c r="F20" s="337">
        <v>2.5</v>
      </c>
      <c r="G20" s="92">
        <v>2.2999999999999998</v>
      </c>
    </row>
    <row r="21" spans="2:9" x14ac:dyDescent="0.2">
      <c r="B21" s="647" t="s">
        <v>196</v>
      </c>
      <c r="C21" s="684"/>
      <c r="D21" s="684"/>
      <c r="E21" s="684"/>
      <c r="F21" s="337">
        <v>0.4</v>
      </c>
      <c r="G21" s="92">
        <v>0.2</v>
      </c>
    </row>
    <row r="22" spans="2:9" x14ac:dyDescent="0.2">
      <c r="B22" s="626" t="s">
        <v>211</v>
      </c>
      <c r="C22" s="627"/>
      <c r="D22" s="627"/>
      <c r="E22" s="627"/>
      <c r="F22" s="337">
        <v>1</v>
      </c>
      <c r="G22" s="92">
        <v>1.5</v>
      </c>
    </row>
    <row r="23" spans="2:9" ht="12.75" customHeight="1" x14ac:dyDescent="0.2">
      <c r="B23" s="686" t="s">
        <v>210</v>
      </c>
      <c r="C23" s="687"/>
      <c r="D23" s="687"/>
      <c r="E23" s="687"/>
      <c r="F23" s="85">
        <f>SUM(F6:F22)</f>
        <v>99.999999999999986</v>
      </c>
      <c r="G23" s="93">
        <f>SUM(G6:G22)</f>
        <v>100.1</v>
      </c>
    </row>
    <row r="24" spans="2:9" ht="16.5" customHeight="1" x14ac:dyDescent="0.2">
      <c r="B24" s="689" t="s">
        <v>222</v>
      </c>
      <c r="C24" s="690"/>
      <c r="D24" s="690"/>
      <c r="E24" s="690"/>
      <c r="F24" s="207">
        <v>2647</v>
      </c>
      <c r="G24" s="208">
        <v>8151</v>
      </c>
      <c r="I24" s="393"/>
    </row>
    <row r="25" spans="2:9" ht="16.5" customHeight="1" x14ac:dyDescent="0.2">
      <c r="B25" s="14"/>
      <c r="C25" s="14"/>
      <c r="D25" s="14"/>
      <c r="E25" s="14"/>
      <c r="F25" s="96"/>
      <c r="G25" s="96"/>
      <c r="I25" s="402"/>
    </row>
    <row r="26" spans="2:9" ht="12.75" customHeight="1" x14ac:dyDescent="0.2">
      <c r="B26" s="641" t="s">
        <v>197</v>
      </c>
      <c r="C26" s="641"/>
      <c r="D26" s="641"/>
      <c r="E26" s="641"/>
      <c r="F26" s="641"/>
      <c r="G26" s="641"/>
    </row>
    <row r="27" spans="2:9" ht="8.25" customHeight="1" x14ac:dyDescent="0.2"/>
    <row r="28" spans="2:9" ht="21" customHeight="1" x14ac:dyDescent="0.2">
      <c r="B28" s="1"/>
      <c r="C28" s="1"/>
      <c r="F28" s="595" t="s">
        <v>430</v>
      </c>
      <c r="G28" s="597" t="s">
        <v>272</v>
      </c>
    </row>
    <row r="29" spans="2:9" x14ac:dyDescent="0.2">
      <c r="B29" s="629" t="s">
        <v>198</v>
      </c>
      <c r="C29" s="688"/>
      <c r="D29" s="688"/>
      <c r="E29" s="630"/>
      <c r="F29" s="87">
        <v>0.4</v>
      </c>
      <c r="G29" s="5">
        <v>0.5</v>
      </c>
    </row>
    <row r="30" spans="2:9" x14ac:dyDescent="0.2">
      <c r="B30" s="631" t="s">
        <v>199</v>
      </c>
      <c r="C30" s="685"/>
      <c r="D30" s="685"/>
      <c r="E30" s="632"/>
      <c r="F30" s="84">
        <v>2</v>
      </c>
      <c r="G30" s="76">
        <v>2.1</v>
      </c>
    </row>
    <row r="31" spans="2:9" x14ac:dyDescent="0.2">
      <c r="B31" s="631" t="s">
        <v>200</v>
      </c>
      <c r="C31" s="685"/>
      <c r="D31" s="685"/>
      <c r="E31" s="632"/>
      <c r="F31" s="84">
        <v>95</v>
      </c>
      <c r="G31" s="76">
        <v>94.8</v>
      </c>
    </row>
    <row r="32" spans="2:9" x14ac:dyDescent="0.2">
      <c r="B32" s="631" t="s">
        <v>166</v>
      </c>
      <c r="C32" s="685"/>
      <c r="D32" s="685"/>
      <c r="E32" s="632"/>
      <c r="F32" s="84">
        <v>0.4</v>
      </c>
      <c r="G32" s="76">
        <v>0.4</v>
      </c>
    </row>
    <row r="33" spans="2:11" x14ac:dyDescent="0.2">
      <c r="B33" s="631" t="s">
        <v>201</v>
      </c>
      <c r="C33" s="685"/>
      <c r="D33" s="685"/>
      <c r="E33" s="632"/>
      <c r="F33" s="84">
        <v>0.2</v>
      </c>
      <c r="G33" s="76">
        <v>0.3</v>
      </c>
    </row>
    <row r="34" spans="2:11" x14ac:dyDescent="0.2">
      <c r="B34" s="631" t="s">
        <v>163</v>
      </c>
      <c r="C34" s="685"/>
      <c r="D34" s="685"/>
      <c r="E34" s="632"/>
      <c r="F34" s="84">
        <v>0.4</v>
      </c>
      <c r="G34" s="76">
        <v>0.3</v>
      </c>
    </row>
    <row r="35" spans="2:11" x14ac:dyDescent="0.2">
      <c r="B35" s="631" t="s">
        <v>202</v>
      </c>
      <c r="C35" s="685"/>
      <c r="D35" s="685"/>
      <c r="E35" s="632"/>
      <c r="F35" s="84">
        <v>0.1</v>
      </c>
      <c r="G35" s="76">
        <v>0.1</v>
      </c>
    </row>
    <row r="36" spans="2:11" x14ac:dyDescent="0.2">
      <c r="B36" s="631" t="s">
        <v>147</v>
      </c>
      <c r="C36" s="685"/>
      <c r="D36" s="685"/>
      <c r="E36" s="632"/>
      <c r="F36" s="84">
        <v>0.3</v>
      </c>
      <c r="G36" s="76">
        <v>0.4</v>
      </c>
    </row>
    <row r="37" spans="2:11" x14ac:dyDescent="0.2">
      <c r="B37" s="631" t="s">
        <v>203</v>
      </c>
      <c r="C37" s="685"/>
      <c r="D37" s="685"/>
      <c r="E37" s="632"/>
      <c r="F37" s="84">
        <v>0</v>
      </c>
      <c r="G37" s="76">
        <v>0</v>
      </c>
    </row>
    <row r="38" spans="2:11" x14ac:dyDescent="0.2">
      <c r="B38" s="631" t="s">
        <v>164</v>
      </c>
      <c r="C38" s="685"/>
      <c r="D38" s="685"/>
      <c r="E38" s="632"/>
      <c r="F38" s="84">
        <v>0</v>
      </c>
      <c r="G38" s="76">
        <v>0</v>
      </c>
    </row>
    <row r="39" spans="2:11" x14ac:dyDescent="0.2">
      <c r="B39" s="631" t="s">
        <v>413</v>
      </c>
      <c r="C39" s="685"/>
      <c r="D39" s="685"/>
      <c r="E39" s="632"/>
      <c r="F39" s="84">
        <v>0.1</v>
      </c>
      <c r="G39" s="76">
        <v>0.1</v>
      </c>
    </row>
    <row r="40" spans="2:11" x14ac:dyDescent="0.2">
      <c r="B40" s="317" t="s">
        <v>3</v>
      </c>
      <c r="C40" s="331"/>
      <c r="D40" s="331"/>
      <c r="E40" s="320"/>
      <c r="F40" s="84">
        <v>0.1</v>
      </c>
      <c r="G40" s="76">
        <v>0.2</v>
      </c>
    </row>
    <row r="41" spans="2:11" x14ac:dyDescent="0.2">
      <c r="B41" s="317" t="s">
        <v>165</v>
      </c>
      <c r="C41" s="331"/>
      <c r="D41" s="331"/>
      <c r="E41" s="320"/>
      <c r="F41" s="84">
        <v>0.3</v>
      </c>
      <c r="G41" s="76">
        <v>0.2</v>
      </c>
    </row>
    <row r="42" spans="2:11" x14ac:dyDescent="0.2">
      <c r="B42" s="633" t="s">
        <v>211</v>
      </c>
      <c r="C42" s="695"/>
      <c r="D42" s="695"/>
      <c r="E42" s="634"/>
      <c r="F42" s="84">
        <v>0.7</v>
      </c>
      <c r="G42" s="76">
        <v>0.6</v>
      </c>
    </row>
    <row r="43" spans="2:11" x14ac:dyDescent="0.2">
      <c r="B43" s="692" t="s">
        <v>210</v>
      </c>
      <c r="C43" s="693"/>
      <c r="D43" s="693"/>
      <c r="E43" s="694"/>
      <c r="F43" s="85">
        <f>SUM(F29:F42)</f>
        <v>100</v>
      </c>
      <c r="G43" s="93">
        <f>SUM(G29:G42)</f>
        <v>99.999999999999986</v>
      </c>
    </row>
    <row r="44" spans="2:11" ht="16.5" customHeight="1" x14ac:dyDescent="0.2">
      <c r="B44" s="697" t="s">
        <v>222</v>
      </c>
      <c r="C44" s="698"/>
      <c r="D44" s="698"/>
      <c r="E44" s="699"/>
      <c r="F44" s="86">
        <v>2588</v>
      </c>
      <c r="G44" s="94">
        <v>7976</v>
      </c>
      <c r="K44" s="284"/>
    </row>
    <row r="45" spans="2:11" ht="16.5" customHeight="1" x14ac:dyDescent="0.2">
      <c r="B45" s="333"/>
      <c r="C45" s="333"/>
      <c r="D45" s="333"/>
      <c r="E45" s="333"/>
      <c r="G45" s="281"/>
      <c r="K45" s="299"/>
    </row>
    <row r="46" spans="2:11" ht="12.75" customHeight="1" x14ac:dyDescent="0.2">
      <c r="B46" s="641" t="s">
        <v>182</v>
      </c>
      <c r="C46" s="641"/>
      <c r="D46" s="641"/>
      <c r="E46" s="641"/>
      <c r="F46" s="641"/>
      <c r="G46" s="641"/>
    </row>
    <row r="47" spans="2:11" ht="8.25" customHeight="1" x14ac:dyDescent="0.2">
      <c r="B47" s="18"/>
      <c r="C47" s="18"/>
      <c r="D47" s="18"/>
      <c r="E47" s="18"/>
      <c r="F47" s="18"/>
      <c r="G47" s="18"/>
    </row>
    <row r="48" spans="2:11" ht="21" customHeight="1" x14ac:dyDescent="0.2">
      <c r="B48" s="691"/>
      <c r="C48" s="691"/>
      <c r="D48" s="691"/>
      <c r="E48" s="15"/>
      <c r="F48" s="595" t="s">
        <v>430</v>
      </c>
      <c r="G48" s="597" t="s">
        <v>272</v>
      </c>
    </row>
    <row r="49" spans="2:7" x14ac:dyDescent="0.2">
      <c r="B49" s="629" t="s">
        <v>204</v>
      </c>
      <c r="C49" s="688"/>
      <c r="D49" s="688"/>
      <c r="E49" s="630"/>
      <c r="F49" s="88">
        <v>1.2</v>
      </c>
      <c r="G49" s="8">
        <v>1.1000000000000001</v>
      </c>
    </row>
    <row r="50" spans="2:7" x14ac:dyDescent="0.2">
      <c r="B50" s="631" t="s">
        <v>177</v>
      </c>
      <c r="C50" s="685"/>
      <c r="D50" s="685"/>
      <c r="E50" s="632"/>
      <c r="F50" s="89">
        <v>28.6</v>
      </c>
      <c r="G50" s="12">
        <v>35</v>
      </c>
    </row>
    <row r="51" spans="2:7" x14ac:dyDescent="0.2">
      <c r="B51" s="631" t="s">
        <v>205</v>
      </c>
      <c r="C51" s="685"/>
      <c r="D51" s="685"/>
      <c r="E51" s="632"/>
      <c r="F51" s="89">
        <v>56</v>
      </c>
      <c r="G51" s="12">
        <v>50.2</v>
      </c>
    </row>
    <row r="52" spans="2:7" ht="27.75" customHeight="1" x14ac:dyDescent="0.2">
      <c r="B52" s="647" t="s">
        <v>206</v>
      </c>
      <c r="C52" s="684"/>
      <c r="D52" s="684"/>
      <c r="E52" s="648"/>
      <c r="F52" s="89">
        <v>9</v>
      </c>
      <c r="G52" s="12">
        <v>8.3000000000000007</v>
      </c>
    </row>
    <row r="53" spans="2:7" x14ac:dyDescent="0.2">
      <c r="B53" s="631" t="s">
        <v>207</v>
      </c>
      <c r="C53" s="685"/>
      <c r="D53" s="685"/>
      <c r="E53" s="632"/>
      <c r="F53" s="89">
        <v>1.5</v>
      </c>
      <c r="G53" s="12">
        <v>1.4</v>
      </c>
    </row>
    <row r="54" spans="2:7" x14ac:dyDescent="0.2">
      <c r="B54" s="631" t="s">
        <v>213</v>
      </c>
      <c r="C54" s="685"/>
      <c r="D54" s="685"/>
      <c r="E54" s="632"/>
      <c r="F54" s="89">
        <v>1.4</v>
      </c>
      <c r="G54" s="12">
        <v>1.4</v>
      </c>
    </row>
    <row r="55" spans="2:7" ht="27.75" customHeight="1" x14ac:dyDescent="0.2">
      <c r="B55" s="647" t="s">
        <v>208</v>
      </c>
      <c r="C55" s="684"/>
      <c r="D55" s="684"/>
      <c r="E55" s="648"/>
      <c r="F55" s="89">
        <v>0</v>
      </c>
      <c r="G55" s="12">
        <v>0</v>
      </c>
    </row>
    <row r="56" spans="2:7" x14ac:dyDescent="0.2">
      <c r="B56" s="631" t="s">
        <v>214</v>
      </c>
      <c r="C56" s="685"/>
      <c r="D56" s="685"/>
      <c r="E56" s="632"/>
      <c r="F56" s="89">
        <v>0.8</v>
      </c>
      <c r="G56" s="12">
        <v>0.7</v>
      </c>
    </row>
    <row r="57" spans="2:7" x14ac:dyDescent="0.2">
      <c r="B57" s="631" t="s">
        <v>178</v>
      </c>
      <c r="C57" s="685"/>
      <c r="D57" s="685"/>
      <c r="E57" s="632"/>
      <c r="F57" s="89">
        <v>0</v>
      </c>
      <c r="G57" s="12">
        <v>0.3</v>
      </c>
    </row>
    <row r="58" spans="2:7" x14ac:dyDescent="0.2">
      <c r="B58" s="631" t="s">
        <v>179</v>
      </c>
      <c r="C58" s="685"/>
      <c r="D58" s="685"/>
      <c r="E58" s="632"/>
      <c r="F58" s="89">
        <v>0.8</v>
      </c>
      <c r="G58" s="12">
        <v>0.7</v>
      </c>
    </row>
    <row r="59" spans="2:7" x14ac:dyDescent="0.2">
      <c r="B59" s="631" t="s">
        <v>215</v>
      </c>
      <c r="C59" s="685"/>
      <c r="D59" s="685"/>
      <c r="E59" s="632"/>
      <c r="F59" s="89">
        <v>0</v>
      </c>
      <c r="G59" s="12">
        <v>0.1</v>
      </c>
    </row>
    <row r="60" spans="2:7" x14ac:dyDescent="0.2">
      <c r="B60" s="631" t="s">
        <v>180</v>
      </c>
      <c r="C60" s="685"/>
      <c r="D60" s="685"/>
      <c r="E60" s="632"/>
      <c r="F60" s="89">
        <v>0.1</v>
      </c>
      <c r="G60" s="12">
        <v>0</v>
      </c>
    </row>
    <row r="61" spans="2:7" x14ac:dyDescent="0.2">
      <c r="B61" s="633" t="s">
        <v>211</v>
      </c>
      <c r="C61" s="695"/>
      <c r="D61" s="695"/>
      <c r="E61" s="634"/>
      <c r="F61" s="89">
        <v>0.6</v>
      </c>
      <c r="G61" s="12">
        <v>0.8</v>
      </c>
    </row>
    <row r="62" spans="2:7" x14ac:dyDescent="0.2">
      <c r="B62" s="692" t="s">
        <v>210</v>
      </c>
      <c r="C62" s="693"/>
      <c r="D62" s="693"/>
      <c r="E62" s="693"/>
      <c r="F62" s="327">
        <f>SUM(F49:F61)</f>
        <v>99.999999999999986</v>
      </c>
      <c r="G62" s="7">
        <f>SUM(G49:G61)</f>
        <v>100.00000000000001</v>
      </c>
    </row>
    <row r="63" spans="2:7" x14ac:dyDescent="0.2">
      <c r="B63" s="697" t="s">
        <v>222</v>
      </c>
      <c r="C63" s="698"/>
      <c r="D63" s="698"/>
      <c r="E63" s="698"/>
      <c r="F63" s="90">
        <v>2647</v>
      </c>
      <c r="G63" s="95">
        <v>8151</v>
      </c>
    </row>
  </sheetData>
  <customSheetViews>
    <customSheetView guid="{4BF6A69F-C29D-460A-9E84-5045F8F80EEB}" showGridLines="0" topLeftCell="A10">
      <selection activeCell="I24" sqref="I24"/>
      <pageMargins left="0.19685039370078741" right="0.15748031496062992" top="0.19685039370078741" bottom="0.19685039370078741" header="0.31496062992125984" footer="0.31496062992125984"/>
      <pageSetup paperSize="9" orientation="portrait"/>
    </customSheetView>
  </customSheetViews>
  <mergeCells count="54">
    <mergeCell ref="B7:E7"/>
    <mergeCell ref="B8:E8"/>
    <mergeCell ref="A1:H1"/>
    <mergeCell ref="B3:G3"/>
    <mergeCell ref="B5:E5"/>
    <mergeCell ref="B6:E6"/>
    <mergeCell ref="B13:E13"/>
    <mergeCell ref="B14:E14"/>
    <mergeCell ref="B11:E11"/>
    <mergeCell ref="B12:E12"/>
    <mergeCell ref="B9:E9"/>
    <mergeCell ref="B10:E10"/>
    <mergeCell ref="B20:E20"/>
    <mergeCell ref="B21:E21"/>
    <mergeCell ref="B18:E18"/>
    <mergeCell ref="B19:E19"/>
    <mergeCell ref="B15:E15"/>
    <mergeCell ref="B17:E17"/>
    <mergeCell ref="B16:E16"/>
    <mergeCell ref="B30:E30"/>
    <mergeCell ref="B31:E31"/>
    <mergeCell ref="B26:G26"/>
    <mergeCell ref="B29:E29"/>
    <mergeCell ref="B22:E22"/>
    <mergeCell ref="B23:E23"/>
    <mergeCell ref="B24:E24"/>
    <mergeCell ref="B36:E36"/>
    <mergeCell ref="B37:E37"/>
    <mergeCell ref="B34:E34"/>
    <mergeCell ref="B35:E35"/>
    <mergeCell ref="B32:E32"/>
    <mergeCell ref="B33:E33"/>
    <mergeCell ref="B43:E43"/>
    <mergeCell ref="B46:G46"/>
    <mergeCell ref="B48:D48"/>
    <mergeCell ref="B42:E42"/>
    <mergeCell ref="B38:E38"/>
    <mergeCell ref="B39:E39"/>
    <mergeCell ref="B44:E44"/>
    <mergeCell ref="B49:E49"/>
    <mergeCell ref="B50:E50"/>
    <mergeCell ref="B55:E55"/>
    <mergeCell ref="B63:E63"/>
    <mergeCell ref="B61:E61"/>
    <mergeCell ref="B62:E62"/>
    <mergeCell ref="B59:E59"/>
    <mergeCell ref="B60:E60"/>
    <mergeCell ref="B57:E57"/>
    <mergeCell ref="B58:E58"/>
    <mergeCell ref="B56:E56"/>
    <mergeCell ref="B53:E53"/>
    <mergeCell ref="B54:E54"/>
    <mergeCell ref="B51:E51"/>
    <mergeCell ref="B52:E52"/>
  </mergeCells>
  <phoneticPr fontId="10" type="noConversion"/>
  <pageMargins left="0.19685039370078741" right="0.15748031496062992" top="0.19685039370078741" bottom="0.19685039370078741"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H40"/>
  <sheetViews>
    <sheetView showGridLines="0" workbookViewId="0">
      <selection sqref="A1:G41"/>
    </sheetView>
  </sheetViews>
  <sheetFormatPr baseColWidth="10" defaultRowHeight="12.75" x14ac:dyDescent="0.2"/>
  <cols>
    <col min="1" max="1" width="2.140625" style="20" customWidth="1"/>
    <col min="2" max="2" width="40.28515625" style="20" customWidth="1"/>
    <col min="3" max="3" width="12.42578125" style="20" customWidth="1"/>
    <col min="4" max="4" width="13.42578125" style="20" customWidth="1"/>
    <col min="5" max="5" width="11.42578125" style="20" customWidth="1"/>
    <col min="6" max="6" width="11.42578125" style="20"/>
    <col min="7" max="7" width="2.42578125" style="20" customWidth="1"/>
    <col min="8" max="16384" width="11.42578125" style="20"/>
  </cols>
  <sheetData>
    <row r="1" spans="1:8" x14ac:dyDescent="0.2">
      <c r="A1" s="652" t="s">
        <v>321</v>
      </c>
      <c r="B1" s="652"/>
      <c r="C1" s="652"/>
      <c r="D1" s="652"/>
      <c r="E1" s="652"/>
      <c r="F1" s="652"/>
      <c r="G1" s="652"/>
    </row>
    <row r="2" spans="1:8" x14ac:dyDescent="0.2">
      <c r="A2" s="401"/>
      <c r="B2" s="401"/>
      <c r="C2" s="401"/>
      <c r="D2" s="401"/>
      <c r="E2" s="401"/>
      <c r="F2" s="401"/>
      <c r="G2" s="401"/>
    </row>
    <row r="3" spans="1:8" ht="12.75" customHeight="1" x14ac:dyDescent="0.2">
      <c r="A3" s="401"/>
      <c r="B3" s="641" t="s">
        <v>270</v>
      </c>
      <c r="C3" s="641"/>
      <c r="D3" s="641"/>
      <c r="E3" s="641"/>
      <c r="F3" s="641"/>
      <c r="G3" s="183"/>
      <c r="H3" s="33"/>
    </row>
    <row r="4" spans="1:8" ht="8.85" customHeight="1" x14ac:dyDescent="0.2"/>
    <row r="5" spans="1:8" ht="20.100000000000001" customHeight="1" x14ac:dyDescent="0.2">
      <c r="C5" s="722" t="s">
        <v>430</v>
      </c>
      <c r="D5" s="723"/>
      <c r="E5" s="700" t="s">
        <v>272</v>
      </c>
      <c r="F5" s="701"/>
    </row>
    <row r="6" spans="1:8" ht="16.5" customHeight="1" x14ac:dyDescent="0.2">
      <c r="B6" s="581"/>
      <c r="C6" s="591" t="s">
        <v>217</v>
      </c>
      <c r="D6" s="591" t="s">
        <v>218</v>
      </c>
      <c r="E6" s="591" t="s">
        <v>217</v>
      </c>
      <c r="F6" s="591" t="s">
        <v>218</v>
      </c>
    </row>
    <row r="7" spans="1:8" ht="17.25" customHeight="1" x14ac:dyDescent="0.2">
      <c r="B7" s="316" t="s">
        <v>148</v>
      </c>
      <c r="C7" s="5">
        <v>2.6</v>
      </c>
      <c r="D7" s="5">
        <v>0.9</v>
      </c>
      <c r="E7" s="5">
        <v>2.8</v>
      </c>
      <c r="F7" s="5">
        <v>0.9</v>
      </c>
    </row>
    <row r="8" spans="1:8" ht="17.25" customHeight="1" x14ac:dyDescent="0.2">
      <c r="B8" s="319" t="s">
        <v>149</v>
      </c>
      <c r="C8" s="76">
        <v>10.5</v>
      </c>
      <c r="D8" s="76">
        <v>4.8</v>
      </c>
      <c r="E8" s="76">
        <v>10.9</v>
      </c>
      <c r="F8" s="76">
        <v>5</v>
      </c>
    </row>
    <row r="9" spans="1:8" ht="17.25" customHeight="1" x14ac:dyDescent="0.2">
      <c r="B9" s="319" t="s">
        <v>150</v>
      </c>
      <c r="C9" s="76">
        <v>40.200000000000003</v>
      </c>
      <c r="D9" s="76">
        <v>30</v>
      </c>
      <c r="E9" s="76">
        <v>40.6</v>
      </c>
      <c r="F9" s="76">
        <v>29.4</v>
      </c>
    </row>
    <row r="10" spans="1:8" ht="17.25" customHeight="1" x14ac:dyDescent="0.2">
      <c r="B10" s="319" t="s">
        <v>151</v>
      </c>
      <c r="C10" s="76">
        <v>12.5</v>
      </c>
      <c r="D10" s="76">
        <v>18.100000000000001</v>
      </c>
      <c r="E10" s="76">
        <v>11.4</v>
      </c>
      <c r="F10" s="76">
        <v>18.899999999999999</v>
      </c>
    </row>
    <row r="11" spans="1:8" ht="17.25" customHeight="1" x14ac:dyDescent="0.2">
      <c r="B11" s="319" t="s">
        <v>152</v>
      </c>
      <c r="C11" s="76">
        <v>19.399999999999999</v>
      </c>
      <c r="D11" s="76">
        <v>35</v>
      </c>
      <c r="E11" s="76">
        <v>19.2</v>
      </c>
      <c r="F11" s="76">
        <v>33.700000000000003</v>
      </c>
    </row>
    <row r="12" spans="1:8" ht="17.25" customHeight="1" x14ac:dyDescent="0.2">
      <c r="B12" s="319" t="s">
        <v>153</v>
      </c>
      <c r="C12" s="76">
        <v>8</v>
      </c>
      <c r="D12" s="76">
        <v>2.4</v>
      </c>
      <c r="E12" s="76">
        <v>8.1</v>
      </c>
      <c r="F12" s="76">
        <v>2.7</v>
      </c>
    </row>
    <row r="13" spans="1:8" ht="17.25" customHeight="1" x14ac:dyDescent="0.2">
      <c r="B13" s="317" t="s">
        <v>212</v>
      </c>
      <c r="C13" s="76">
        <v>0.8</v>
      </c>
      <c r="D13" s="76">
        <v>4.9000000000000004</v>
      </c>
      <c r="E13" s="76">
        <v>0.7</v>
      </c>
      <c r="F13" s="76">
        <v>5.2</v>
      </c>
    </row>
    <row r="14" spans="1:8" ht="17.25" customHeight="1" x14ac:dyDescent="0.2">
      <c r="B14" s="321" t="s">
        <v>211</v>
      </c>
      <c r="C14" s="6">
        <v>6</v>
      </c>
      <c r="D14" s="6">
        <v>3.8</v>
      </c>
      <c r="E14" s="6">
        <v>6.2</v>
      </c>
      <c r="F14" s="6">
        <v>4.2</v>
      </c>
    </row>
    <row r="15" spans="1:8" ht="15.75" customHeight="1" x14ac:dyDescent="0.2">
      <c r="B15" s="78" t="s">
        <v>221</v>
      </c>
      <c r="C15" s="72">
        <f>SUM(C7:C14)</f>
        <v>100.00000000000001</v>
      </c>
      <c r="D15" s="73">
        <f>SUM(D7:D14)</f>
        <v>99.90000000000002</v>
      </c>
      <c r="E15" s="73">
        <f>SUM(E7:E14)</f>
        <v>99.9</v>
      </c>
      <c r="F15" s="73">
        <f>SUM(F7:F14)</f>
        <v>100.00000000000001</v>
      </c>
    </row>
    <row r="16" spans="1:8" ht="15.75" customHeight="1" x14ac:dyDescent="0.2">
      <c r="B16" s="38" t="s">
        <v>222</v>
      </c>
      <c r="C16" s="74">
        <v>2647</v>
      </c>
      <c r="D16" s="75">
        <v>2647</v>
      </c>
      <c r="E16" s="75">
        <v>8151</v>
      </c>
      <c r="F16" s="75">
        <v>8151</v>
      </c>
    </row>
    <row r="17" spans="2:8" ht="16.5" customHeight="1" x14ac:dyDescent="0.2"/>
    <row r="18" spans="2:8" ht="12.75" customHeight="1" x14ac:dyDescent="0.2">
      <c r="B18" s="641" t="s">
        <v>265</v>
      </c>
      <c r="C18" s="641"/>
      <c r="D18" s="641"/>
      <c r="E18" s="641"/>
      <c r="F18" s="641"/>
      <c r="G18" s="33"/>
      <c r="H18" s="33"/>
    </row>
    <row r="19" spans="2:8" ht="8.25" customHeight="1" x14ac:dyDescent="0.2"/>
    <row r="20" spans="2:8" ht="20.100000000000001" customHeight="1" x14ac:dyDescent="0.2">
      <c r="C20" s="722" t="s">
        <v>430</v>
      </c>
      <c r="D20" s="723"/>
      <c r="E20" s="700" t="s">
        <v>273</v>
      </c>
      <c r="F20" s="701"/>
    </row>
    <row r="21" spans="2:8" ht="17.25" customHeight="1" x14ac:dyDescent="0.2">
      <c r="B21" s="316" t="s">
        <v>233</v>
      </c>
      <c r="C21" s="704">
        <v>89.8</v>
      </c>
      <c r="D21" s="705">
        <v>90.2</v>
      </c>
      <c r="E21" s="704">
        <v>88.6</v>
      </c>
      <c r="F21" s="705">
        <v>92.3</v>
      </c>
    </row>
    <row r="22" spans="2:8" ht="17.25" customHeight="1" x14ac:dyDescent="0.2">
      <c r="B22" s="317" t="s">
        <v>234</v>
      </c>
      <c r="C22" s="702">
        <v>0.2</v>
      </c>
      <c r="D22" s="703">
        <v>0.3</v>
      </c>
      <c r="E22" s="702">
        <v>0.2</v>
      </c>
      <c r="F22" s="703">
        <v>0.3</v>
      </c>
    </row>
    <row r="23" spans="2:8" ht="17.25" customHeight="1" x14ac:dyDescent="0.2">
      <c r="B23" s="317" t="s">
        <v>216</v>
      </c>
      <c r="C23" s="702">
        <v>0</v>
      </c>
      <c r="D23" s="703">
        <v>1.3</v>
      </c>
      <c r="E23" s="702">
        <v>0</v>
      </c>
      <c r="F23" s="703">
        <v>1.3</v>
      </c>
    </row>
    <row r="24" spans="2:8" ht="17.25" customHeight="1" x14ac:dyDescent="0.2">
      <c r="B24" s="317" t="s">
        <v>235</v>
      </c>
      <c r="C24" s="702">
        <v>0.5</v>
      </c>
      <c r="D24" s="703">
        <v>2.2999999999999998</v>
      </c>
      <c r="E24" s="702">
        <v>0.5</v>
      </c>
      <c r="F24" s="703">
        <v>2.2999999999999998</v>
      </c>
    </row>
    <row r="25" spans="2:8" ht="17.25" customHeight="1" x14ac:dyDescent="0.2">
      <c r="B25" s="317" t="s">
        <v>236</v>
      </c>
      <c r="C25" s="702">
        <v>0.1</v>
      </c>
      <c r="D25" s="703">
        <v>3.3</v>
      </c>
      <c r="E25" s="702">
        <v>0.1</v>
      </c>
      <c r="F25" s="703">
        <v>3.3</v>
      </c>
    </row>
    <row r="26" spans="2:8" ht="17.25" customHeight="1" x14ac:dyDescent="0.2">
      <c r="B26" s="317" t="s">
        <v>237</v>
      </c>
      <c r="C26" s="702">
        <v>0.2</v>
      </c>
      <c r="D26" s="703">
        <v>4.3</v>
      </c>
      <c r="E26" s="702">
        <v>0.2</v>
      </c>
      <c r="F26" s="703">
        <v>4.3</v>
      </c>
    </row>
    <row r="27" spans="2:8" ht="17.25" customHeight="1" x14ac:dyDescent="0.2">
      <c r="B27" s="317" t="s">
        <v>167</v>
      </c>
      <c r="C27" s="702">
        <v>0</v>
      </c>
      <c r="D27" s="703">
        <v>5.3</v>
      </c>
      <c r="E27" s="702">
        <v>0.1</v>
      </c>
      <c r="F27" s="703">
        <v>5.3</v>
      </c>
    </row>
    <row r="28" spans="2:8" ht="17.25" customHeight="1" x14ac:dyDescent="0.2">
      <c r="B28" s="317" t="s">
        <v>238</v>
      </c>
      <c r="C28" s="702">
        <v>0</v>
      </c>
      <c r="D28" s="703">
        <v>6.3</v>
      </c>
      <c r="E28" s="702">
        <v>0.1</v>
      </c>
      <c r="F28" s="703">
        <v>6.3</v>
      </c>
    </row>
    <row r="29" spans="2:8" ht="17.25" customHeight="1" x14ac:dyDescent="0.2">
      <c r="B29" s="317" t="s">
        <v>239</v>
      </c>
      <c r="C29" s="702">
        <v>0.3</v>
      </c>
      <c r="D29" s="703">
        <v>7.3</v>
      </c>
      <c r="E29" s="702">
        <v>0.4</v>
      </c>
      <c r="F29" s="703">
        <v>7.3</v>
      </c>
    </row>
    <row r="30" spans="2:8" ht="17.25" customHeight="1" x14ac:dyDescent="0.2">
      <c r="B30" s="317" t="s">
        <v>240</v>
      </c>
      <c r="C30" s="702">
        <v>0.3</v>
      </c>
      <c r="D30" s="703">
        <v>8.3000000000000007</v>
      </c>
      <c r="E30" s="702">
        <v>0.4</v>
      </c>
      <c r="F30" s="703">
        <v>8.3000000000000007</v>
      </c>
    </row>
    <row r="31" spans="2:8" ht="17.25" customHeight="1" x14ac:dyDescent="0.2">
      <c r="B31" s="317" t="s">
        <v>241</v>
      </c>
      <c r="C31" s="702">
        <v>0.2</v>
      </c>
      <c r="D31" s="703">
        <v>9.3000000000000007</v>
      </c>
      <c r="E31" s="702">
        <v>0.1</v>
      </c>
      <c r="F31" s="703">
        <v>9.3000000000000007</v>
      </c>
    </row>
    <row r="32" spans="2:8" ht="17.25" customHeight="1" x14ac:dyDescent="0.2">
      <c r="B32" s="317" t="s">
        <v>242</v>
      </c>
      <c r="C32" s="702">
        <v>0.1</v>
      </c>
      <c r="D32" s="703">
        <v>10.3</v>
      </c>
      <c r="E32" s="702">
        <v>0.2</v>
      </c>
      <c r="F32" s="703">
        <v>10.3</v>
      </c>
    </row>
    <row r="33" spans="2:6" ht="17.25" customHeight="1" x14ac:dyDescent="0.2">
      <c r="B33" s="317" t="s">
        <v>243</v>
      </c>
      <c r="C33" s="702">
        <v>0</v>
      </c>
      <c r="D33" s="703" t="s">
        <v>173</v>
      </c>
      <c r="E33" s="702">
        <v>0</v>
      </c>
      <c r="F33" s="703">
        <v>0</v>
      </c>
    </row>
    <row r="34" spans="2:6" ht="17.25" customHeight="1" x14ac:dyDescent="0.2">
      <c r="B34" s="317" t="s">
        <v>154</v>
      </c>
      <c r="C34" s="702">
        <v>0.1</v>
      </c>
      <c r="D34" s="703"/>
      <c r="E34" s="702">
        <v>0</v>
      </c>
      <c r="F34" s="703"/>
    </row>
    <row r="35" spans="2:6" ht="17.25" customHeight="1" x14ac:dyDescent="0.2">
      <c r="B35" s="317" t="s">
        <v>244</v>
      </c>
      <c r="C35" s="702">
        <v>0.7</v>
      </c>
      <c r="D35" s="703"/>
      <c r="E35" s="702">
        <v>0.6</v>
      </c>
      <c r="F35" s="703"/>
    </row>
    <row r="36" spans="2:6" ht="15.75" customHeight="1" x14ac:dyDescent="0.2">
      <c r="B36" s="321" t="s">
        <v>211</v>
      </c>
      <c r="C36" s="752" t="s">
        <v>335</v>
      </c>
      <c r="D36" s="753"/>
      <c r="E36" s="752" t="s">
        <v>336</v>
      </c>
      <c r="F36" s="753"/>
    </row>
    <row r="37" spans="2:6" ht="15.75" customHeight="1" x14ac:dyDescent="0.2">
      <c r="B37" s="329" t="s">
        <v>221</v>
      </c>
      <c r="C37" s="760">
        <v>100</v>
      </c>
      <c r="D37" s="761"/>
      <c r="E37" s="760">
        <v>100</v>
      </c>
      <c r="F37" s="761"/>
    </row>
    <row r="38" spans="2:6" x14ac:dyDescent="0.2">
      <c r="B38" s="330" t="s">
        <v>222</v>
      </c>
      <c r="C38" s="706">
        <v>2647</v>
      </c>
      <c r="D38" s="707"/>
      <c r="E38" s="706">
        <v>8151</v>
      </c>
      <c r="F38" s="707"/>
    </row>
    <row r="39" spans="2:6" x14ac:dyDescent="0.2">
      <c r="B39" s="334" t="s">
        <v>415</v>
      </c>
    </row>
    <row r="40" spans="2:6" x14ac:dyDescent="0.2">
      <c r="B40" s="331" t="s">
        <v>290</v>
      </c>
    </row>
  </sheetData>
  <customSheetViews>
    <customSheetView guid="{4BF6A69F-C29D-460A-9E84-5045F8F80EEB}" showGridLines="0" topLeftCell="A10">
      <selection activeCell="C38" sqref="C38:D38"/>
      <pageMargins left="0.19685039370078741" right="0.15748031496062992" top="0.19685039370078741" bottom="0.19685039370078741" header="0.31496062992125984" footer="0.31496062992125984"/>
      <pageSetup paperSize="9" orientation="portrait"/>
    </customSheetView>
  </customSheetViews>
  <mergeCells count="43">
    <mergeCell ref="C38:D38"/>
    <mergeCell ref="E38:F38"/>
    <mergeCell ref="A1:G1"/>
    <mergeCell ref="B3:F3"/>
    <mergeCell ref="C5:D5"/>
    <mergeCell ref="E5:F5"/>
    <mergeCell ref="B18:F18"/>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6:D36"/>
    <mergeCell ref="E36:F36"/>
    <mergeCell ref="C37:D37"/>
    <mergeCell ref="E37:F37"/>
    <mergeCell ref="C33:D33"/>
    <mergeCell ref="E33:F33"/>
    <mergeCell ref="C35:D35"/>
    <mergeCell ref="E35:F35"/>
    <mergeCell ref="C34:D34"/>
    <mergeCell ref="E34:F34"/>
  </mergeCells>
  <phoneticPr fontId="10" type="noConversion"/>
  <pageMargins left="0.19685039370078741" right="0.15748031496062992" top="0.19685039370078741" bottom="0.19685039370078741" header="0.31496062992125984" footer="0.31496062992125984"/>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K47"/>
  <sheetViews>
    <sheetView showGridLines="0" topLeftCell="A13" workbookViewId="0">
      <selection activeCell="N36" sqref="N36"/>
    </sheetView>
  </sheetViews>
  <sheetFormatPr baseColWidth="10" defaultRowHeight="12.75" x14ac:dyDescent="0.2"/>
  <cols>
    <col min="1" max="1" width="2.140625" style="20" customWidth="1"/>
    <col min="2" max="2" width="20.85546875" style="20" customWidth="1"/>
    <col min="3" max="3" width="14.7109375" style="20" customWidth="1"/>
    <col min="4" max="4" width="10.7109375" style="20" customWidth="1"/>
    <col min="5" max="5" width="11.140625" style="20" customWidth="1"/>
    <col min="6" max="6" width="10.42578125" style="20" customWidth="1"/>
    <col min="7" max="8" width="11.42578125" style="20" customWidth="1"/>
    <col min="9" max="9" width="2.7109375" style="20" customWidth="1"/>
    <col min="10" max="16384" width="11.42578125" style="20"/>
  </cols>
  <sheetData>
    <row r="1" spans="1:9" x14ac:dyDescent="0.2">
      <c r="A1" s="652" t="s">
        <v>319</v>
      </c>
      <c r="B1" s="652"/>
      <c r="C1" s="652"/>
      <c r="D1" s="652"/>
      <c r="E1" s="652"/>
      <c r="F1" s="652"/>
      <c r="G1" s="652"/>
      <c r="H1" s="652"/>
      <c r="I1" s="652"/>
    </row>
    <row r="3" spans="1:9" x14ac:dyDescent="0.2">
      <c r="B3" s="641" t="s">
        <v>269</v>
      </c>
      <c r="C3" s="641"/>
      <c r="D3" s="641"/>
      <c r="E3" s="641"/>
      <c r="F3" s="641"/>
      <c r="G3" s="641"/>
      <c r="H3" s="34"/>
    </row>
    <row r="4" spans="1:9" ht="8.25" customHeight="1" x14ac:dyDescent="0.2">
      <c r="B4" s="24"/>
      <c r="C4" s="21"/>
      <c r="D4" s="21"/>
      <c r="E4" s="22"/>
      <c r="F4" s="23"/>
      <c r="G4" s="21"/>
      <c r="H4" s="24"/>
    </row>
    <row r="5" spans="1:9" x14ac:dyDescent="0.2">
      <c r="B5" s="623" t="s">
        <v>245</v>
      </c>
      <c r="C5" s="645" t="s">
        <v>246</v>
      </c>
      <c r="D5" s="645" t="s">
        <v>261</v>
      </c>
      <c r="E5" s="653" t="s">
        <v>245</v>
      </c>
      <c r="F5" s="654"/>
      <c r="G5" s="654"/>
      <c r="H5" s="655"/>
    </row>
    <row r="6" spans="1:9" ht="25.5" x14ac:dyDescent="0.2">
      <c r="B6" s="624"/>
      <c r="C6" s="646"/>
      <c r="D6" s="646"/>
      <c r="E6" s="588" t="s">
        <v>247</v>
      </c>
      <c r="F6" s="588" t="s">
        <v>248</v>
      </c>
      <c r="G6" s="588" t="s">
        <v>210</v>
      </c>
      <c r="H6" s="590" t="s">
        <v>249</v>
      </c>
    </row>
    <row r="7" spans="1:9" ht="15" customHeight="1" x14ac:dyDescent="0.2">
      <c r="B7" s="624"/>
      <c r="C7" s="620" t="s">
        <v>258</v>
      </c>
      <c r="D7" s="314" t="s">
        <v>258</v>
      </c>
      <c r="E7" s="39">
        <v>0</v>
      </c>
      <c r="F7" s="40">
        <v>0</v>
      </c>
      <c r="G7" s="19">
        <f>SUM(E7:F7)</f>
        <v>0</v>
      </c>
      <c r="H7" s="41">
        <v>0</v>
      </c>
    </row>
    <row r="8" spans="1:9" ht="15" x14ac:dyDescent="0.2">
      <c r="B8" s="624"/>
      <c r="C8" s="621"/>
      <c r="D8" s="315" t="s">
        <v>259</v>
      </c>
      <c r="E8" s="39">
        <v>78</v>
      </c>
      <c r="F8" s="40">
        <v>30</v>
      </c>
      <c r="G8" s="19">
        <f>SUM(E8:F8)</f>
        <v>108</v>
      </c>
      <c r="H8" s="41">
        <v>0</v>
      </c>
    </row>
    <row r="9" spans="1:9" x14ac:dyDescent="0.2">
      <c r="B9" s="624"/>
      <c r="C9" s="622"/>
      <c r="D9" s="32" t="s">
        <v>210</v>
      </c>
      <c r="E9" s="61">
        <f>SUM(E7:E8)</f>
        <v>78</v>
      </c>
      <c r="F9" s="42">
        <f>SUM(F7:F8)</f>
        <v>30</v>
      </c>
      <c r="G9" s="42">
        <f>SUM(G7:G8)</f>
        <v>108</v>
      </c>
      <c r="H9" s="62">
        <f>SUM(H7:H8)</f>
        <v>0</v>
      </c>
    </row>
    <row r="10" spans="1:9" ht="15" customHeight="1" x14ac:dyDescent="0.2">
      <c r="B10" s="624"/>
      <c r="C10" s="620" t="s">
        <v>259</v>
      </c>
      <c r="D10" s="314" t="s">
        <v>258</v>
      </c>
      <c r="E10" s="39">
        <v>0</v>
      </c>
      <c r="F10" s="40">
        <v>0</v>
      </c>
      <c r="G10" s="19">
        <f>SUM(E10:F10)</f>
        <v>0</v>
      </c>
      <c r="H10" s="41">
        <v>0</v>
      </c>
    </row>
    <row r="11" spans="1:9" ht="15" x14ac:dyDescent="0.2">
      <c r="B11" s="624"/>
      <c r="C11" s="621"/>
      <c r="D11" s="315" t="s">
        <v>259</v>
      </c>
      <c r="E11" s="39">
        <v>69</v>
      </c>
      <c r="F11" s="40">
        <v>30</v>
      </c>
      <c r="G11" s="19">
        <f>SUM(E11:F11)</f>
        <v>99</v>
      </c>
      <c r="H11" s="41">
        <v>0</v>
      </c>
    </row>
    <row r="12" spans="1:9" ht="15" customHeight="1" x14ac:dyDescent="0.2">
      <c r="B12" s="624"/>
      <c r="C12" s="621"/>
      <c r="D12" s="32" t="s">
        <v>210</v>
      </c>
      <c r="E12" s="61">
        <f>SUM(E10:E11)</f>
        <v>69</v>
      </c>
      <c r="F12" s="42">
        <f>SUM(F10:F11)</f>
        <v>30</v>
      </c>
      <c r="G12" s="42">
        <f>SUM(G10:G11)</f>
        <v>99</v>
      </c>
      <c r="H12" s="62">
        <f>SUM(H10:H11)</f>
        <v>0</v>
      </c>
    </row>
    <row r="13" spans="1:9" ht="15" customHeight="1" x14ac:dyDescent="0.2">
      <c r="B13" s="624"/>
      <c r="C13" s="620" t="s">
        <v>260</v>
      </c>
      <c r="D13" s="314" t="s">
        <v>258</v>
      </c>
      <c r="E13" s="39">
        <v>0</v>
      </c>
      <c r="F13" s="40">
        <v>0</v>
      </c>
      <c r="G13" s="19">
        <f>SUM(E13:F13)</f>
        <v>0</v>
      </c>
      <c r="H13" s="41">
        <v>0</v>
      </c>
    </row>
    <row r="14" spans="1:9" ht="15" x14ac:dyDescent="0.2">
      <c r="B14" s="624"/>
      <c r="C14" s="621"/>
      <c r="D14" s="315" t="s">
        <v>259</v>
      </c>
      <c r="E14" s="39">
        <v>82</v>
      </c>
      <c r="F14" s="40">
        <v>18</v>
      </c>
      <c r="G14" s="19">
        <f>SUM(E14:F14)</f>
        <v>100</v>
      </c>
      <c r="H14" s="41">
        <v>0</v>
      </c>
    </row>
    <row r="15" spans="1:9" x14ac:dyDescent="0.2">
      <c r="B15" s="624"/>
      <c r="C15" s="622"/>
      <c r="D15" s="37" t="s">
        <v>210</v>
      </c>
      <c r="E15" s="56">
        <f>SUM(E13:E14)</f>
        <v>82</v>
      </c>
      <c r="F15" s="47">
        <f>SUM(F13:F14)</f>
        <v>18</v>
      </c>
      <c r="G15" s="47">
        <f>SUM(G13:G14)</f>
        <v>100</v>
      </c>
      <c r="H15" s="58">
        <f>SUM(H13:H14)</f>
        <v>0</v>
      </c>
    </row>
    <row r="16" spans="1:9" x14ac:dyDescent="0.2">
      <c r="B16" s="625"/>
      <c r="C16" s="649" t="s">
        <v>210</v>
      </c>
      <c r="D16" s="650"/>
      <c r="E16" s="61">
        <f>SUM(E15,E12,E9)</f>
        <v>229</v>
      </c>
      <c r="F16" s="42">
        <f>SUM(F15,F12,F9)</f>
        <v>78</v>
      </c>
      <c r="G16" s="42">
        <f>SUM(G15,G12,G9)</f>
        <v>307</v>
      </c>
      <c r="H16" s="62">
        <f>SUM(H15,H12,H9)</f>
        <v>0</v>
      </c>
    </row>
    <row r="17" spans="2:8" x14ac:dyDescent="0.2">
      <c r="B17" s="380"/>
      <c r="C17" s="333"/>
      <c r="D17" s="333"/>
      <c r="E17" s="77"/>
      <c r="F17" s="77"/>
      <c r="G17" s="77"/>
      <c r="H17" s="77"/>
    </row>
    <row r="18" spans="2:8" ht="16.5" customHeight="1" x14ac:dyDescent="0.2">
      <c r="B18" s="25"/>
      <c r="C18" s="25"/>
      <c r="D18" s="25"/>
      <c r="E18" s="588" t="s">
        <v>247</v>
      </c>
      <c r="F18" s="588" t="s">
        <v>248</v>
      </c>
      <c r="G18" s="588" t="s">
        <v>210</v>
      </c>
    </row>
    <row r="19" spans="2:8" ht="28.5" customHeight="1" x14ac:dyDescent="0.2">
      <c r="B19" s="714" t="s">
        <v>155</v>
      </c>
      <c r="C19" s="715"/>
      <c r="D19" s="716"/>
      <c r="E19" s="82">
        <v>0</v>
      </c>
      <c r="F19" s="82">
        <v>1</v>
      </c>
      <c r="G19" s="83">
        <f>SUM(E19:F19)</f>
        <v>1</v>
      </c>
    </row>
    <row r="20" spans="2:8" ht="17.25" customHeight="1" x14ac:dyDescent="0.2">
      <c r="B20" s="28"/>
    </row>
    <row r="21" spans="2:8" x14ac:dyDescent="0.2">
      <c r="B21" s="641" t="s">
        <v>266</v>
      </c>
      <c r="C21" s="641"/>
      <c r="D21" s="641"/>
      <c r="E21" s="641"/>
      <c r="F21" s="641"/>
      <c r="G21" s="641"/>
      <c r="H21" s="34"/>
    </row>
    <row r="22" spans="2:8" ht="8.25" customHeight="1" x14ac:dyDescent="0.2">
      <c r="B22" s="24"/>
      <c r="C22" s="29"/>
      <c r="D22" s="29"/>
      <c r="E22" s="23"/>
      <c r="F22" s="21"/>
      <c r="G22" s="21"/>
      <c r="H22" s="28"/>
    </row>
    <row r="23" spans="2:8" ht="16.5" customHeight="1" x14ac:dyDescent="0.2">
      <c r="B23" s="29"/>
      <c r="C23" s="29"/>
      <c r="D23" s="591" t="s">
        <v>261</v>
      </c>
      <c r="E23" s="591" t="s">
        <v>247</v>
      </c>
      <c r="F23" s="593" t="s">
        <v>248</v>
      </c>
      <c r="G23" s="591" t="s">
        <v>210</v>
      </c>
      <c r="H23" s="28"/>
    </row>
    <row r="24" spans="2:8" ht="15" x14ac:dyDescent="0.2">
      <c r="B24" s="629" t="s">
        <v>250</v>
      </c>
      <c r="C24" s="630"/>
      <c r="D24" s="314" t="s">
        <v>258</v>
      </c>
      <c r="E24" s="45">
        <v>82</v>
      </c>
      <c r="F24" s="46">
        <v>25</v>
      </c>
      <c r="G24" s="47">
        <f>SUM(E24:F24)</f>
        <v>107</v>
      </c>
      <c r="H24" s="28"/>
    </row>
    <row r="25" spans="2:8" ht="15" x14ac:dyDescent="0.2">
      <c r="B25" s="631"/>
      <c r="C25" s="632"/>
      <c r="D25" s="315" t="s">
        <v>259</v>
      </c>
      <c r="E25" s="40">
        <v>1</v>
      </c>
      <c r="F25" s="39">
        <v>0</v>
      </c>
      <c r="G25" s="19">
        <f>SUM(E25:F25)</f>
        <v>1</v>
      </c>
      <c r="H25" s="28"/>
    </row>
    <row r="26" spans="2:8" x14ac:dyDescent="0.2">
      <c r="B26" s="633"/>
      <c r="C26" s="634"/>
      <c r="D26" s="32" t="s">
        <v>210</v>
      </c>
      <c r="E26" s="47">
        <f>SUM(E24:E25)</f>
        <v>83</v>
      </c>
      <c r="F26" s="56">
        <f>SUM(F24:F25)</f>
        <v>25</v>
      </c>
      <c r="G26" s="47">
        <f>SUM(G24:G25)</f>
        <v>108</v>
      </c>
      <c r="H26" s="28"/>
    </row>
    <row r="27" spans="2:8" ht="15" x14ac:dyDescent="0.2">
      <c r="B27" s="629" t="s">
        <v>251</v>
      </c>
      <c r="C27" s="630"/>
      <c r="D27" s="314" t="s">
        <v>258</v>
      </c>
      <c r="E27" s="57">
        <v>81</v>
      </c>
      <c r="F27" s="45">
        <v>25</v>
      </c>
      <c r="G27" s="58">
        <f>SUM(E27:F27)</f>
        <v>106</v>
      </c>
      <c r="H27" s="29"/>
    </row>
    <row r="28" spans="2:8" ht="15" x14ac:dyDescent="0.2">
      <c r="B28" s="631"/>
      <c r="C28" s="632"/>
      <c r="D28" s="315" t="s">
        <v>259</v>
      </c>
      <c r="E28" s="59">
        <v>1</v>
      </c>
      <c r="F28" s="48">
        <v>0</v>
      </c>
      <c r="G28" s="60">
        <f>SUM(E28:F28)</f>
        <v>1</v>
      </c>
      <c r="H28" s="29"/>
    </row>
    <row r="29" spans="2:8" x14ac:dyDescent="0.2">
      <c r="B29" s="633"/>
      <c r="C29" s="634"/>
      <c r="D29" s="32" t="s">
        <v>210</v>
      </c>
      <c r="E29" s="42">
        <f>SUM(E27:E28)</f>
        <v>82</v>
      </c>
      <c r="F29" s="61">
        <f>SUM(F27:F28)</f>
        <v>25</v>
      </c>
      <c r="G29" s="42">
        <f>SUM(G27:G28)</f>
        <v>107</v>
      </c>
      <c r="H29" s="29"/>
    </row>
    <row r="30" spans="2:8" ht="12.75" customHeight="1" x14ac:dyDescent="0.2">
      <c r="B30" s="642" t="s">
        <v>252</v>
      </c>
      <c r="C30" s="644"/>
      <c r="D30" s="314" t="s">
        <v>258</v>
      </c>
      <c r="E30" s="45">
        <v>0</v>
      </c>
      <c r="F30" s="46">
        <v>0</v>
      </c>
      <c r="G30" s="47">
        <f>SUM(E30:F30)</f>
        <v>0</v>
      </c>
      <c r="H30" s="29"/>
    </row>
    <row r="31" spans="2:8" ht="12.75" customHeight="1" x14ac:dyDescent="0.2">
      <c r="B31" s="647"/>
      <c r="C31" s="648"/>
      <c r="D31" s="315" t="s">
        <v>259</v>
      </c>
      <c r="E31" s="40">
        <v>0</v>
      </c>
      <c r="F31" s="39">
        <v>0</v>
      </c>
      <c r="G31" s="19">
        <f>SUM(E31:F31)</f>
        <v>0</v>
      </c>
      <c r="H31" s="29"/>
    </row>
    <row r="32" spans="2:8" ht="12.75" customHeight="1" x14ac:dyDescent="0.2">
      <c r="B32" s="626"/>
      <c r="C32" s="628"/>
      <c r="D32" s="32" t="s">
        <v>210</v>
      </c>
      <c r="E32" s="47">
        <f>SUM(E30:E31)</f>
        <v>0</v>
      </c>
      <c r="F32" s="56">
        <f>SUM(F30:F31)</f>
        <v>0</v>
      </c>
      <c r="G32" s="47">
        <f>SUM(G30:G31)</f>
        <v>0</v>
      </c>
      <c r="H32" s="29"/>
    </row>
    <row r="33" spans="2:11" ht="12.75" customHeight="1" x14ac:dyDescent="0.2">
      <c r="B33" s="642" t="s">
        <v>253</v>
      </c>
      <c r="C33" s="644"/>
      <c r="D33" s="314" t="s">
        <v>258</v>
      </c>
      <c r="E33" s="45">
        <v>0</v>
      </c>
      <c r="F33" s="46">
        <v>0</v>
      </c>
      <c r="G33" s="47">
        <f>SUM(E33:F33)</f>
        <v>0</v>
      </c>
      <c r="H33" s="1"/>
    </row>
    <row r="34" spans="2:11" ht="12.75" customHeight="1" x14ac:dyDescent="0.2">
      <c r="B34" s="647"/>
      <c r="C34" s="648"/>
      <c r="D34" s="315" t="s">
        <v>259</v>
      </c>
      <c r="E34" s="40">
        <v>0</v>
      </c>
      <c r="F34" s="39">
        <v>0</v>
      </c>
      <c r="G34" s="19">
        <f>SUM(E34:F34)</f>
        <v>0</v>
      </c>
      <c r="H34" s="1"/>
    </row>
    <row r="35" spans="2:11" ht="12.75" customHeight="1" x14ac:dyDescent="0.2">
      <c r="B35" s="626"/>
      <c r="C35" s="628"/>
      <c r="D35" s="32" t="s">
        <v>210</v>
      </c>
      <c r="E35" s="42">
        <f>SUM(E33:E34)</f>
        <v>0</v>
      </c>
      <c r="F35" s="61">
        <f>SUM(F33:F34)</f>
        <v>0</v>
      </c>
      <c r="G35" s="42">
        <f>SUM(G33:G34)</f>
        <v>0</v>
      </c>
      <c r="H35" s="1"/>
    </row>
    <row r="36" spans="2:11" ht="17.25" customHeight="1" x14ac:dyDescent="0.2">
      <c r="B36" s="28"/>
      <c r="C36" s="28"/>
      <c r="D36" s="28"/>
      <c r="E36" s="30"/>
      <c r="F36" s="30"/>
      <c r="G36" s="30"/>
      <c r="H36" s="29"/>
    </row>
    <row r="37" spans="2:11" x14ac:dyDescent="0.2">
      <c r="B37" s="641" t="s">
        <v>267</v>
      </c>
      <c r="C37" s="641"/>
      <c r="D37" s="641"/>
      <c r="E37" s="641"/>
      <c r="F37" s="641"/>
      <c r="G37" s="641"/>
      <c r="H37" s="34"/>
    </row>
    <row r="38" spans="2:11" ht="8.25" customHeight="1" x14ac:dyDescent="0.2">
      <c r="B38" s="24"/>
      <c r="C38" s="29"/>
      <c r="D38" s="29"/>
      <c r="E38" s="29"/>
      <c r="F38" s="29"/>
      <c r="G38" s="29"/>
      <c r="H38" s="29"/>
    </row>
    <row r="39" spans="2:11" ht="17.25" customHeight="1" x14ac:dyDescent="0.2">
      <c r="B39" s="25"/>
      <c r="C39" s="25"/>
      <c r="D39" s="25"/>
      <c r="E39" s="591" t="s">
        <v>247</v>
      </c>
      <c r="F39" s="593" t="s">
        <v>248</v>
      </c>
      <c r="G39" s="591" t="s">
        <v>210</v>
      </c>
      <c r="H39" s="29"/>
    </row>
    <row r="40" spans="2:11" ht="27" customHeight="1" x14ac:dyDescent="0.2">
      <c r="B40" s="642" t="s">
        <v>174</v>
      </c>
      <c r="C40" s="643"/>
      <c r="D40" s="644"/>
      <c r="E40" s="43">
        <v>127</v>
      </c>
      <c r="F40" s="51">
        <v>48</v>
      </c>
      <c r="G40" s="216">
        <f>SUM(E40:F40)</f>
        <v>175</v>
      </c>
      <c r="H40" s="225"/>
      <c r="I40" s="226"/>
      <c r="J40" s="226"/>
      <c r="K40" s="226"/>
    </row>
    <row r="41" spans="2:11" ht="12.75" customHeight="1" x14ac:dyDescent="0.2">
      <c r="B41" s="626" t="s">
        <v>254</v>
      </c>
      <c r="C41" s="627"/>
      <c r="D41" s="628"/>
      <c r="E41" s="44">
        <v>89</v>
      </c>
      <c r="F41" s="53">
        <v>41</v>
      </c>
      <c r="G41" s="217">
        <f>SUM(E41:F41)</f>
        <v>130</v>
      </c>
      <c r="H41" s="225"/>
      <c r="I41" s="226"/>
      <c r="J41" s="226"/>
      <c r="K41" s="226"/>
    </row>
    <row r="42" spans="2:11" x14ac:dyDescent="0.2">
      <c r="B42" s="28" t="s">
        <v>175</v>
      </c>
      <c r="C42" s="28"/>
      <c r="D42" s="28"/>
      <c r="E42" s="28"/>
      <c r="F42" s="28"/>
      <c r="G42" s="29"/>
      <c r="H42" s="189"/>
    </row>
    <row r="43" spans="2:11" ht="17.25" customHeight="1" x14ac:dyDescent="0.2">
      <c r="B43" s="28"/>
      <c r="C43" s="28"/>
      <c r="D43" s="28"/>
      <c r="E43" s="28"/>
      <c r="F43" s="28"/>
      <c r="G43" s="29"/>
      <c r="H43" s="189"/>
    </row>
    <row r="44" spans="2:11" x14ac:dyDescent="0.2">
      <c r="B44" s="641" t="s">
        <v>268</v>
      </c>
      <c r="C44" s="641"/>
      <c r="D44" s="641"/>
      <c r="E44" s="641"/>
      <c r="F44" s="641"/>
      <c r="G44" s="641"/>
      <c r="H44" s="34"/>
    </row>
    <row r="45" spans="2:11" ht="8.25" customHeight="1" x14ac:dyDescent="0.2">
      <c r="B45" s="31"/>
      <c r="C45" s="23"/>
      <c r="D45" s="23"/>
      <c r="E45" s="21"/>
      <c r="G45" s="29"/>
      <c r="H45" s="29"/>
    </row>
    <row r="46" spans="2:11" x14ac:dyDescent="0.2">
      <c r="B46" s="594" t="s">
        <v>255</v>
      </c>
      <c r="C46" s="594" t="s">
        <v>256</v>
      </c>
      <c r="D46" s="635" t="s">
        <v>257</v>
      </c>
      <c r="E46" s="636"/>
      <c r="F46" s="635" t="s">
        <v>210</v>
      </c>
      <c r="G46" s="636"/>
      <c r="H46" s="29"/>
    </row>
    <row r="47" spans="2:11" x14ac:dyDescent="0.2">
      <c r="B47" s="322">
        <v>3</v>
      </c>
      <c r="C47" s="322">
        <v>1</v>
      </c>
      <c r="D47" s="637">
        <v>0</v>
      </c>
      <c r="E47" s="638"/>
      <c r="F47" s="639">
        <f>SUM(B47:E47)</f>
        <v>4</v>
      </c>
      <c r="G47" s="640"/>
      <c r="H47" s="29"/>
    </row>
  </sheetData>
  <customSheetViews>
    <customSheetView guid="{4BF6A69F-C29D-460A-9E84-5045F8F80EEB}" showGridLines="0" topLeftCell="A28">
      <selection activeCell="H48" sqref="H48"/>
      <pageMargins left="0.19685039370078741" right="0.15748031496062992" top="0.19685039370078741" bottom="0.19685039370078741" header="0.31496062992125984" footer="0.31496062992125984"/>
      <pageSetup paperSize="9" orientation="portrait"/>
    </customSheetView>
  </customSheetViews>
  <mergeCells count="24">
    <mergeCell ref="A1:I1"/>
    <mergeCell ref="B3:G3"/>
    <mergeCell ref="B5:B16"/>
    <mergeCell ref="C5:C6"/>
    <mergeCell ref="D5:D6"/>
    <mergeCell ref="E5:H5"/>
    <mergeCell ref="C7:C9"/>
    <mergeCell ref="C10:C12"/>
    <mergeCell ref="C13:C15"/>
    <mergeCell ref="C16:D16"/>
    <mergeCell ref="B33:C35"/>
    <mergeCell ref="D47:E47"/>
    <mergeCell ref="F47:G47"/>
    <mergeCell ref="B37:G37"/>
    <mergeCell ref="B40:D40"/>
    <mergeCell ref="B41:D41"/>
    <mergeCell ref="B44:G44"/>
    <mergeCell ref="D46:E46"/>
    <mergeCell ref="F46:G46"/>
    <mergeCell ref="B19:D19"/>
    <mergeCell ref="B21:G21"/>
    <mergeCell ref="B24:C26"/>
    <mergeCell ref="B27:C29"/>
    <mergeCell ref="B30:C32"/>
  </mergeCells>
  <phoneticPr fontId="10" type="noConversion"/>
  <pageMargins left="0.19685039370078741" right="0.15748031496062992" top="0.19685039370078741" bottom="0.19685039370078741" header="0.31496062992125984" footer="0.31496062992125984"/>
  <pageSetup paperSize="9" orientation="portrait" r:id="rId1"/>
  <ignoredErrors>
    <ignoredError sqref="G26:G35 G9:G16" formula="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Q49"/>
  <sheetViews>
    <sheetView showGridLines="0" topLeftCell="A19" workbookViewId="0">
      <selection sqref="A1:K50"/>
    </sheetView>
  </sheetViews>
  <sheetFormatPr baseColWidth="10" defaultRowHeight="12.75" x14ac:dyDescent="0.2"/>
  <cols>
    <col min="1" max="1" width="2.140625" style="20" customWidth="1"/>
    <col min="2" max="2" width="35" style="20" customWidth="1"/>
    <col min="3" max="3" width="10.42578125" style="20" customWidth="1"/>
    <col min="4" max="4" width="10.28515625" style="20" customWidth="1"/>
    <col min="5" max="5" width="9.7109375" style="20" customWidth="1"/>
    <col min="6" max="6" width="13" style="20" customWidth="1"/>
    <col min="7" max="7" width="9.42578125" style="20" customWidth="1"/>
    <col min="8" max="8" width="10.28515625" style="20" customWidth="1"/>
    <col min="9" max="10" width="7.7109375" style="20" customWidth="1"/>
    <col min="11" max="11" width="10.28515625" style="20" customWidth="1"/>
    <col min="12" max="16384" width="11.42578125" style="20"/>
  </cols>
  <sheetData>
    <row r="1" spans="1:11" x14ac:dyDescent="0.2">
      <c r="A1" s="652" t="s">
        <v>320</v>
      </c>
      <c r="B1" s="652"/>
      <c r="C1" s="652"/>
      <c r="D1" s="652"/>
      <c r="E1" s="652"/>
      <c r="F1" s="652"/>
      <c r="G1" s="652"/>
      <c r="H1" s="652"/>
      <c r="I1" s="652"/>
      <c r="J1" s="652"/>
      <c r="K1" s="652"/>
    </row>
    <row r="2" spans="1:11" x14ac:dyDescent="0.2">
      <c r="A2" s="401"/>
      <c r="B2" s="401"/>
      <c r="C2" s="401"/>
      <c r="D2" s="401"/>
      <c r="E2" s="401"/>
      <c r="F2" s="401"/>
      <c r="G2" s="401"/>
      <c r="H2" s="401"/>
    </row>
    <row r="3" spans="1:11" ht="12.75" customHeight="1" x14ac:dyDescent="0.2">
      <c r="A3" s="401"/>
      <c r="B3" s="641" t="s">
        <v>263</v>
      </c>
      <c r="C3" s="641"/>
      <c r="D3" s="641"/>
      <c r="E3" s="641"/>
      <c r="F3" s="641"/>
      <c r="G3" s="641"/>
      <c r="H3" s="641"/>
      <c r="I3" s="641"/>
    </row>
    <row r="4" spans="1:11" ht="8.25" customHeight="1" x14ac:dyDescent="0.2">
      <c r="B4" s="2"/>
      <c r="C4" s="2"/>
      <c r="D4" s="2"/>
      <c r="E4" s="2"/>
      <c r="F4" s="2"/>
      <c r="G4" s="2"/>
      <c r="H4" s="2"/>
      <c r="I4" s="2"/>
      <c r="J4" s="2"/>
    </row>
    <row r="5" spans="1:11" ht="12.75" customHeight="1" x14ac:dyDescent="0.2">
      <c r="B5" s="3"/>
      <c r="C5" s="658" t="s">
        <v>184</v>
      </c>
      <c r="D5" s="658" t="s">
        <v>220</v>
      </c>
      <c r="E5" s="658" t="s">
        <v>139</v>
      </c>
      <c r="F5" s="658" t="s">
        <v>138</v>
      </c>
      <c r="G5" s="658" t="s">
        <v>329</v>
      </c>
      <c r="H5" s="658" t="s">
        <v>328</v>
      </c>
      <c r="I5" s="658" t="s">
        <v>327</v>
      </c>
      <c r="J5" s="658" t="s">
        <v>211</v>
      </c>
      <c r="K5" s="658" t="s">
        <v>210</v>
      </c>
    </row>
    <row r="6" spans="1:11" x14ac:dyDescent="0.2">
      <c r="B6" s="3"/>
      <c r="C6" s="659"/>
      <c r="D6" s="659"/>
      <c r="E6" s="659"/>
      <c r="F6" s="659"/>
      <c r="G6" s="659"/>
      <c r="H6" s="659"/>
      <c r="I6" s="659"/>
      <c r="J6" s="659"/>
      <c r="K6" s="659"/>
    </row>
    <row r="7" spans="1:11" x14ac:dyDescent="0.2">
      <c r="B7" s="3"/>
      <c r="C7" s="659"/>
      <c r="D7" s="659"/>
      <c r="E7" s="659"/>
      <c r="F7" s="659"/>
      <c r="G7" s="659"/>
      <c r="H7" s="659"/>
      <c r="I7" s="659"/>
      <c r="J7" s="659"/>
      <c r="K7" s="659"/>
    </row>
    <row r="8" spans="1:11" x14ac:dyDescent="0.2">
      <c r="B8" s="3"/>
      <c r="C8" s="659"/>
      <c r="D8" s="659"/>
      <c r="E8" s="659"/>
      <c r="F8" s="659"/>
      <c r="G8" s="659"/>
      <c r="H8" s="659"/>
      <c r="I8" s="659"/>
      <c r="J8" s="659"/>
      <c r="K8" s="659"/>
    </row>
    <row r="9" spans="1:11" x14ac:dyDescent="0.2">
      <c r="B9" s="3"/>
      <c r="C9" s="659"/>
      <c r="D9" s="659"/>
      <c r="E9" s="659"/>
      <c r="F9" s="659"/>
      <c r="G9" s="659"/>
      <c r="H9" s="659"/>
      <c r="I9" s="659"/>
      <c r="J9" s="659"/>
      <c r="K9" s="659"/>
    </row>
    <row r="10" spans="1:11" x14ac:dyDescent="0.2">
      <c r="B10" s="3"/>
      <c r="C10" s="659"/>
      <c r="D10" s="659"/>
      <c r="E10" s="659"/>
      <c r="F10" s="659"/>
      <c r="G10" s="659"/>
      <c r="H10" s="659"/>
      <c r="I10" s="659"/>
      <c r="J10" s="659"/>
      <c r="K10" s="659"/>
    </row>
    <row r="11" spans="1:11" x14ac:dyDescent="0.2">
      <c r="B11" s="3"/>
      <c r="C11" s="660"/>
      <c r="D11" s="660"/>
      <c r="E11" s="660"/>
      <c r="F11" s="660"/>
      <c r="G11" s="660"/>
      <c r="H11" s="660"/>
      <c r="I11" s="660"/>
      <c r="J11" s="660"/>
      <c r="K11" s="660"/>
    </row>
    <row r="12" spans="1:11" ht="15" customHeight="1" x14ac:dyDescent="0.2">
      <c r="B12" s="67" t="s">
        <v>271</v>
      </c>
      <c r="C12" s="325">
        <v>99</v>
      </c>
      <c r="D12" s="324">
        <v>0</v>
      </c>
      <c r="E12" s="8">
        <v>1</v>
      </c>
      <c r="F12" s="324">
        <v>0</v>
      </c>
      <c r="G12" s="340">
        <v>0</v>
      </c>
      <c r="H12" s="8">
        <v>0</v>
      </c>
      <c r="I12" s="8">
        <v>0</v>
      </c>
      <c r="J12" s="8">
        <v>0</v>
      </c>
      <c r="K12" s="328">
        <f>SUM(C12:J12)</f>
        <v>100</v>
      </c>
    </row>
    <row r="13" spans="1:11" x14ac:dyDescent="0.2">
      <c r="B13" s="68" t="s">
        <v>222</v>
      </c>
      <c r="C13" s="10"/>
      <c r="D13" s="9"/>
      <c r="E13" s="10"/>
      <c r="F13" s="9"/>
      <c r="G13" s="10"/>
      <c r="H13" s="11"/>
      <c r="I13" s="11"/>
      <c r="J13" s="11"/>
      <c r="K13" s="70">
        <v>97</v>
      </c>
    </row>
    <row r="14" spans="1:11" x14ac:dyDescent="0.2">
      <c r="B14" s="69" t="s">
        <v>272</v>
      </c>
      <c r="C14" s="339">
        <v>97.7</v>
      </c>
      <c r="D14" s="12">
        <v>0</v>
      </c>
      <c r="E14" s="323">
        <v>0.3</v>
      </c>
      <c r="F14" s="12">
        <v>0</v>
      </c>
      <c r="G14" s="323">
        <v>1.3</v>
      </c>
      <c r="H14" s="4">
        <v>0.7</v>
      </c>
      <c r="I14" s="4">
        <v>0</v>
      </c>
      <c r="J14" s="4">
        <v>0</v>
      </c>
      <c r="K14" s="7">
        <f>SUM(C14:J14)</f>
        <v>100</v>
      </c>
    </row>
    <row r="15" spans="1:11" x14ac:dyDescent="0.2">
      <c r="B15" s="336" t="s">
        <v>222</v>
      </c>
      <c r="C15" s="326"/>
      <c r="D15" s="9"/>
      <c r="E15" s="10"/>
      <c r="F15" s="9"/>
      <c r="G15" s="10"/>
      <c r="H15" s="13"/>
      <c r="I15" s="13"/>
      <c r="J15" s="13"/>
      <c r="K15" s="71">
        <v>306</v>
      </c>
    </row>
    <row r="16" spans="1:11" ht="16.5" customHeight="1" x14ac:dyDescent="0.2">
      <c r="B16" s="15"/>
      <c r="C16" s="323"/>
      <c r="D16" s="323"/>
      <c r="E16" s="323"/>
      <c r="F16" s="323"/>
      <c r="G16" s="323"/>
      <c r="H16" s="16"/>
      <c r="I16" s="17"/>
      <c r="J16" s="17"/>
    </row>
    <row r="17" spans="2:10" ht="12.75" customHeight="1" x14ac:dyDescent="0.2">
      <c r="B17" s="641" t="s">
        <v>264</v>
      </c>
      <c r="C17" s="641"/>
      <c r="D17" s="641"/>
      <c r="E17" s="641"/>
      <c r="F17" s="641"/>
      <c r="G17" s="641"/>
      <c r="H17" s="641"/>
      <c r="I17" s="641"/>
    </row>
    <row r="18" spans="2:10" ht="8.25" customHeight="1" x14ac:dyDescent="0.2">
      <c r="B18" s="14"/>
      <c r="C18" s="14"/>
      <c r="D18" s="14"/>
      <c r="E18" s="14"/>
      <c r="F18" s="323"/>
      <c r="G18" s="323"/>
      <c r="H18" s="16"/>
      <c r="I18" s="17"/>
      <c r="J18" s="17"/>
    </row>
    <row r="19" spans="2:10" ht="12.75" customHeight="1" x14ac:dyDescent="0.2">
      <c r="B19" s="722" t="s">
        <v>219</v>
      </c>
      <c r="C19" s="751" t="s">
        <v>430</v>
      </c>
      <c r="D19" s="751"/>
      <c r="E19" s="751" t="s">
        <v>272</v>
      </c>
      <c r="F19" s="751"/>
      <c r="G19" s="323"/>
      <c r="H19" s="16"/>
      <c r="I19" s="17"/>
      <c r="J19" s="17"/>
    </row>
    <row r="20" spans="2:10" ht="21.75" customHeight="1" x14ac:dyDescent="0.2">
      <c r="B20" s="750"/>
      <c r="C20" s="751"/>
      <c r="D20" s="751"/>
      <c r="E20" s="645"/>
      <c r="F20" s="645"/>
      <c r="G20" s="323"/>
      <c r="H20" s="16"/>
      <c r="I20" s="17"/>
      <c r="J20" s="17"/>
    </row>
    <row r="21" spans="2:10" x14ac:dyDescent="0.2">
      <c r="B21" s="318" t="s">
        <v>223</v>
      </c>
      <c r="C21" s="673">
        <v>71.099999999999994</v>
      </c>
      <c r="D21" s="674">
        <v>22.6</v>
      </c>
      <c r="E21" s="673">
        <v>32.4</v>
      </c>
      <c r="F21" s="674">
        <v>13.4</v>
      </c>
      <c r="G21" s="323"/>
      <c r="H21" s="16"/>
      <c r="I21" s="17"/>
      <c r="J21" s="17"/>
    </row>
    <row r="22" spans="2:10" x14ac:dyDescent="0.2">
      <c r="B22" s="35" t="s">
        <v>224</v>
      </c>
      <c r="C22" s="667">
        <v>20.6</v>
      </c>
      <c r="D22" s="668">
        <v>23.6</v>
      </c>
      <c r="E22" s="667">
        <v>46.4</v>
      </c>
      <c r="F22" s="668">
        <v>14.4</v>
      </c>
      <c r="G22" s="323"/>
      <c r="H22" s="16"/>
      <c r="I22" s="17"/>
      <c r="J22" s="17"/>
    </row>
    <row r="23" spans="2:10" x14ac:dyDescent="0.2">
      <c r="B23" s="35" t="s">
        <v>225</v>
      </c>
      <c r="C23" s="667">
        <v>5.2</v>
      </c>
      <c r="D23" s="668">
        <v>24.6</v>
      </c>
      <c r="E23" s="667">
        <v>12.4</v>
      </c>
      <c r="F23" s="668">
        <v>15.4</v>
      </c>
      <c r="G23" s="323"/>
      <c r="H23" s="16"/>
      <c r="I23" s="17"/>
      <c r="J23" s="17"/>
    </row>
    <row r="24" spans="2:10" x14ac:dyDescent="0.2">
      <c r="B24" s="35" t="s">
        <v>226</v>
      </c>
      <c r="C24" s="667">
        <v>1</v>
      </c>
      <c r="D24" s="668">
        <v>25.6</v>
      </c>
      <c r="E24" s="667">
        <v>5.6</v>
      </c>
      <c r="F24" s="668">
        <v>16.399999999999999</v>
      </c>
      <c r="G24" s="323"/>
      <c r="H24" s="16"/>
      <c r="I24" s="17"/>
      <c r="J24" s="17"/>
    </row>
    <row r="25" spans="2:10" x14ac:dyDescent="0.2">
      <c r="B25" s="35" t="s">
        <v>227</v>
      </c>
      <c r="C25" s="667">
        <v>1</v>
      </c>
      <c r="D25" s="668">
        <v>26.6</v>
      </c>
      <c r="E25" s="667">
        <v>1.6</v>
      </c>
      <c r="F25" s="668">
        <v>17.399999999999999</v>
      </c>
      <c r="G25" s="323"/>
      <c r="H25" s="16"/>
      <c r="I25" s="17"/>
      <c r="J25" s="17"/>
    </row>
    <row r="26" spans="2:10" x14ac:dyDescent="0.2">
      <c r="B26" s="35" t="s">
        <v>228</v>
      </c>
      <c r="C26" s="667">
        <v>1</v>
      </c>
      <c r="D26" s="668">
        <v>27.6</v>
      </c>
      <c r="E26" s="667">
        <v>1.3</v>
      </c>
      <c r="F26" s="668">
        <v>18.399999999999999</v>
      </c>
      <c r="G26" s="323"/>
      <c r="H26" s="16"/>
      <c r="I26" s="17"/>
      <c r="J26" s="17"/>
    </row>
    <row r="27" spans="2:10" x14ac:dyDescent="0.2">
      <c r="B27" s="35" t="s">
        <v>229</v>
      </c>
      <c r="C27" s="667">
        <v>0</v>
      </c>
      <c r="D27" s="668">
        <v>28.6</v>
      </c>
      <c r="E27" s="667">
        <v>0.3</v>
      </c>
      <c r="F27" s="668">
        <v>19.399999999999999</v>
      </c>
      <c r="G27" s="323"/>
      <c r="H27" s="16"/>
      <c r="I27" s="17"/>
      <c r="J27" s="17"/>
    </row>
    <row r="28" spans="2:10" x14ac:dyDescent="0.2">
      <c r="B28" s="35" t="s">
        <v>230</v>
      </c>
      <c r="C28" s="667">
        <v>0</v>
      </c>
      <c r="D28" s="668">
        <v>29.6</v>
      </c>
      <c r="E28" s="667">
        <v>0</v>
      </c>
      <c r="F28" s="668">
        <v>20.399999999999999</v>
      </c>
      <c r="G28" s="323"/>
      <c r="H28" s="16"/>
      <c r="I28" s="17"/>
      <c r="J28" s="17"/>
    </row>
    <row r="29" spans="2:10" x14ac:dyDescent="0.2">
      <c r="B29" s="35" t="s">
        <v>231</v>
      </c>
      <c r="C29" s="667">
        <v>0</v>
      </c>
      <c r="D29" s="668">
        <v>30.6</v>
      </c>
      <c r="E29" s="667">
        <v>0</v>
      </c>
      <c r="F29" s="668">
        <v>21.4</v>
      </c>
      <c r="G29" s="323"/>
      <c r="H29" s="16"/>
      <c r="I29" s="17"/>
      <c r="J29" s="17"/>
    </row>
    <row r="30" spans="2:10" x14ac:dyDescent="0.2">
      <c r="B30" s="36" t="s">
        <v>211</v>
      </c>
      <c r="C30" s="667">
        <v>0</v>
      </c>
      <c r="D30" s="668"/>
      <c r="E30" s="667">
        <v>0</v>
      </c>
      <c r="F30" s="668"/>
      <c r="G30" s="323"/>
      <c r="H30" s="16"/>
      <c r="I30" s="17"/>
      <c r="J30" s="17"/>
    </row>
    <row r="31" spans="2:10" x14ac:dyDescent="0.2">
      <c r="B31" s="335" t="s">
        <v>210</v>
      </c>
      <c r="C31" s="669">
        <f>SUM(C21:C30)</f>
        <v>99.899999999999991</v>
      </c>
      <c r="D31" s="670"/>
      <c r="E31" s="669">
        <f>SUM(E21:E30)</f>
        <v>99.999999999999986</v>
      </c>
      <c r="F31" s="670"/>
      <c r="G31" s="323"/>
      <c r="H31" s="16"/>
      <c r="I31" s="17"/>
      <c r="J31" s="17"/>
    </row>
    <row r="32" spans="2:10" x14ac:dyDescent="0.2">
      <c r="B32" s="336" t="s">
        <v>222</v>
      </c>
      <c r="C32" s="679">
        <v>97</v>
      </c>
      <c r="D32" s="672"/>
      <c r="E32" s="671">
        <v>306</v>
      </c>
      <c r="F32" s="672"/>
      <c r="G32" s="323"/>
      <c r="H32" s="16"/>
      <c r="I32" s="17"/>
      <c r="J32" s="17"/>
    </row>
    <row r="33" spans="2:17" ht="16.5" customHeight="1" x14ac:dyDescent="0.2">
      <c r="B33" s="15"/>
      <c r="C33" s="323"/>
      <c r="D33" s="323"/>
      <c r="E33" s="323"/>
      <c r="F33" s="323"/>
      <c r="G33" s="323"/>
      <c r="H33" s="16"/>
      <c r="I33" s="17"/>
      <c r="J33" s="17"/>
    </row>
    <row r="34" spans="2:17" ht="12.75" customHeight="1" x14ac:dyDescent="0.2">
      <c r="B34" s="641" t="s">
        <v>181</v>
      </c>
      <c r="C34" s="641"/>
      <c r="D34" s="641"/>
      <c r="E34" s="641"/>
      <c r="F34" s="641"/>
      <c r="G34" s="641"/>
      <c r="H34" s="641"/>
      <c r="I34" s="641"/>
      <c r="J34" s="66"/>
      <c r="K34" s="66"/>
      <c r="L34" s="66"/>
      <c r="M34" s="66"/>
      <c r="N34" s="66"/>
      <c r="O34" s="66"/>
      <c r="P34" s="66"/>
      <c r="Q34" s="66"/>
    </row>
    <row r="35" spans="2:17" ht="8.25" customHeight="1" x14ac:dyDescent="0.2"/>
    <row r="36" spans="2:17" ht="18" customHeight="1" x14ac:dyDescent="0.2">
      <c r="C36" s="653" t="s">
        <v>435</v>
      </c>
      <c r="D36" s="655"/>
      <c r="E36" s="653" t="s">
        <v>436</v>
      </c>
      <c r="F36" s="655"/>
      <c r="G36" s="653" t="s">
        <v>437</v>
      </c>
      <c r="H36" s="655"/>
    </row>
    <row r="37" spans="2:17" ht="18.75" customHeight="1" x14ac:dyDescent="0.2">
      <c r="B37" s="318" t="s">
        <v>140</v>
      </c>
      <c r="C37" s="736">
        <v>39</v>
      </c>
      <c r="D37" s="737">
        <v>22.6</v>
      </c>
      <c r="E37" s="736">
        <v>41</v>
      </c>
      <c r="F37" s="737">
        <v>23.6</v>
      </c>
      <c r="G37" s="736">
        <v>41</v>
      </c>
      <c r="H37" s="737">
        <v>24.6</v>
      </c>
    </row>
    <row r="38" spans="2:17" ht="27" customHeight="1" x14ac:dyDescent="0.2">
      <c r="B38" s="35" t="s">
        <v>141</v>
      </c>
      <c r="C38" s="727">
        <v>1</v>
      </c>
      <c r="D38" s="728">
        <v>23.6</v>
      </c>
      <c r="E38" s="727">
        <v>1</v>
      </c>
      <c r="F38" s="728">
        <v>24.6</v>
      </c>
      <c r="G38" s="727">
        <v>1</v>
      </c>
      <c r="H38" s="728">
        <v>25.6</v>
      </c>
    </row>
    <row r="39" spans="2:17" ht="27.75" customHeight="1" x14ac:dyDescent="0.2">
      <c r="B39" s="35" t="s">
        <v>142</v>
      </c>
      <c r="C39" s="727">
        <v>0</v>
      </c>
      <c r="D39" s="728">
        <v>24.6</v>
      </c>
      <c r="E39" s="727">
        <v>0</v>
      </c>
      <c r="F39" s="728">
        <v>25.6</v>
      </c>
      <c r="G39" s="727">
        <v>0</v>
      </c>
      <c r="H39" s="728">
        <v>26.6</v>
      </c>
    </row>
    <row r="40" spans="2:17" ht="18" customHeight="1" x14ac:dyDescent="0.2">
      <c r="B40" s="35" t="s">
        <v>143</v>
      </c>
      <c r="C40" s="727">
        <v>0</v>
      </c>
      <c r="D40" s="728">
        <v>25.6</v>
      </c>
      <c r="E40" s="727">
        <v>0</v>
      </c>
      <c r="F40" s="728">
        <v>26.6</v>
      </c>
      <c r="G40" s="727">
        <v>0</v>
      </c>
      <c r="H40" s="728">
        <v>27.6</v>
      </c>
    </row>
    <row r="41" spans="2:17" ht="29.25" customHeight="1" x14ac:dyDescent="0.2">
      <c r="B41" s="35" t="s">
        <v>176</v>
      </c>
      <c r="C41" s="727">
        <v>0</v>
      </c>
      <c r="D41" s="728">
        <v>26.6</v>
      </c>
      <c r="E41" s="727">
        <v>0</v>
      </c>
      <c r="F41" s="728">
        <v>27.6</v>
      </c>
      <c r="G41" s="727">
        <v>0</v>
      </c>
      <c r="H41" s="728">
        <v>28.6</v>
      </c>
    </row>
    <row r="42" spans="2:17" ht="16.5" customHeight="1" x14ac:dyDescent="0.2">
      <c r="B42" s="35" t="s">
        <v>232</v>
      </c>
      <c r="C42" s="727">
        <v>0</v>
      </c>
      <c r="D42" s="728">
        <v>27.6</v>
      </c>
      <c r="E42" s="727">
        <v>0</v>
      </c>
      <c r="F42" s="728">
        <v>28.6</v>
      </c>
      <c r="G42" s="727">
        <v>0</v>
      </c>
      <c r="H42" s="728">
        <v>29.6</v>
      </c>
    </row>
    <row r="43" spans="2:17" ht="29.25" customHeight="1" x14ac:dyDescent="0.2">
      <c r="B43" s="35" t="s">
        <v>146</v>
      </c>
      <c r="C43" s="727">
        <v>0</v>
      </c>
      <c r="D43" s="728">
        <v>28.6</v>
      </c>
      <c r="E43" s="727">
        <v>4</v>
      </c>
      <c r="F43" s="728">
        <v>29.6</v>
      </c>
      <c r="G43" s="727">
        <v>4</v>
      </c>
      <c r="H43" s="728">
        <v>30.6</v>
      </c>
    </row>
    <row r="44" spans="2:17" ht="26.25" customHeight="1" x14ac:dyDescent="0.2">
      <c r="B44" s="35" t="s">
        <v>168</v>
      </c>
      <c r="C44" s="727">
        <v>0</v>
      </c>
      <c r="D44" s="728">
        <v>29.6</v>
      </c>
      <c r="E44" s="727">
        <v>0</v>
      </c>
      <c r="F44" s="728">
        <v>30.6</v>
      </c>
      <c r="G44" s="727">
        <v>0</v>
      </c>
      <c r="H44" s="728">
        <v>31.6</v>
      </c>
    </row>
    <row r="45" spans="2:17" ht="29.25" customHeight="1" x14ac:dyDescent="0.2">
      <c r="B45" s="35" t="s">
        <v>157</v>
      </c>
      <c r="C45" s="727">
        <v>0</v>
      </c>
      <c r="D45" s="728">
        <v>30.6</v>
      </c>
      <c r="E45" s="727">
        <v>0</v>
      </c>
      <c r="F45" s="728">
        <v>31.6</v>
      </c>
      <c r="G45" s="727">
        <v>0</v>
      </c>
      <c r="H45" s="728">
        <v>32.6</v>
      </c>
    </row>
    <row r="46" spans="2:17" ht="27.75" customHeight="1" x14ac:dyDescent="0.2">
      <c r="B46" s="35" t="s">
        <v>158</v>
      </c>
      <c r="C46" s="727">
        <v>0</v>
      </c>
      <c r="D46" s="728">
        <v>31.6</v>
      </c>
      <c r="E46" s="727">
        <v>0</v>
      </c>
      <c r="F46" s="728">
        <v>32.6</v>
      </c>
      <c r="G46" s="727">
        <v>0</v>
      </c>
      <c r="H46" s="728">
        <v>33.6</v>
      </c>
    </row>
    <row r="47" spans="2:17" ht="16.5" customHeight="1" x14ac:dyDescent="0.2">
      <c r="B47" s="35" t="s">
        <v>144</v>
      </c>
      <c r="C47" s="727">
        <v>0</v>
      </c>
      <c r="D47" s="728">
        <v>32.6</v>
      </c>
      <c r="E47" s="727">
        <v>1</v>
      </c>
      <c r="F47" s="728">
        <v>33.6</v>
      </c>
      <c r="G47" s="727">
        <v>1</v>
      </c>
      <c r="H47" s="728">
        <v>34.6</v>
      </c>
    </row>
    <row r="48" spans="2:17" x14ac:dyDescent="0.2">
      <c r="B48" s="35" t="s">
        <v>145</v>
      </c>
      <c r="C48" s="727">
        <v>1</v>
      </c>
      <c r="D48" s="728">
        <v>33.6</v>
      </c>
      <c r="E48" s="727">
        <v>3</v>
      </c>
      <c r="F48" s="728">
        <v>34.6</v>
      </c>
      <c r="G48" s="727">
        <v>1</v>
      </c>
      <c r="H48" s="728">
        <v>35.6</v>
      </c>
    </row>
    <row r="49" spans="2:8" x14ac:dyDescent="0.2">
      <c r="B49" s="36" t="s">
        <v>169</v>
      </c>
      <c r="C49" s="718">
        <v>67</v>
      </c>
      <c r="D49" s="719">
        <v>34.6</v>
      </c>
      <c r="E49" s="718">
        <v>51</v>
      </c>
      <c r="F49" s="719">
        <v>35.6</v>
      </c>
      <c r="G49" s="718">
        <v>53</v>
      </c>
      <c r="H49" s="719">
        <v>36.6</v>
      </c>
    </row>
  </sheetData>
  <customSheetViews>
    <customSheetView guid="{4BF6A69F-C29D-460A-9E84-5045F8F80EEB}" showGridLines="0">
      <selection activeCell="P38" sqref="P38"/>
      <pageMargins left="0.19685039370078741" right="0.15748031496062992" top="0.19685039370078741" bottom="0.19685039370078741" header="0.31496062992125984" footer="0.31496062992125984"/>
      <pageSetup paperSize="9" orientation="portrait"/>
    </customSheetView>
  </customSheetViews>
  <mergeCells count="82">
    <mergeCell ref="E23:F23"/>
    <mergeCell ref="C24:D24"/>
    <mergeCell ref="E24:F24"/>
    <mergeCell ref="C25:D25"/>
    <mergeCell ref="E25:F25"/>
    <mergeCell ref="C48:D48"/>
    <mergeCell ref="E48:F48"/>
    <mergeCell ref="G48:H48"/>
    <mergeCell ref="C38:D38"/>
    <mergeCell ref="E38:F38"/>
    <mergeCell ref="G38:H38"/>
    <mergeCell ref="C46:D46"/>
    <mergeCell ref="E46:F46"/>
    <mergeCell ref="C40:D40"/>
    <mergeCell ref="E40:F40"/>
    <mergeCell ref="G40:H40"/>
    <mergeCell ref="C41:D41"/>
    <mergeCell ref="E41:F41"/>
    <mergeCell ref="G41:H41"/>
    <mergeCell ref="C42:D42"/>
    <mergeCell ref="E42:F42"/>
    <mergeCell ref="C49:D49"/>
    <mergeCell ref="E49:F49"/>
    <mergeCell ref="G49:H49"/>
    <mergeCell ref="B3:I3"/>
    <mergeCell ref="C5:C11"/>
    <mergeCell ref="D5:D11"/>
    <mergeCell ref="E5:E11"/>
    <mergeCell ref="B17:I17"/>
    <mergeCell ref="B19:B20"/>
    <mergeCell ref="C19:D20"/>
    <mergeCell ref="E19:F20"/>
    <mergeCell ref="C21:D21"/>
    <mergeCell ref="E21:F21"/>
    <mergeCell ref="C22:D22"/>
    <mergeCell ref="E22:F22"/>
    <mergeCell ref="C23:D23"/>
    <mergeCell ref="A1:K1"/>
    <mergeCell ref="F5:F11"/>
    <mergeCell ref="G5:G11"/>
    <mergeCell ref="H5:H11"/>
    <mergeCell ref="I5:I11"/>
    <mergeCell ref="K5:K11"/>
    <mergeCell ref="J5:J11"/>
    <mergeCell ref="E26:F26"/>
    <mergeCell ref="C27:D27"/>
    <mergeCell ref="E27:F27"/>
    <mergeCell ref="C28:D28"/>
    <mergeCell ref="E28:F28"/>
    <mergeCell ref="C26:D26"/>
    <mergeCell ref="C29:D29"/>
    <mergeCell ref="E29:F29"/>
    <mergeCell ref="C30:D30"/>
    <mergeCell ref="E30:F30"/>
    <mergeCell ref="C31:D31"/>
    <mergeCell ref="E31:F31"/>
    <mergeCell ref="C32:D32"/>
    <mergeCell ref="E32:F32"/>
    <mergeCell ref="B34:I34"/>
    <mergeCell ref="C36:D36"/>
    <mergeCell ref="E36:F36"/>
    <mergeCell ref="G36:H36"/>
    <mergeCell ref="C37:D37"/>
    <mergeCell ref="E37:F37"/>
    <mergeCell ref="G37:H37"/>
    <mergeCell ref="E39:F39"/>
    <mergeCell ref="G39:H39"/>
    <mergeCell ref="C39:D39"/>
    <mergeCell ref="G42:H42"/>
    <mergeCell ref="C43:D43"/>
    <mergeCell ref="E43:F43"/>
    <mergeCell ref="G43:H43"/>
    <mergeCell ref="C47:D47"/>
    <mergeCell ref="E47:F47"/>
    <mergeCell ref="G47:H47"/>
    <mergeCell ref="C44:D44"/>
    <mergeCell ref="E44:F44"/>
    <mergeCell ref="G44:H44"/>
    <mergeCell ref="C45:D45"/>
    <mergeCell ref="E45:F45"/>
    <mergeCell ref="G45:H45"/>
    <mergeCell ref="G46:H46"/>
  </mergeCells>
  <phoneticPr fontId="10" type="noConversion"/>
  <pageMargins left="0.19685039370078741" right="0.15748031496062992" top="0.19685039370078741" bottom="0.19685039370078741" header="0.31496062992125984" footer="0.31496062992125984"/>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H63"/>
  <sheetViews>
    <sheetView showGridLines="0" topLeftCell="A28" workbookViewId="0">
      <selection sqref="A1:H64"/>
    </sheetView>
  </sheetViews>
  <sheetFormatPr baseColWidth="10" defaultRowHeight="12.75" x14ac:dyDescent="0.2"/>
  <cols>
    <col min="1" max="1" width="2.140625" style="20" customWidth="1"/>
    <col min="2" max="2" width="11.42578125" style="20" customWidth="1"/>
    <col min="3" max="4" width="11.42578125" style="20"/>
    <col min="5" max="5" width="9.7109375" style="20" customWidth="1"/>
    <col min="6" max="7" width="25.7109375" style="20" customWidth="1"/>
    <col min="8" max="8" width="4" style="20" customWidth="1"/>
    <col min="9" max="16384" width="11.42578125" style="20"/>
  </cols>
  <sheetData>
    <row r="1" spans="1:8" x14ac:dyDescent="0.2">
      <c r="A1" s="652" t="s">
        <v>319</v>
      </c>
      <c r="B1" s="652"/>
      <c r="C1" s="652"/>
      <c r="D1" s="652"/>
      <c r="E1" s="652"/>
      <c r="F1" s="652"/>
      <c r="G1" s="652"/>
      <c r="H1" s="652"/>
    </row>
    <row r="2" spans="1:8" x14ac:dyDescent="0.2">
      <c r="A2" s="401"/>
      <c r="B2" s="401"/>
      <c r="C2" s="401"/>
      <c r="D2" s="401"/>
      <c r="E2" s="401"/>
      <c r="F2" s="401"/>
      <c r="G2" s="401"/>
      <c r="H2" s="401"/>
    </row>
    <row r="3" spans="1:8" ht="12.75" customHeight="1" x14ac:dyDescent="0.2">
      <c r="A3" s="401"/>
      <c r="B3" s="641" t="s">
        <v>185</v>
      </c>
      <c r="C3" s="641"/>
      <c r="D3" s="641"/>
      <c r="E3" s="641"/>
      <c r="F3" s="641"/>
      <c r="G3" s="641"/>
      <c r="H3" s="401"/>
    </row>
    <row r="4" spans="1:8" ht="8.25" customHeight="1" x14ac:dyDescent="0.2">
      <c r="B4" s="2"/>
      <c r="C4" s="2"/>
      <c r="D4" s="2"/>
      <c r="E4" s="2"/>
    </row>
    <row r="5" spans="1:8" ht="21" customHeight="1" x14ac:dyDescent="0.2">
      <c r="B5" s="683"/>
      <c r="C5" s="683"/>
      <c r="D5" s="683"/>
      <c r="E5" s="683"/>
      <c r="F5" s="595" t="s">
        <v>430</v>
      </c>
      <c r="G5" s="596" t="s">
        <v>272</v>
      </c>
    </row>
    <row r="6" spans="1:8" ht="12.75" customHeight="1" x14ac:dyDescent="0.2">
      <c r="B6" s="642" t="s">
        <v>186</v>
      </c>
      <c r="C6" s="643"/>
      <c r="D6" s="643"/>
      <c r="E6" s="643"/>
      <c r="F6" s="338">
        <v>0</v>
      </c>
      <c r="G6" s="91">
        <v>0</v>
      </c>
    </row>
    <row r="7" spans="1:8" ht="12.75" customHeight="1" x14ac:dyDescent="0.2">
      <c r="B7" s="647" t="s">
        <v>187</v>
      </c>
      <c r="C7" s="684"/>
      <c r="D7" s="684"/>
      <c r="E7" s="684"/>
      <c r="F7" s="337">
        <v>0</v>
      </c>
      <c r="G7" s="92">
        <v>0</v>
      </c>
    </row>
    <row r="8" spans="1:8" ht="11.25" customHeight="1" x14ac:dyDescent="0.2">
      <c r="B8" s="647" t="s">
        <v>188</v>
      </c>
      <c r="C8" s="684"/>
      <c r="D8" s="684"/>
      <c r="E8" s="684"/>
      <c r="F8" s="337">
        <v>0</v>
      </c>
      <c r="G8" s="92">
        <v>0</v>
      </c>
    </row>
    <row r="9" spans="1:8" ht="12" customHeight="1" x14ac:dyDescent="0.2">
      <c r="B9" s="647" t="s">
        <v>159</v>
      </c>
      <c r="C9" s="684"/>
      <c r="D9" s="684"/>
      <c r="E9" s="648"/>
      <c r="F9" s="337">
        <v>0</v>
      </c>
      <c r="G9" s="92">
        <v>0</v>
      </c>
    </row>
    <row r="10" spans="1:8" x14ac:dyDescent="0.2">
      <c r="B10" s="647" t="s">
        <v>160</v>
      </c>
      <c r="C10" s="684"/>
      <c r="D10" s="684"/>
      <c r="E10" s="684"/>
      <c r="F10" s="337">
        <v>0</v>
      </c>
      <c r="G10" s="92">
        <v>0</v>
      </c>
    </row>
    <row r="11" spans="1:8" ht="13.5" customHeight="1" x14ac:dyDescent="0.2">
      <c r="B11" s="647" t="s">
        <v>161</v>
      </c>
      <c r="C11" s="684"/>
      <c r="D11" s="684"/>
      <c r="E11" s="684"/>
      <c r="F11" s="337">
        <v>0</v>
      </c>
      <c r="G11" s="92">
        <v>0</v>
      </c>
    </row>
    <row r="12" spans="1:8" ht="13.5" customHeight="1" x14ac:dyDescent="0.2">
      <c r="B12" s="647" t="s">
        <v>189</v>
      </c>
      <c r="C12" s="684"/>
      <c r="D12" s="684"/>
      <c r="E12" s="684"/>
      <c r="F12" s="337">
        <v>91.8</v>
      </c>
      <c r="G12" s="92">
        <v>90.5</v>
      </c>
    </row>
    <row r="13" spans="1:8" x14ac:dyDescent="0.2">
      <c r="B13" s="647" t="s">
        <v>190</v>
      </c>
      <c r="C13" s="684"/>
      <c r="D13" s="684"/>
      <c r="E13" s="684"/>
      <c r="F13" s="337">
        <v>2.1</v>
      </c>
      <c r="G13" s="92">
        <v>1.6</v>
      </c>
    </row>
    <row r="14" spans="1:8" x14ac:dyDescent="0.2">
      <c r="B14" s="647" t="s">
        <v>191</v>
      </c>
      <c r="C14" s="684"/>
      <c r="D14" s="684"/>
      <c r="E14" s="684"/>
      <c r="F14" s="337">
        <v>0</v>
      </c>
      <c r="G14" s="92">
        <v>0.3</v>
      </c>
    </row>
    <row r="15" spans="1:8" ht="12.75" customHeight="1" x14ac:dyDescent="0.2">
      <c r="B15" s="647" t="s">
        <v>162</v>
      </c>
      <c r="C15" s="684"/>
      <c r="D15" s="684"/>
      <c r="E15" s="684"/>
      <c r="F15" s="337">
        <v>0</v>
      </c>
      <c r="G15" s="92">
        <v>0</v>
      </c>
    </row>
    <row r="16" spans="1:8" ht="12.75" customHeight="1" x14ac:dyDescent="0.2">
      <c r="B16" s="647" t="s">
        <v>330</v>
      </c>
      <c r="C16" s="684"/>
      <c r="D16" s="684"/>
      <c r="E16" s="648"/>
      <c r="F16" s="337">
        <v>4.0999999999999996</v>
      </c>
      <c r="G16" s="92">
        <v>2.2999999999999998</v>
      </c>
    </row>
    <row r="17" spans="2:7" x14ac:dyDescent="0.2">
      <c r="B17" s="647" t="s">
        <v>192</v>
      </c>
      <c r="C17" s="684"/>
      <c r="D17" s="684"/>
      <c r="E17" s="684"/>
      <c r="F17" s="337">
        <v>1</v>
      </c>
      <c r="G17" s="92">
        <v>1</v>
      </c>
    </row>
    <row r="18" spans="2:7" x14ac:dyDescent="0.2">
      <c r="B18" s="647" t="s">
        <v>193</v>
      </c>
      <c r="C18" s="684"/>
      <c r="D18" s="684"/>
      <c r="E18" s="684"/>
      <c r="F18" s="337">
        <v>1</v>
      </c>
      <c r="G18" s="92">
        <v>2.2999999999999998</v>
      </c>
    </row>
    <row r="19" spans="2:7" ht="12.75" customHeight="1" x14ac:dyDescent="0.2">
      <c r="B19" s="647" t="s">
        <v>194</v>
      </c>
      <c r="C19" s="684"/>
      <c r="D19" s="684"/>
      <c r="E19" s="684"/>
      <c r="F19" s="337">
        <v>0</v>
      </c>
      <c r="G19" s="92">
        <v>1</v>
      </c>
    </row>
    <row r="20" spans="2:7" x14ac:dyDescent="0.2">
      <c r="B20" s="647" t="s">
        <v>195</v>
      </c>
      <c r="C20" s="684"/>
      <c r="D20" s="684"/>
      <c r="E20" s="684"/>
      <c r="F20" s="337">
        <v>0</v>
      </c>
      <c r="G20" s="92">
        <v>0.7</v>
      </c>
    </row>
    <row r="21" spans="2:7" x14ac:dyDescent="0.2">
      <c r="B21" s="647" t="s">
        <v>196</v>
      </c>
      <c r="C21" s="684"/>
      <c r="D21" s="684"/>
      <c r="E21" s="684"/>
      <c r="F21" s="337">
        <v>0</v>
      </c>
      <c r="G21" s="92">
        <v>0</v>
      </c>
    </row>
    <row r="22" spans="2:7" x14ac:dyDescent="0.2">
      <c r="B22" s="626" t="s">
        <v>211</v>
      </c>
      <c r="C22" s="627"/>
      <c r="D22" s="627"/>
      <c r="E22" s="627"/>
      <c r="F22" s="337">
        <v>0</v>
      </c>
      <c r="G22" s="92">
        <v>0.3</v>
      </c>
    </row>
    <row r="23" spans="2:7" ht="12.75" customHeight="1" x14ac:dyDescent="0.2">
      <c r="B23" s="686" t="s">
        <v>210</v>
      </c>
      <c r="C23" s="687"/>
      <c r="D23" s="687"/>
      <c r="E23" s="687"/>
      <c r="F23" s="85">
        <f>SUM(F6:F22)</f>
        <v>99.999999999999986</v>
      </c>
      <c r="G23" s="93">
        <f>SUM(G6:G22)</f>
        <v>99.999999999999986</v>
      </c>
    </row>
    <row r="24" spans="2:7" ht="16.5" customHeight="1" x14ac:dyDescent="0.2">
      <c r="B24" s="689" t="s">
        <v>222</v>
      </c>
      <c r="C24" s="690"/>
      <c r="D24" s="690"/>
      <c r="E24" s="690"/>
      <c r="F24" s="86">
        <v>97</v>
      </c>
      <c r="G24" s="94">
        <v>306</v>
      </c>
    </row>
    <row r="25" spans="2:7" ht="16.5" customHeight="1" x14ac:dyDescent="0.2">
      <c r="B25" s="14"/>
      <c r="C25" s="14"/>
      <c r="D25" s="14"/>
      <c r="E25" s="14"/>
      <c r="F25" s="96"/>
      <c r="G25" s="96"/>
    </row>
    <row r="26" spans="2:7" ht="12.75" customHeight="1" x14ac:dyDescent="0.2">
      <c r="B26" s="641" t="s">
        <v>197</v>
      </c>
      <c r="C26" s="641"/>
      <c r="D26" s="641"/>
      <c r="E26" s="641"/>
      <c r="F26" s="641"/>
      <c r="G26" s="641"/>
    </row>
    <row r="27" spans="2:7" ht="8.25" customHeight="1" x14ac:dyDescent="0.2"/>
    <row r="28" spans="2:7" ht="21" customHeight="1" x14ac:dyDescent="0.2">
      <c r="B28" s="1"/>
      <c r="C28" s="1"/>
      <c r="F28" s="595" t="s">
        <v>430</v>
      </c>
      <c r="G28" s="597" t="s">
        <v>272</v>
      </c>
    </row>
    <row r="29" spans="2:7" x14ac:dyDescent="0.2">
      <c r="B29" s="629" t="s">
        <v>198</v>
      </c>
      <c r="C29" s="688"/>
      <c r="D29" s="688"/>
      <c r="E29" s="630"/>
      <c r="F29" s="87">
        <v>0</v>
      </c>
      <c r="G29" s="5">
        <v>0</v>
      </c>
    </row>
    <row r="30" spans="2:7" x14ac:dyDescent="0.2">
      <c r="B30" s="631" t="s">
        <v>199</v>
      </c>
      <c r="C30" s="685"/>
      <c r="D30" s="685"/>
      <c r="E30" s="632"/>
      <c r="F30" s="84">
        <v>1.1000000000000001</v>
      </c>
      <c r="G30" s="76">
        <v>0.3</v>
      </c>
    </row>
    <row r="31" spans="2:7" x14ac:dyDescent="0.2">
      <c r="B31" s="631" t="s">
        <v>200</v>
      </c>
      <c r="C31" s="685"/>
      <c r="D31" s="685"/>
      <c r="E31" s="632"/>
      <c r="F31" s="84">
        <v>65.2</v>
      </c>
      <c r="G31" s="76">
        <v>69.8</v>
      </c>
    </row>
    <row r="32" spans="2:7" x14ac:dyDescent="0.2">
      <c r="B32" s="631" t="s">
        <v>166</v>
      </c>
      <c r="C32" s="685"/>
      <c r="D32" s="685"/>
      <c r="E32" s="632"/>
      <c r="F32" s="84">
        <v>0</v>
      </c>
      <c r="G32" s="76">
        <v>0.3</v>
      </c>
    </row>
    <row r="33" spans="2:7" x14ac:dyDescent="0.2">
      <c r="B33" s="631" t="s">
        <v>201</v>
      </c>
      <c r="C33" s="685"/>
      <c r="D33" s="685"/>
      <c r="E33" s="632"/>
      <c r="F33" s="84">
        <v>21.1</v>
      </c>
      <c r="G33" s="76">
        <v>20.3</v>
      </c>
    </row>
    <row r="34" spans="2:7" x14ac:dyDescent="0.2">
      <c r="B34" s="631" t="s">
        <v>163</v>
      </c>
      <c r="C34" s="685"/>
      <c r="D34" s="685"/>
      <c r="E34" s="632"/>
      <c r="F34" s="84">
        <v>0</v>
      </c>
      <c r="G34" s="76">
        <v>0</v>
      </c>
    </row>
    <row r="35" spans="2:7" x14ac:dyDescent="0.2">
      <c r="B35" s="631" t="s">
        <v>202</v>
      </c>
      <c r="C35" s="685"/>
      <c r="D35" s="685"/>
      <c r="E35" s="632"/>
      <c r="F35" s="84">
        <v>0</v>
      </c>
      <c r="G35" s="76">
        <v>0.3</v>
      </c>
    </row>
    <row r="36" spans="2:7" x14ac:dyDescent="0.2">
      <c r="B36" s="631" t="s">
        <v>147</v>
      </c>
      <c r="C36" s="685"/>
      <c r="D36" s="685"/>
      <c r="E36" s="632"/>
      <c r="F36" s="84">
        <v>7.3</v>
      </c>
      <c r="G36" s="76">
        <v>6.3</v>
      </c>
    </row>
    <row r="37" spans="2:7" x14ac:dyDescent="0.2">
      <c r="B37" s="631" t="s">
        <v>203</v>
      </c>
      <c r="C37" s="685"/>
      <c r="D37" s="685"/>
      <c r="E37" s="632"/>
      <c r="F37" s="84">
        <v>0</v>
      </c>
      <c r="G37" s="76">
        <v>0</v>
      </c>
    </row>
    <row r="38" spans="2:7" x14ac:dyDescent="0.2">
      <c r="B38" s="631" t="s">
        <v>164</v>
      </c>
      <c r="C38" s="685"/>
      <c r="D38" s="685"/>
      <c r="E38" s="632"/>
      <c r="F38" s="84">
        <v>0</v>
      </c>
      <c r="G38" s="76">
        <v>0</v>
      </c>
    </row>
    <row r="39" spans="2:7" x14ac:dyDescent="0.2">
      <c r="B39" s="631" t="s">
        <v>413</v>
      </c>
      <c r="C39" s="685"/>
      <c r="D39" s="685"/>
      <c r="E39" s="632"/>
      <c r="F39" s="84">
        <v>1.1000000000000001</v>
      </c>
      <c r="G39" s="76">
        <v>0.4</v>
      </c>
    </row>
    <row r="40" spans="2:7" x14ac:dyDescent="0.2">
      <c r="B40" s="317" t="s">
        <v>3</v>
      </c>
      <c r="C40" s="331"/>
      <c r="D40" s="331"/>
      <c r="E40" s="320"/>
      <c r="F40" s="84">
        <v>1</v>
      </c>
      <c r="G40" s="76">
        <v>0.3</v>
      </c>
    </row>
    <row r="41" spans="2:7" x14ac:dyDescent="0.2">
      <c r="B41" s="317" t="s">
        <v>165</v>
      </c>
      <c r="C41" s="331"/>
      <c r="D41" s="331"/>
      <c r="E41" s="320"/>
      <c r="F41" s="84">
        <v>1.1000000000000001</v>
      </c>
      <c r="G41" s="76">
        <v>1.3</v>
      </c>
    </row>
    <row r="42" spans="2:7" x14ac:dyDescent="0.2">
      <c r="B42" s="633" t="s">
        <v>211</v>
      </c>
      <c r="C42" s="695"/>
      <c r="D42" s="695"/>
      <c r="E42" s="634"/>
      <c r="F42" s="84">
        <v>2.1</v>
      </c>
      <c r="G42" s="76">
        <v>0.7</v>
      </c>
    </row>
    <row r="43" spans="2:7" x14ac:dyDescent="0.2">
      <c r="B43" s="692" t="s">
        <v>210</v>
      </c>
      <c r="C43" s="693"/>
      <c r="D43" s="693"/>
      <c r="E43" s="694"/>
      <c r="F43" s="85">
        <f>SUM(F26:F42)</f>
        <v>99.999999999999986</v>
      </c>
      <c r="G43" s="93">
        <f>SUM(G26:G42)</f>
        <v>99.999999999999986</v>
      </c>
    </row>
    <row r="44" spans="2:7" ht="16.5" customHeight="1" x14ac:dyDescent="0.2">
      <c r="B44" s="697" t="s">
        <v>222</v>
      </c>
      <c r="C44" s="698"/>
      <c r="D44" s="698"/>
      <c r="E44" s="699"/>
      <c r="F44" s="86">
        <v>95</v>
      </c>
      <c r="G44" s="94">
        <v>301</v>
      </c>
    </row>
    <row r="45" spans="2:7" ht="16.5" customHeight="1" x14ac:dyDescent="0.2">
      <c r="B45" s="333"/>
      <c r="C45" s="333"/>
      <c r="D45" s="333"/>
      <c r="E45" s="333"/>
      <c r="F45" s="96"/>
      <c r="G45" s="96"/>
    </row>
    <row r="46" spans="2:7" ht="12.75" customHeight="1" x14ac:dyDescent="0.2">
      <c r="B46" s="641" t="s">
        <v>182</v>
      </c>
      <c r="C46" s="641"/>
      <c r="D46" s="641"/>
      <c r="E46" s="641"/>
      <c r="F46" s="641"/>
      <c r="G46" s="641"/>
    </row>
    <row r="47" spans="2:7" ht="8.25" customHeight="1" x14ac:dyDescent="0.2">
      <c r="B47" s="18"/>
      <c r="C47" s="18"/>
      <c r="D47" s="18"/>
      <c r="E47" s="18"/>
      <c r="F47" s="18"/>
      <c r="G47" s="18"/>
    </row>
    <row r="48" spans="2:7" ht="21" customHeight="1" x14ac:dyDescent="0.2">
      <c r="B48" s="691"/>
      <c r="C48" s="691"/>
      <c r="D48" s="691"/>
      <c r="E48" s="15"/>
      <c r="F48" s="595" t="s">
        <v>430</v>
      </c>
      <c r="G48" s="597" t="s">
        <v>272</v>
      </c>
    </row>
    <row r="49" spans="2:7" x14ac:dyDescent="0.2">
      <c r="B49" s="629" t="s">
        <v>204</v>
      </c>
      <c r="C49" s="688"/>
      <c r="D49" s="688"/>
      <c r="E49" s="630"/>
      <c r="F49" s="88">
        <v>59.8</v>
      </c>
      <c r="G49" s="8">
        <v>48</v>
      </c>
    </row>
    <row r="50" spans="2:7" x14ac:dyDescent="0.2">
      <c r="B50" s="631" t="s">
        <v>177</v>
      </c>
      <c r="C50" s="685"/>
      <c r="D50" s="685"/>
      <c r="E50" s="632"/>
      <c r="F50" s="89">
        <v>8.1999999999999993</v>
      </c>
      <c r="G50" s="12">
        <v>9.8000000000000007</v>
      </c>
    </row>
    <row r="51" spans="2:7" x14ac:dyDescent="0.2">
      <c r="B51" s="631" t="s">
        <v>205</v>
      </c>
      <c r="C51" s="685"/>
      <c r="D51" s="685"/>
      <c r="E51" s="632"/>
      <c r="F51" s="89">
        <v>11.3</v>
      </c>
      <c r="G51" s="12">
        <v>15.7</v>
      </c>
    </row>
    <row r="52" spans="2:7" ht="27.75" customHeight="1" x14ac:dyDescent="0.2">
      <c r="B52" s="647" t="s">
        <v>206</v>
      </c>
      <c r="C52" s="684"/>
      <c r="D52" s="684"/>
      <c r="E52" s="648"/>
      <c r="F52" s="89">
        <v>11.3</v>
      </c>
      <c r="G52" s="12">
        <v>15</v>
      </c>
    </row>
    <row r="53" spans="2:7" x14ac:dyDescent="0.2">
      <c r="B53" s="631" t="s">
        <v>207</v>
      </c>
      <c r="C53" s="685"/>
      <c r="D53" s="685"/>
      <c r="E53" s="632"/>
      <c r="F53" s="89">
        <v>2.1</v>
      </c>
      <c r="G53" s="12">
        <v>2</v>
      </c>
    </row>
    <row r="54" spans="2:7" x14ac:dyDescent="0.2">
      <c r="B54" s="631" t="s">
        <v>213</v>
      </c>
      <c r="C54" s="685"/>
      <c r="D54" s="685"/>
      <c r="E54" s="632"/>
      <c r="F54" s="89">
        <v>1</v>
      </c>
      <c r="G54" s="12">
        <v>3.6</v>
      </c>
    </row>
    <row r="55" spans="2:7" ht="27.75" customHeight="1" x14ac:dyDescent="0.2">
      <c r="B55" s="647" t="s">
        <v>208</v>
      </c>
      <c r="C55" s="684"/>
      <c r="D55" s="684"/>
      <c r="E55" s="648"/>
      <c r="F55" s="89">
        <v>0</v>
      </c>
      <c r="G55" s="12">
        <v>0.3</v>
      </c>
    </row>
    <row r="56" spans="2:7" x14ac:dyDescent="0.2">
      <c r="B56" s="631" t="s">
        <v>214</v>
      </c>
      <c r="C56" s="685"/>
      <c r="D56" s="685"/>
      <c r="E56" s="632"/>
      <c r="F56" s="89">
        <v>1</v>
      </c>
      <c r="G56" s="12">
        <v>2.2999999999999998</v>
      </c>
    </row>
    <row r="57" spans="2:7" x14ac:dyDescent="0.2">
      <c r="B57" s="631" t="s">
        <v>178</v>
      </c>
      <c r="C57" s="685"/>
      <c r="D57" s="685"/>
      <c r="E57" s="632"/>
      <c r="F57" s="89">
        <v>1</v>
      </c>
      <c r="G57" s="12">
        <v>0.3</v>
      </c>
    </row>
    <row r="58" spans="2:7" x14ac:dyDescent="0.2">
      <c r="B58" s="631" t="s">
        <v>179</v>
      </c>
      <c r="C58" s="685"/>
      <c r="D58" s="685"/>
      <c r="E58" s="632"/>
      <c r="F58" s="89">
        <v>3.1</v>
      </c>
      <c r="G58" s="12">
        <v>1.6</v>
      </c>
    </row>
    <row r="59" spans="2:7" x14ac:dyDescent="0.2">
      <c r="B59" s="631" t="s">
        <v>215</v>
      </c>
      <c r="C59" s="685"/>
      <c r="D59" s="685"/>
      <c r="E59" s="632"/>
      <c r="F59" s="89">
        <v>0</v>
      </c>
      <c r="G59" s="12">
        <v>0</v>
      </c>
    </row>
    <row r="60" spans="2:7" x14ac:dyDescent="0.2">
      <c r="B60" s="631" t="s">
        <v>180</v>
      </c>
      <c r="C60" s="685"/>
      <c r="D60" s="685"/>
      <c r="E60" s="632"/>
      <c r="F60" s="89">
        <v>0</v>
      </c>
      <c r="G60" s="12">
        <v>0.7</v>
      </c>
    </row>
    <row r="61" spans="2:7" x14ac:dyDescent="0.2">
      <c r="B61" s="633" t="s">
        <v>211</v>
      </c>
      <c r="C61" s="695"/>
      <c r="D61" s="695"/>
      <c r="E61" s="634"/>
      <c r="F61" s="89">
        <v>1</v>
      </c>
      <c r="G61" s="12">
        <v>0.7</v>
      </c>
    </row>
    <row r="62" spans="2:7" x14ac:dyDescent="0.2">
      <c r="B62" s="692" t="s">
        <v>210</v>
      </c>
      <c r="C62" s="693"/>
      <c r="D62" s="693"/>
      <c r="E62" s="693"/>
      <c r="F62" s="327">
        <f>SUM(F49:F61)</f>
        <v>99.799999999999983</v>
      </c>
      <c r="G62" s="7">
        <f>SUM(G49:G61)</f>
        <v>99.999999999999986</v>
      </c>
    </row>
    <row r="63" spans="2:7" x14ac:dyDescent="0.2">
      <c r="B63" s="697" t="s">
        <v>222</v>
      </c>
      <c r="C63" s="698"/>
      <c r="D63" s="698"/>
      <c r="E63" s="698"/>
      <c r="F63" s="90">
        <v>97</v>
      </c>
      <c r="G63" s="95">
        <v>306</v>
      </c>
    </row>
  </sheetData>
  <customSheetViews>
    <customSheetView guid="{4BF6A69F-C29D-460A-9E84-5045F8F80EEB}" showGridLines="0">
      <selection activeCell="G20" sqref="G20"/>
      <pageMargins left="0.19685039370078741" right="0.15748031496062992" top="0.19685039370078741" bottom="0.19685039370078741" header="0.31496062992125984" footer="0.31496062992125984"/>
      <pageSetup paperSize="9" orientation="portrait"/>
    </customSheetView>
  </customSheetViews>
  <mergeCells count="54">
    <mergeCell ref="B7:E7"/>
    <mergeCell ref="B8:E8"/>
    <mergeCell ref="A1:H1"/>
    <mergeCell ref="B3:G3"/>
    <mergeCell ref="B5:E5"/>
    <mergeCell ref="B6:E6"/>
    <mergeCell ref="B13:E13"/>
    <mergeCell ref="B14:E14"/>
    <mergeCell ref="B11:E11"/>
    <mergeCell ref="B12:E12"/>
    <mergeCell ref="B9:E9"/>
    <mergeCell ref="B10:E10"/>
    <mergeCell ref="B20:E20"/>
    <mergeCell ref="B21:E21"/>
    <mergeCell ref="B18:E18"/>
    <mergeCell ref="B19:E19"/>
    <mergeCell ref="B15:E15"/>
    <mergeCell ref="B17:E17"/>
    <mergeCell ref="B16:E16"/>
    <mergeCell ref="B30:E30"/>
    <mergeCell ref="B31:E31"/>
    <mergeCell ref="B26:G26"/>
    <mergeCell ref="B29:E29"/>
    <mergeCell ref="B22:E22"/>
    <mergeCell ref="B23:E23"/>
    <mergeCell ref="B24:E24"/>
    <mergeCell ref="B36:E36"/>
    <mergeCell ref="B37:E37"/>
    <mergeCell ref="B34:E34"/>
    <mergeCell ref="B35:E35"/>
    <mergeCell ref="B32:E32"/>
    <mergeCell ref="B33:E33"/>
    <mergeCell ref="B43:E43"/>
    <mergeCell ref="B46:G46"/>
    <mergeCell ref="B48:D48"/>
    <mergeCell ref="B42:E42"/>
    <mergeCell ref="B38:E38"/>
    <mergeCell ref="B39:E39"/>
    <mergeCell ref="B44:E44"/>
    <mergeCell ref="B49:E49"/>
    <mergeCell ref="B50:E50"/>
    <mergeCell ref="B55:E55"/>
    <mergeCell ref="B63:E63"/>
    <mergeCell ref="B61:E61"/>
    <mergeCell ref="B62:E62"/>
    <mergeCell ref="B59:E59"/>
    <mergeCell ref="B60:E60"/>
    <mergeCell ref="B57:E57"/>
    <mergeCell ref="B58:E58"/>
    <mergeCell ref="B56:E56"/>
    <mergeCell ref="B53:E53"/>
    <mergeCell ref="B54:E54"/>
    <mergeCell ref="B51:E51"/>
    <mergeCell ref="B52:E52"/>
  </mergeCells>
  <phoneticPr fontId="10" type="noConversion"/>
  <pageMargins left="0.19685039370078741" right="0.15748031496062992" top="0.19685039370078741" bottom="0.19685039370078741" header="0.31496062992125984" footer="0.31496062992125984"/>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H40"/>
  <sheetViews>
    <sheetView showGridLines="0" workbookViewId="0">
      <selection sqref="A1:G41"/>
    </sheetView>
  </sheetViews>
  <sheetFormatPr baseColWidth="10" defaultRowHeight="12.75" x14ac:dyDescent="0.2"/>
  <cols>
    <col min="1" max="1" width="2.140625" style="20" customWidth="1"/>
    <col min="2" max="2" width="40.28515625" style="20" customWidth="1"/>
    <col min="3" max="3" width="12.42578125" style="20" customWidth="1"/>
    <col min="4" max="4" width="13.42578125" style="20" customWidth="1"/>
    <col min="5" max="5" width="11.42578125" style="20" customWidth="1"/>
    <col min="6" max="6" width="11.42578125" style="20"/>
    <col min="7" max="7" width="2.42578125" style="20" customWidth="1"/>
    <col min="8" max="16384" width="11.42578125" style="20"/>
  </cols>
  <sheetData>
    <row r="1" spans="1:8" x14ac:dyDescent="0.2">
      <c r="A1" s="652" t="s">
        <v>319</v>
      </c>
      <c r="B1" s="652"/>
      <c r="C1" s="652"/>
      <c r="D1" s="652"/>
      <c r="E1" s="652"/>
      <c r="F1" s="652"/>
      <c r="G1" s="652"/>
    </row>
    <row r="2" spans="1:8" x14ac:dyDescent="0.2">
      <c r="A2" s="401"/>
      <c r="B2" s="401"/>
      <c r="C2" s="401"/>
      <c r="D2" s="401"/>
      <c r="E2" s="401"/>
      <c r="F2" s="401"/>
      <c r="G2" s="401"/>
    </row>
    <row r="3" spans="1:8" ht="12.75" customHeight="1" x14ac:dyDescent="0.2">
      <c r="A3" s="401"/>
      <c r="B3" s="641" t="s">
        <v>270</v>
      </c>
      <c r="C3" s="641"/>
      <c r="D3" s="641"/>
      <c r="E3" s="641"/>
      <c r="F3" s="641"/>
      <c r="G3" s="183"/>
      <c r="H3" s="33"/>
    </row>
    <row r="4" spans="1:8" ht="8.85" customHeight="1" x14ac:dyDescent="0.2"/>
    <row r="5" spans="1:8" ht="20.100000000000001" customHeight="1" x14ac:dyDescent="0.2">
      <c r="C5" s="722" t="s">
        <v>430</v>
      </c>
      <c r="D5" s="723"/>
      <c r="E5" s="700" t="s">
        <v>272</v>
      </c>
      <c r="F5" s="701"/>
    </row>
    <row r="6" spans="1:8" ht="16.5" customHeight="1" x14ac:dyDescent="0.2">
      <c r="B6" s="581"/>
      <c r="C6" s="591" t="s">
        <v>217</v>
      </c>
      <c r="D6" s="591" t="s">
        <v>218</v>
      </c>
      <c r="E6" s="591" t="s">
        <v>217</v>
      </c>
      <c r="F6" s="591" t="s">
        <v>218</v>
      </c>
    </row>
    <row r="7" spans="1:8" ht="17.25" customHeight="1" x14ac:dyDescent="0.2">
      <c r="B7" s="316" t="s">
        <v>148</v>
      </c>
      <c r="C7" s="5">
        <v>1</v>
      </c>
      <c r="D7" s="5">
        <v>0</v>
      </c>
      <c r="E7" s="5">
        <v>2.2999999999999998</v>
      </c>
      <c r="F7" s="5">
        <v>0.7</v>
      </c>
    </row>
    <row r="8" spans="1:8" ht="17.25" customHeight="1" x14ac:dyDescent="0.2">
      <c r="B8" s="319" t="s">
        <v>149</v>
      </c>
      <c r="C8" s="76">
        <v>12.4</v>
      </c>
      <c r="D8" s="76">
        <v>5.2</v>
      </c>
      <c r="E8" s="76">
        <v>12.4</v>
      </c>
      <c r="F8" s="76">
        <v>4.9000000000000004</v>
      </c>
    </row>
    <row r="9" spans="1:8" ht="17.25" customHeight="1" x14ac:dyDescent="0.2">
      <c r="B9" s="319" t="s">
        <v>150</v>
      </c>
      <c r="C9" s="76">
        <v>17.5</v>
      </c>
      <c r="D9" s="76">
        <v>9.3000000000000007</v>
      </c>
      <c r="E9" s="76">
        <v>18.600000000000001</v>
      </c>
      <c r="F9" s="76">
        <v>12.1</v>
      </c>
    </row>
    <row r="10" spans="1:8" ht="17.25" customHeight="1" x14ac:dyDescent="0.2">
      <c r="B10" s="319" t="s">
        <v>151</v>
      </c>
      <c r="C10" s="76">
        <v>14.4</v>
      </c>
      <c r="D10" s="76">
        <v>15.5</v>
      </c>
      <c r="E10" s="76">
        <v>12.4</v>
      </c>
      <c r="F10" s="76">
        <v>13.7</v>
      </c>
    </row>
    <row r="11" spans="1:8" ht="17.25" customHeight="1" x14ac:dyDescent="0.2">
      <c r="B11" s="319" t="s">
        <v>152</v>
      </c>
      <c r="C11" s="76">
        <v>22.7</v>
      </c>
      <c r="D11" s="76">
        <v>48.5</v>
      </c>
      <c r="E11" s="76">
        <v>18.3</v>
      </c>
      <c r="F11" s="76">
        <v>42.8</v>
      </c>
    </row>
    <row r="12" spans="1:8" ht="17.25" customHeight="1" x14ac:dyDescent="0.2">
      <c r="B12" s="319" t="s">
        <v>153</v>
      </c>
      <c r="C12" s="76">
        <v>22.7</v>
      </c>
      <c r="D12" s="76">
        <v>7.2</v>
      </c>
      <c r="E12" s="76">
        <v>22.9</v>
      </c>
      <c r="F12" s="76">
        <v>8.8000000000000007</v>
      </c>
    </row>
    <row r="13" spans="1:8" ht="17.25" customHeight="1" x14ac:dyDescent="0.2">
      <c r="B13" s="317" t="s">
        <v>212</v>
      </c>
      <c r="C13" s="76">
        <v>2.1</v>
      </c>
      <c r="D13" s="76">
        <v>10.3</v>
      </c>
      <c r="E13" s="76">
        <v>2</v>
      </c>
      <c r="F13" s="76">
        <v>12.7</v>
      </c>
    </row>
    <row r="14" spans="1:8" ht="17.25" customHeight="1" x14ac:dyDescent="0.2">
      <c r="B14" s="321" t="s">
        <v>211</v>
      </c>
      <c r="C14" s="6">
        <v>7.2</v>
      </c>
      <c r="D14" s="6">
        <v>4.0999999999999996</v>
      </c>
      <c r="E14" s="6">
        <v>11.1</v>
      </c>
      <c r="F14" s="6">
        <v>4.2</v>
      </c>
    </row>
    <row r="15" spans="1:8" ht="15.75" customHeight="1" x14ac:dyDescent="0.2">
      <c r="B15" s="78" t="s">
        <v>221</v>
      </c>
      <c r="C15" s="72">
        <f>SUM(C7:C14)</f>
        <v>100</v>
      </c>
      <c r="D15" s="73">
        <f>SUM(D7:D14)</f>
        <v>100.1</v>
      </c>
      <c r="E15" s="73">
        <f>SUM(E7:E14)</f>
        <v>100</v>
      </c>
      <c r="F15" s="73">
        <f>SUM(F7:F14)</f>
        <v>99.899999999999991</v>
      </c>
    </row>
    <row r="16" spans="1:8" ht="15.75" customHeight="1" x14ac:dyDescent="0.2">
      <c r="B16" s="38" t="s">
        <v>222</v>
      </c>
      <c r="C16" s="74">
        <v>97</v>
      </c>
      <c r="D16" s="75">
        <v>97</v>
      </c>
      <c r="E16" s="75">
        <v>306</v>
      </c>
      <c r="F16" s="75">
        <v>306</v>
      </c>
    </row>
    <row r="17" spans="2:8" ht="16.5" customHeight="1" x14ac:dyDescent="0.2"/>
    <row r="18" spans="2:8" ht="12.75" customHeight="1" x14ac:dyDescent="0.2">
      <c r="B18" s="641" t="s">
        <v>265</v>
      </c>
      <c r="C18" s="641"/>
      <c r="D18" s="641"/>
      <c r="E18" s="641"/>
      <c r="F18" s="641"/>
      <c r="G18" s="33"/>
      <c r="H18" s="33"/>
    </row>
    <row r="19" spans="2:8" ht="8.25" customHeight="1" x14ac:dyDescent="0.2"/>
    <row r="20" spans="2:8" ht="20.100000000000001" customHeight="1" x14ac:dyDescent="0.2">
      <c r="C20" s="722" t="s">
        <v>430</v>
      </c>
      <c r="D20" s="723"/>
      <c r="E20" s="700" t="s">
        <v>273</v>
      </c>
      <c r="F20" s="701"/>
    </row>
    <row r="21" spans="2:8" ht="17.25" customHeight="1" x14ac:dyDescent="0.2">
      <c r="B21" s="316" t="s">
        <v>233</v>
      </c>
      <c r="C21" s="767">
        <v>93.8</v>
      </c>
      <c r="D21" s="768">
        <v>99.1</v>
      </c>
      <c r="E21" s="767">
        <v>93.5</v>
      </c>
      <c r="F21" s="768">
        <v>96.8</v>
      </c>
    </row>
    <row r="22" spans="2:8" ht="17.25" customHeight="1" x14ac:dyDescent="0.2">
      <c r="B22" s="317" t="s">
        <v>234</v>
      </c>
      <c r="C22" s="702">
        <v>0</v>
      </c>
      <c r="D22" s="703"/>
      <c r="E22" s="702">
        <v>0</v>
      </c>
      <c r="F22" s="703"/>
    </row>
    <row r="23" spans="2:8" ht="17.25" customHeight="1" x14ac:dyDescent="0.2">
      <c r="B23" s="317" t="s">
        <v>216</v>
      </c>
      <c r="C23" s="702">
        <v>0</v>
      </c>
      <c r="D23" s="703"/>
      <c r="E23" s="702">
        <v>0</v>
      </c>
      <c r="F23" s="703"/>
    </row>
    <row r="24" spans="2:8" ht="17.25" customHeight="1" x14ac:dyDescent="0.2">
      <c r="B24" s="317" t="s">
        <v>235</v>
      </c>
      <c r="C24" s="702">
        <v>0</v>
      </c>
      <c r="D24" s="703"/>
      <c r="E24" s="702">
        <v>0</v>
      </c>
      <c r="F24" s="703"/>
    </row>
    <row r="25" spans="2:8" ht="17.25" customHeight="1" x14ac:dyDescent="0.2">
      <c r="B25" s="317" t="s">
        <v>236</v>
      </c>
      <c r="C25" s="702">
        <v>0</v>
      </c>
      <c r="D25" s="703"/>
      <c r="E25" s="702">
        <v>0</v>
      </c>
      <c r="F25" s="703"/>
    </row>
    <row r="26" spans="2:8" ht="17.25" customHeight="1" x14ac:dyDescent="0.2">
      <c r="B26" s="317" t="s">
        <v>237</v>
      </c>
      <c r="C26" s="702">
        <v>0</v>
      </c>
      <c r="D26" s="703"/>
      <c r="E26" s="702">
        <v>0</v>
      </c>
      <c r="F26" s="703"/>
    </row>
    <row r="27" spans="2:8" ht="17.25" customHeight="1" x14ac:dyDescent="0.2">
      <c r="B27" s="317" t="s">
        <v>167</v>
      </c>
      <c r="C27" s="702">
        <v>0</v>
      </c>
      <c r="D27" s="703"/>
      <c r="E27" s="765">
        <v>1</v>
      </c>
      <c r="F27" s="766">
        <v>0.9</v>
      </c>
    </row>
    <row r="28" spans="2:8" ht="17.25" customHeight="1" x14ac:dyDescent="0.2">
      <c r="B28" s="317" t="s">
        <v>238</v>
      </c>
      <c r="C28" s="702">
        <v>0</v>
      </c>
      <c r="D28" s="703"/>
      <c r="E28" s="765">
        <v>0</v>
      </c>
      <c r="F28" s="766">
        <v>0.3</v>
      </c>
    </row>
    <row r="29" spans="2:8" ht="17.25" customHeight="1" x14ac:dyDescent="0.2">
      <c r="B29" s="317" t="s">
        <v>239</v>
      </c>
      <c r="C29" s="702">
        <v>0</v>
      </c>
      <c r="D29" s="703"/>
      <c r="E29" s="702">
        <v>0</v>
      </c>
      <c r="F29" s="703"/>
    </row>
    <row r="30" spans="2:8" ht="17.25" customHeight="1" x14ac:dyDescent="0.2">
      <c r="B30" s="317" t="s">
        <v>240</v>
      </c>
      <c r="C30" s="702">
        <v>0</v>
      </c>
      <c r="D30" s="703"/>
      <c r="E30" s="702">
        <v>0</v>
      </c>
      <c r="F30" s="703"/>
    </row>
    <row r="31" spans="2:8" ht="17.25" customHeight="1" x14ac:dyDescent="0.2">
      <c r="B31" s="317" t="s">
        <v>241</v>
      </c>
      <c r="C31" s="702">
        <v>0</v>
      </c>
      <c r="D31" s="703"/>
      <c r="E31" s="702">
        <v>0</v>
      </c>
      <c r="F31" s="703"/>
    </row>
    <row r="32" spans="2:8" ht="17.25" customHeight="1" x14ac:dyDescent="0.2">
      <c r="B32" s="317" t="s">
        <v>242</v>
      </c>
      <c r="C32" s="702">
        <v>0</v>
      </c>
      <c r="D32" s="703"/>
      <c r="E32" s="702">
        <v>0</v>
      </c>
      <c r="F32" s="703"/>
    </row>
    <row r="33" spans="2:8" ht="17.25" customHeight="1" x14ac:dyDescent="0.2">
      <c r="B33" s="317" t="s">
        <v>243</v>
      </c>
      <c r="C33" s="702">
        <v>0</v>
      </c>
      <c r="D33" s="703"/>
      <c r="E33" s="702">
        <v>0</v>
      </c>
      <c r="F33" s="703"/>
    </row>
    <row r="34" spans="2:8" ht="17.25" customHeight="1" x14ac:dyDescent="0.2">
      <c r="B34" s="317" t="s">
        <v>154</v>
      </c>
      <c r="C34" s="702">
        <v>0</v>
      </c>
      <c r="D34" s="703"/>
      <c r="E34" s="702">
        <v>0.3</v>
      </c>
      <c r="F34" s="703"/>
    </row>
    <row r="35" spans="2:8" ht="17.25" customHeight="1" x14ac:dyDescent="0.2">
      <c r="B35" s="317" t="s">
        <v>244</v>
      </c>
      <c r="C35" s="702">
        <v>0</v>
      </c>
      <c r="D35" s="703"/>
      <c r="E35" s="702">
        <v>0</v>
      </c>
      <c r="F35" s="703"/>
    </row>
    <row r="36" spans="2:8" ht="15.75" customHeight="1" x14ac:dyDescent="0.2">
      <c r="B36" s="321" t="s">
        <v>211</v>
      </c>
      <c r="C36" s="708" t="s">
        <v>337</v>
      </c>
      <c r="D36" s="709"/>
      <c r="E36" s="708" t="s">
        <v>289</v>
      </c>
      <c r="F36" s="709"/>
      <c r="H36" s="393"/>
    </row>
    <row r="37" spans="2:8" ht="15.75" customHeight="1" x14ac:dyDescent="0.2">
      <c r="B37" s="329" t="s">
        <v>221</v>
      </c>
      <c r="C37" s="760">
        <v>100</v>
      </c>
      <c r="D37" s="761"/>
      <c r="E37" s="760">
        <f>SUM(E21:E36)</f>
        <v>94.8</v>
      </c>
      <c r="F37" s="761"/>
    </row>
    <row r="38" spans="2:8" x14ac:dyDescent="0.2">
      <c r="B38" s="330" t="s">
        <v>222</v>
      </c>
      <c r="C38" s="706">
        <v>97</v>
      </c>
      <c r="D38" s="707"/>
      <c r="E38" s="706">
        <v>306</v>
      </c>
      <c r="F38" s="707"/>
    </row>
    <row r="39" spans="2:8" x14ac:dyDescent="0.2">
      <c r="B39" s="334" t="s">
        <v>415</v>
      </c>
    </row>
    <row r="40" spans="2:8" x14ac:dyDescent="0.2">
      <c r="B40" s="331" t="s">
        <v>290</v>
      </c>
    </row>
  </sheetData>
  <customSheetViews>
    <customSheetView guid="{4BF6A69F-C29D-460A-9E84-5045F8F80EEB}" showGridLines="0" printArea="1" topLeftCell="A19">
      <selection activeCell="C38" sqref="C38:D38"/>
      <pageMargins left="0.19685039370078741" right="0.15748031496062992" top="0.19685039370078741" bottom="0.19685039370078741" header="0.31496062992125984" footer="0.31496062992125984"/>
      <pageSetup paperSize="9" orientation="portrait"/>
    </customSheetView>
  </customSheetViews>
  <mergeCells count="43">
    <mergeCell ref="C38:D38"/>
    <mergeCell ref="E38:F38"/>
    <mergeCell ref="A1:G1"/>
    <mergeCell ref="B3:F3"/>
    <mergeCell ref="C5:D5"/>
    <mergeCell ref="E5:F5"/>
    <mergeCell ref="B18:F18"/>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6:D36"/>
    <mergeCell ref="E36:F36"/>
    <mergeCell ref="C37:D37"/>
    <mergeCell ref="E37:F37"/>
    <mergeCell ref="C33:D33"/>
    <mergeCell ref="E33:F33"/>
    <mergeCell ref="C35:D35"/>
    <mergeCell ref="E35:F35"/>
    <mergeCell ref="C34:D34"/>
    <mergeCell ref="E34:F34"/>
  </mergeCells>
  <phoneticPr fontId="10" type="noConversion"/>
  <pageMargins left="0.19685039370078741" right="0.15748031496062992" top="0.19685039370078741" bottom="0.19685039370078741"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L46"/>
  <sheetViews>
    <sheetView showGridLines="0" workbookViewId="0">
      <selection sqref="A1:I47"/>
    </sheetView>
  </sheetViews>
  <sheetFormatPr baseColWidth="10" defaultRowHeight="12.75" x14ac:dyDescent="0.2"/>
  <cols>
    <col min="1" max="1" width="2.140625" style="20" customWidth="1"/>
    <col min="2" max="2" width="20.85546875" style="20" customWidth="1"/>
    <col min="3" max="3" width="14.7109375" style="20" customWidth="1"/>
    <col min="4" max="4" width="10.7109375" style="20" customWidth="1"/>
    <col min="5" max="5" width="11.140625" style="20" customWidth="1"/>
    <col min="6" max="6" width="10.42578125" style="20" customWidth="1"/>
    <col min="7" max="8" width="11.42578125" style="20" customWidth="1"/>
    <col min="9" max="9" width="2.7109375" style="20" customWidth="1"/>
    <col min="10" max="16384" width="11.42578125" style="20"/>
  </cols>
  <sheetData>
    <row r="1" spans="1:9" x14ac:dyDescent="0.2">
      <c r="A1" s="652" t="s">
        <v>318</v>
      </c>
      <c r="B1" s="652"/>
      <c r="C1" s="652"/>
      <c r="D1" s="652"/>
      <c r="E1" s="652"/>
      <c r="F1" s="652"/>
      <c r="G1" s="652"/>
      <c r="H1" s="652"/>
      <c r="I1" s="652"/>
    </row>
    <row r="2" spans="1:9" x14ac:dyDescent="0.2">
      <c r="A2" s="401"/>
      <c r="B2" s="401"/>
      <c r="C2" s="401"/>
      <c r="D2" s="401"/>
      <c r="E2" s="401"/>
      <c r="F2" s="401"/>
      <c r="G2" s="401"/>
      <c r="H2" s="401"/>
      <c r="I2" s="401"/>
    </row>
    <row r="3" spans="1:9" x14ac:dyDescent="0.2">
      <c r="A3" s="401"/>
      <c r="B3" s="641" t="s">
        <v>269</v>
      </c>
      <c r="C3" s="641"/>
      <c r="D3" s="641"/>
      <c r="E3" s="641"/>
      <c r="F3" s="641"/>
      <c r="G3" s="641"/>
      <c r="H3" s="313"/>
      <c r="I3" s="401"/>
    </row>
    <row r="4" spans="1:9" ht="8.25" customHeight="1" x14ac:dyDescent="0.2">
      <c r="B4" s="24"/>
      <c r="C4" s="21"/>
      <c r="D4" s="21"/>
      <c r="E4" s="22"/>
      <c r="F4" s="23"/>
      <c r="G4" s="21"/>
      <c r="H4" s="24"/>
    </row>
    <row r="5" spans="1:9" x14ac:dyDescent="0.2">
      <c r="B5" s="623" t="s">
        <v>245</v>
      </c>
      <c r="C5" s="645" t="s">
        <v>246</v>
      </c>
      <c r="D5" s="645" t="s">
        <v>261</v>
      </c>
      <c r="E5" s="653" t="s">
        <v>245</v>
      </c>
      <c r="F5" s="654"/>
      <c r="G5" s="654"/>
      <c r="H5" s="655"/>
    </row>
    <row r="6" spans="1:9" ht="25.5" x14ac:dyDescent="0.2">
      <c r="B6" s="624"/>
      <c r="C6" s="646"/>
      <c r="D6" s="646"/>
      <c r="E6" s="588" t="s">
        <v>247</v>
      </c>
      <c r="F6" s="588" t="s">
        <v>248</v>
      </c>
      <c r="G6" s="588" t="s">
        <v>210</v>
      </c>
      <c r="H6" s="590" t="s">
        <v>249</v>
      </c>
    </row>
    <row r="7" spans="1:9" ht="15" customHeight="1" x14ac:dyDescent="0.2">
      <c r="B7" s="624"/>
      <c r="C7" s="620" t="s">
        <v>258</v>
      </c>
      <c r="D7" s="314" t="s">
        <v>258</v>
      </c>
      <c r="E7" s="39">
        <v>7153</v>
      </c>
      <c r="F7" s="40">
        <v>892</v>
      </c>
      <c r="G7" s="19">
        <v>8045</v>
      </c>
      <c r="H7" s="41">
        <v>478</v>
      </c>
    </row>
    <row r="8" spans="1:9" ht="15" x14ac:dyDescent="0.2">
      <c r="B8" s="624"/>
      <c r="C8" s="621"/>
      <c r="D8" s="315" t="s">
        <v>259</v>
      </c>
      <c r="E8" s="39">
        <v>17979</v>
      </c>
      <c r="F8" s="40">
        <v>1942</v>
      </c>
      <c r="G8" s="19">
        <v>19921</v>
      </c>
      <c r="H8" s="41">
        <v>814</v>
      </c>
    </row>
    <row r="9" spans="1:9" x14ac:dyDescent="0.2">
      <c r="B9" s="624"/>
      <c r="C9" s="622"/>
      <c r="D9" s="32" t="s">
        <v>210</v>
      </c>
      <c r="E9" s="61">
        <v>25132</v>
      </c>
      <c r="F9" s="42">
        <v>2834</v>
      </c>
      <c r="G9" s="42">
        <v>27966</v>
      </c>
      <c r="H9" s="62">
        <v>1292</v>
      </c>
    </row>
    <row r="10" spans="1:9" x14ac:dyDescent="0.2">
      <c r="B10" s="625"/>
      <c r="C10" s="649" t="s">
        <v>210</v>
      </c>
      <c r="D10" s="650"/>
      <c r="E10" s="61">
        <v>25132</v>
      </c>
      <c r="F10" s="42">
        <v>2834</v>
      </c>
      <c r="G10" s="42">
        <v>27966</v>
      </c>
      <c r="H10" s="62">
        <f>SUM(H9)</f>
        <v>1292</v>
      </c>
    </row>
    <row r="11" spans="1:9" x14ac:dyDescent="0.2">
      <c r="B11" s="29"/>
      <c r="C11" s="29"/>
      <c r="D11" s="29"/>
      <c r="E11" s="29"/>
      <c r="F11" s="29"/>
      <c r="G11" s="26"/>
      <c r="H11" s="77"/>
    </row>
    <row r="12" spans="1:9" x14ac:dyDescent="0.2">
      <c r="B12" s="25"/>
      <c r="C12" s="25"/>
      <c r="D12" s="25"/>
      <c r="E12" s="591" t="s">
        <v>247</v>
      </c>
      <c r="F12" s="591" t="s">
        <v>248</v>
      </c>
      <c r="G12" s="591" t="s">
        <v>210</v>
      </c>
      <c r="H12" s="26"/>
    </row>
    <row r="13" spans="1:9" ht="16.5" customHeight="1" x14ac:dyDescent="0.2">
      <c r="B13" s="623" t="s">
        <v>170</v>
      </c>
      <c r="C13" s="99" t="s">
        <v>171</v>
      </c>
      <c r="D13" s="433"/>
      <c r="E13" s="97">
        <v>580</v>
      </c>
      <c r="F13" s="43">
        <v>31</v>
      </c>
      <c r="G13" s="52">
        <f>SUM(E13:F13)</f>
        <v>611</v>
      </c>
    </row>
    <row r="14" spans="1:9" ht="15.75" customHeight="1" x14ac:dyDescent="0.2">
      <c r="B14" s="625"/>
      <c r="C14" s="100" t="s">
        <v>172</v>
      </c>
      <c r="D14" s="434"/>
      <c r="E14" s="98">
        <v>5467</v>
      </c>
      <c r="F14" s="44">
        <v>450</v>
      </c>
      <c r="G14" s="54">
        <v>5917</v>
      </c>
    </row>
    <row r="15" spans="1:9" ht="17.25" customHeight="1" x14ac:dyDescent="0.2">
      <c r="B15" s="29"/>
      <c r="C15" s="29"/>
      <c r="D15" s="29"/>
      <c r="E15" s="29"/>
      <c r="F15" s="29"/>
      <c r="G15" s="23"/>
    </row>
    <row r="16" spans="1:9" x14ac:dyDescent="0.2">
      <c r="B16" s="641" t="s">
        <v>266</v>
      </c>
      <c r="C16" s="641"/>
      <c r="D16" s="641"/>
      <c r="E16" s="641"/>
      <c r="F16" s="641"/>
      <c r="G16" s="641"/>
      <c r="H16" s="34"/>
    </row>
    <row r="17" spans="2:12" ht="8.25" customHeight="1" x14ac:dyDescent="0.2">
      <c r="B17" s="24"/>
      <c r="C17" s="29"/>
      <c r="D17" s="29"/>
      <c r="E17" s="23"/>
      <c r="F17" s="21"/>
      <c r="G17" s="21"/>
      <c r="H17" s="28"/>
    </row>
    <row r="18" spans="2:12" ht="16.5" customHeight="1" x14ac:dyDescent="0.2">
      <c r="B18" s="29"/>
      <c r="C18" s="29"/>
      <c r="D18" s="591" t="s">
        <v>261</v>
      </c>
      <c r="E18" s="591" t="s">
        <v>247</v>
      </c>
      <c r="F18" s="593" t="s">
        <v>248</v>
      </c>
      <c r="G18" s="591" t="s">
        <v>210</v>
      </c>
      <c r="H18" s="28"/>
    </row>
    <row r="19" spans="2:12" ht="15" x14ac:dyDescent="0.2">
      <c r="B19" s="629" t="s">
        <v>250</v>
      </c>
      <c r="C19" s="630"/>
      <c r="D19" s="314" t="s">
        <v>258</v>
      </c>
      <c r="E19" s="45">
        <v>16568</v>
      </c>
      <c r="F19" s="46">
        <v>1847</v>
      </c>
      <c r="G19" s="47">
        <v>18418</v>
      </c>
      <c r="H19" s="28"/>
    </row>
    <row r="20" spans="2:12" ht="15" x14ac:dyDescent="0.2">
      <c r="B20" s="631"/>
      <c r="C20" s="632"/>
      <c r="D20" s="315" t="s">
        <v>259</v>
      </c>
      <c r="E20" s="40">
        <v>5823</v>
      </c>
      <c r="F20" s="39">
        <v>673</v>
      </c>
      <c r="G20" s="19">
        <v>6496</v>
      </c>
      <c r="H20" s="28"/>
    </row>
    <row r="21" spans="2:12" x14ac:dyDescent="0.2">
      <c r="B21" s="633"/>
      <c r="C21" s="634"/>
      <c r="D21" s="32" t="s">
        <v>210</v>
      </c>
      <c r="E21" s="47">
        <f>SUM(E19:E20)</f>
        <v>22391</v>
      </c>
      <c r="F21" s="56">
        <f>SUM(F19:F20)</f>
        <v>2520</v>
      </c>
      <c r="G21" s="47">
        <f>SUM(G19:G20)</f>
        <v>24914</v>
      </c>
      <c r="H21" s="28"/>
    </row>
    <row r="22" spans="2:12" ht="15" x14ac:dyDescent="0.2">
      <c r="B22" s="629" t="s">
        <v>251</v>
      </c>
      <c r="C22" s="630"/>
      <c r="D22" s="314" t="s">
        <v>258</v>
      </c>
      <c r="E22" s="57">
        <v>15008</v>
      </c>
      <c r="F22" s="45">
        <v>1597</v>
      </c>
      <c r="G22" s="58">
        <v>16605</v>
      </c>
      <c r="H22" s="29"/>
    </row>
    <row r="23" spans="2:12" ht="15" x14ac:dyDescent="0.2">
      <c r="B23" s="631"/>
      <c r="C23" s="632"/>
      <c r="D23" s="315" t="s">
        <v>259</v>
      </c>
      <c r="E23" s="59">
        <v>5127</v>
      </c>
      <c r="F23" s="48">
        <v>591</v>
      </c>
      <c r="G23" s="60">
        <v>5718</v>
      </c>
      <c r="H23" s="29"/>
    </row>
    <row r="24" spans="2:12" x14ac:dyDescent="0.2">
      <c r="B24" s="633"/>
      <c r="C24" s="634"/>
      <c r="D24" s="32" t="s">
        <v>210</v>
      </c>
      <c r="E24" s="42">
        <f>SUM(E22:E23)</f>
        <v>20135</v>
      </c>
      <c r="F24" s="61">
        <f>SUM(F22:F23)</f>
        <v>2188</v>
      </c>
      <c r="G24" s="42">
        <f>SUM(G22:G23)</f>
        <v>22323</v>
      </c>
      <c r="H24" s="29"/>
    </row>
    <row r="25" spans="2:12" ht="12.75" customHeight="1" x14ac:dyDescent="0.2">
      <c r="B25" s="642" t="s">
        <v>252</v>
      </c>
      <c r="C25" s="644"/>
      <c r="D25" s="314" t="s">
        <v>258</v>
      </c>
      <c r="E25" s="45">
        <v>329</v>
      </c>
      <c r="F25" s="46">
        <v>17</v>
      </c>
      <c r="G25" s="47">
        <f>SUM(E25:F25)</f>
        <v>346</v>
      </c>
      <c r="H25" s="29"/>
    </row>
    <row r="26" spans="2:12" ht="12.75" customHeight="1" x14ac:dyDescent="0.2">
      <c r="B26" s="647"/>
      <c r="C26" s="648"/>
      <c r="D26" s="315" t="s">
        <v>259</v>
      </c>
      <c r="E26" s="40">
        <v>143</v>
      </c>
      <c r="F26" s="39">
        <v>8</v>
      </c>
      <c r="G26" s="19">
        <f>SUM(E26:F26)</f>
        <v>151</v>
      </c>
      <c r="H26" s="29"/>
    </row>
    <row r="27" spans="2:12" ht="12.75" customHeight="1" x14ac:dyDescent="0.2">
      <c r="B27" s="626"/>
      <c r="C27" s="628"/>
      <c r="D27" s="32" t="s">
        <v>210</v>
      </c>
      <c r="E27" s="47">
        <f>SUM(E25:E26)</f>
        <v>472</v>
      </c>
      <c r="F27" s="56">
        <f>SUM(F25:F26)</f>
        <v>25</v>
      </c>
      <c r="G27" s="47">
        <f>SUM(G25:G26)</f>
        <v>497</v>
      </c>
      <c r="H27" s="29"/>
    </row>
    <row r="28" spans="2:12" ht="12.75" customHeight="1" x14ac:dyDescent="0.2">
      <c r="B28" s="642" t="s">
        <v>253</v>
      </c>
      <c r="C28" s="644"/>
      <c r="D28" s="314" t="s">
        <v>258</v>
      </c>
      <c r="E28" s="45">
        <v>284</v>
      </c>
      <c r="F28" s="46">
        <v>14</v>
      </c>
      <c r="G28" s="47">
        <f>SUM(E28:F28)</f>
        <v>298</v>
      </c>
      <c r="H28" s="1"/>
    </row>
    <row r="29" spans="2:12" ht="12.75" customHeight="1" x14ac:dyDescent="0.2">
      <c r="B29" s="647"/>
      <c r="C29" s="648"/>
      <c r="D29" s="315" t="s">
        <v>259</v>
      </c>
      <c r="E29" s="40">
        <v>128</v>
      </c>
      <c r="F29" s="39">
        <v>6</v>
      </c>
      <c r="G29" s="19">
        <f>SUM(E29:F29)</f>
        <v>134</v>
      </c>
      <c r="H29" s="1"/>
    </row>
    <row r="30" spans="2:12" ht="12.75" customHeight="1" x14ac:dyDescent="0.2">
      <c r="B30" s="626"/>
      <c r="C30" s="628"/>
      <c r="D30" s="32" t="s">
        <v>210</v>
      </c>
      <c r="E30" s="42">
        <f>SUM(E28:E29)</f>
        <v>412</v>
      </c>
      <c r="F30" s="61">
        <f>SUM(F28:F29)</f>
        <v>20</v>
      </c>
      <c r="G30" s="42">
        <f>SUM(G28:G29)</f>
        <v>432</v>
      </c>
      <c r="H30" s="1"/>
    </row>
    <row r="31" spans="2:12" x14ac:dyDescent="0.2">
      <c r="B31" s="769" t="s">
        <v>20</v>
      </c>
      <c r="C31" s="770"/>
      <c r="D31" s="771"/>
      <c r="E31" s="110">
        <v>251</v>
      </c>
      <c r="F31" s="110">
        <v>794</v>
      </c>
      <c r="G31" s="278">
        <v>1045</v>
      </c>
      <c r="K31" s="377"/>
      <c r="L31" s="285"/>
    </row>
    <row r="32" spans="2:12" ht="17.25" customHeight="1" x14ac:dyDescent="0.2">
      <c r="B32" s="28"/>
      <c r="C32" s="28"/>
      <c r="D32" s="28"/>
      <c r="E32" s="30"/>
      <c r="F32" s="30"/>
      <c r="G32" s="30"/>
      <c r="L32" s="189"/>
    </row>
    <row r="33" spans="2:12" x14ac:dyDescent="0.2">
      <c r="B33" s="641" t="s">
        <v>267</v>
      </c>
      <c r="C33" s="641"/>
      <c r="D33" s="641"/>
      <c r="E33" s="641"/>
      <c r="F33" s="641"/>
      <c r="G33" s="641"/>
      <c r="L33" s="34"/>
    </row>
    <row r="34" spans="2:12" ht="8.25" customHeight="1" x14ac:dyDescent="0.2">
      <c r="B34" s="24"/>
      <c r="C34" s="29"/>
      <c r="D34" s="29"/>
      <c r="E34" s="29"/>
      <c r="F34" s="29"/>
      <c r="G34" s="29"/>
      <c r="H34" s="29"/>
    </row>
    <row r="35" spans="2:12" ht="17.25" customHeight="1" x14ac:dyDescent="0.2">
      <c r="B35" s="25"/>
      <c r="C35" s="25"/>
      <c r="D35" s="25"/>
      <c r="E35" s="591" t="s">
        <v>247</v>
      </c>
      <c r="F35" s="593" t="s">
        <v>248</v>
      </c>
      <c r="G35" s="591" t="s">
        <v>210</v>
      </c>
      <c r="H35" s="29"/>
    </row>
    <row r="36" spans="2:12" ht="27" customHeight="1" x14ac:dyDescent="0.2">
      <c r="B36" s="642" t="s">
        <v>174</v>
      </c>
      <c r="C36" s="643"/>
      <c r="D36" s="644"/>
      <c r="E36" s="43">
        <v>82345</v>
      </c>
      <c r="F36" s="51">
        <v>11076</v>
      </c>
      <c r="G36" s="52">
        <v>93421</v>
      </c>
      <c r="H36" s="29"/>
    </row>
    <row r="37" spans="2:12" ht="12.75" customHeight="1" x14ac:dyDescent="0.2">
      <c r="B37" s="626" t="s">
        <v>254</v>
      </c>
      <c r="C37" s="627"/>
      <c r="D37" s="628"/>
      <c r="E37" s="44">
        <v>37228</v>
      </c>
      <c r="F37" s="53">
        <v>4320</v>
      </c>
      <c r="G37" s="54" t="s">
        <v>421</v>
      </c>
      <c r="H37" s="29"/>
    </row>
    <row r="38" spans="2:12" x14ac:dyDescent="0.2">
      <c r="B38" s="28" t="s">
        <v>175</v>
      </c>
      <c r="C38" s="28"/>
      <c r="D38" s="28"/>
      <c r="E38" s="28"/>
      <c r="F38" s="28"/>
      <c r="G38" s="29"/>
      <c r="H38" s="29"/>
    </row>
    <row r="39" spans="2:12" ht="11.25" customHeight="1" x14ac:dyDescent="0.2">
      <c r="B39" s="28" t="s">
        <v>418</v>
      </c>
      <c r="C39" s="28"/>
      <c r="D39" s="28"/>
      <c r="E39" s="28"/>
      <c r="F39" s="28"/>
      <c r="G39" s="29"/>
      <c r="H39" s="29"/>
    </row>
    <row r="40" spans="2:12" ht="11.25" customHeight="1" x14ac:dyDescent="0.2">
      <c r="B40" s="28" t="s">
        <v>423</v>
      </c>
      <c r="C40" s="28"/>
      <c r="D40" s="28"/>
      <c r="E40" s="28"/>
      <c r="F40" s="28"/>
      <c r="G40" s="29"/>
      <c r="H40" s="29"/>
    </row>
    <row r="41" spans="2:12" ht="11.25" customHeight="1" x14ac:dyDescent="0.2">
      <c r="B41" s="28" t="s">
        <v>422</v>
      </c>
      <c r="C41" s="28"/>
      <c r="D41" s="28"/>
      <c r="E41" s="28"/>
      <c r="F41" s="28"/>
      <c r="G41" s="29"/>
      <c r="H41" s="29"/>
    </row>
    <row r="42" spans="2:12" ht="12.75" customHeight="1" x14ac:dyDescent="0.2">
      <c r="B42" s="28"/>
      <c r="C42" s="28"/>
      <c r="D42" s="28"/>
      <c r="E42" s="28"/>
      <c r="F42" s="28"/>
      <c r="G42" s="29"/>
      <c r="H42" s="29"/>
    </row>
    <row r="43" spans="2:12" x14ac:dyDescent="0.2">
      <c r="B43" s="641" t="s">
        <v>268</v>
      </c>
      <c r="C43" s="641"/>
      <c r="D43" s="641"/>
      <c r="E43" s="641"/>
      <c r="F43" s="641"/>
      <c r="G43" s="641"/>
      <c r="H43" s="34"/>
    </row>
    <row r="44" spans="2:12" ht="8.25" customHeight="1" x14ac:dyDescent="0.2">
      <c r="B44" s="31"/>
      <c r="C44" s="23"/>
      <c r="D44" s="23"/>
      <c r="E44" s="21"/>
      <c r="G44" s="29"/>
      <c r="H44" s="29"/>
    </row>
    <row r="45" spans="2:12" x14ac:dyDescent="0.2">
      <c r="B45" s="594" t="s">
        <v>255</v>
      </c>
      <c r="C45" s="594" t="s">
        <v>256</v>
      </c>
      <c r="D45" s="635" t="s">
        <v>257</v>
      </c>
      <c r="E45" s="636"/>
      <c r="F45" s="635" t="s">
        <v>210</v>
      </c>
      <c r="G45" s="636"/>
      <c r="H45" s="29"/>
    </row>
    <row r="46" spans="2:12" x14ac:dyDescent="0.2">
      <c r="B46" s="322">
        <v>371</v>
      </c>
      <c r="C46" s="322">
        <v>109</v>
      </c>
      <c r="D46" s="637">
        <v>7</v>
      </c>
      <c r="E46" s="638"/>
      <c r="F46" s="639">
        <f>SUM(B46:E46)</f>
        <v>487</v>
      </c>
      <c r="G46" s="640"/>
      <c r="H46" s="29"/>
    </row>
  </sheetData>
  <customSheetViews>
    <customSheetView guid="{4BF6A69F-C29D-460A-9E84-5045F8F80EEB}" showGridLines="0">
      <selection activeCell="R56" sqref="R55:R56"/>
      <pageMargins left="0.19685039370078741" right="0.15748031496062992" top="0.19685039370078741" bottom="0.19685039370078741" header="0.31496062992125984" footer="0.31496062992125984"/>
      <pageSetup paperSize="9" orientation="portrait"/>
    </customSheetView>
  </customSheetViews>
  <mergeCells count="23">
    <mergeCell ref="A1:I1"/>
    <mergeCell ref="B3:G3"/>
    <mergeCell ref="B5:B10"/>
    <mergeCell ref="C5:C6"/>
    <mergeCell ref="D5:D6"/>
    <mergeCell ref="E5:H5"/>
    <mergeCell ref="C7:C9"/>
    <mergeCell ref="C10:D10"/>
    <mergeCell ref="D46:E46"/>
    <mergeCell ref="F46:G46"/>
    <mergeCell ref="B33:G33"/>
    <mergeCell ref="B36:D36"/>
    <mergeCell ref="B37:D37"/>
    <mergeCell ref="B43:G43"/>
    <mergeCell ref="D45:E45"/>
    <mergeCell ref="B13:B14"/>
    <mergeCell ref="B31:D31"/>
    <mergeCell ref="F45:G45"/>
    <mergeCell ref="B16:G16"/>
    <mergeCell ref="B19:C21"/>
    <mergeCell ref="B22:C24"/>
    <mergeCell ref="B25:C27"/>
    <mergeCell ref="B28:C30"/>
  </mergeCells>
  <phoneticPr fontId="10" type="noConversion"/>
  <pageMargins left="0.19685039370078741" right="0.15748031496062992" top="0.19685039370078741" bottom="0.19685039370078741" header="0.31496062992125984" footer="0.31496062992125984"/>
  <pageSetup paperSize="9" orientation="portrait" r:id="rId1"/>
  <ignoredErrors>
    <ignoredError sqref="G27" formula="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Q49"/>
  <sheetViews>
    <sheetView showGridLines="0" workbookViewId="0">
      <selection activeCell="M38" sqref="M38"/>
    </sheetView>
  </sheetViews>
  <sheetFormatPr baseColWidth="10" defaultRowHeight="12.75" x14ac:dyDescent="0.2"/>
  <cols>
    <col min="1" max="1" width="2.140625" style="20" customWidth="1"/>
    <col min="2" max="2" width="35" style="20" customWidth="1"/>
    <col min="3" max="3" width="10.42578125" style="20" customWidth="1"/>
    <col min="4" max="4" width="10.28515625" style="20" customWidth="1"/>
    <col min="5" max="5" width="9.7109375" style="20" customWidth="1"/>
    <col min="6" max="6" width="12.7109375" style="20" customWidth="1"/>
    <col min="7" max="7" width="11" style="20" customWidth="1"/>
    <col min="8" max="8" width="9.85546875" style="20" customWidth="1"/>
    <col min="9" max="9" width="7.7109375" style="20" customWidth="1"/>
    <col min="10" max="11" width="10.28515625" style="20" customWidth="1"/>
    <col min="12" max="16384" width="11.42578125" style="20"/>
  </cols>
  <sheetData>
    <row r="1" spans="1:11" x14ac:dyDescent="0.2">
      <c r="A1" s="652" t="s">
        <v>318</v>
      </c>
      <c r="B1" s="652"/>
      <c r="C1" s="652"/>
      <c r="D1" s="652"/>
      <c r="E1" s="652"/>
      <c r="F1" s="652"/>
      <c r="G1" s="652"/>
      <c r="H1" s="652"/>
      <c r="I1" s="652"/>
      <c r="J1" s="652"/>
      <c r="K1" s="652"/>
    </row>
    <row r="2" spans="1:11" x14ac:dyDescent="0.2">
      <c r="A2" s="401"/>
      <c r="B2" s="401"/>
      <c r="C2" s="401"/>
      <c r="D2" s="401"/>
      <c r="E2" s="401"/>
      <c r="F2" s="401"/>
      <c r="G2" s="401"/>
    </row>
    <row r="3" spans="1:11" ht="12.75" customHeight="1" x14ac:dyDescent="0.2">
      <c r="A3" s="401"/>
      <c r="B3" s="641" t="s">
        <v>263</v>
      </c>
      <c r="C3" s="641"/>
      <c r="D3" s="641"/>
      <c r="E3" s="641"/>
      <c r="F3" s="641"/>
      <c r="G3" s="641"/>
      <c r="H3" s="641"/>
      <c r="I3" s="641"/>
    </row>
    <row r="4" spans="1:11" ht="8.25" customHeight="1" x14ac:dyDescent="0.2">
      <c r="B4" s="2"/>
      <c r="C4" s="2"/>
      <c r="D4" s="2"/>
      <c r="E4" s="2"/>
      <c r="F4" s="2"/>
      <c r="G4" s="2"/>
      <c r="H4" s="2"/>
      <c r="I4" s="2"/>
    </row>
    <row r="5" spans="1:11" ht="12.75" customHeight="1" x14ac:dyDescent="0.2">
      <c r="B5" s="3"/>
      <c r="C5" s="658" t="s">
        <v>184</v>
      </c>
      <c r="D5" s="658" t="s">
        <v>220</v>
      </c>
      <c r="E5" s="658" t="s">
        <v>139</v>
      </c>
      <c r="F5" s="658" t="s">
        <v>138</v>
      </c>
      <c r="G5" s="658" t="s">
        <v>329</v>
      </c>
      <c r="H5" s="658" t="s">
        <v>328</v>
      </c>
      <c r="I5" s="658" t="s">
        <v>327</v>
      </c>
      <c r="J5" s="658" t="s">
        <v>211</v>
      </c>
      <c r="K5" s="658" t="s">
        <v>210</v>
      </c>
    </row>
    <row r="6" spans="1:11" x14ac:dyDescent="0.2">
      <c r="B6" s="3"/>
      <c r="C6" s="659"/>
      <c r="D6" s="659"/>
      <c r="E6" s="659"/>
      <c r="F6" s="659"/>
      <c r="G6" s="659"/>
      <c r="H6" s="659"/>
      <c r="I6" s="659"/>
      <c r="J6" s="659"/>
      <c r="K6" s="659"/>
    </row>
    <row r="7" spans="1:11" x14ac:dyDescent="0.2">
      <c r="B7" s="3"/>
      <c r="C7" s="659"/>
      <c r="D7" s="659"/>
      <c r="E7" s="659"/>
      <c r="F7" s="659"/>
      <c r="G7" s="659"/>
      <c r="H7" s="659"/>
      <c r="I7" s="659"/>
      <c r="J7" s="659"/>
      <c r="K7" s="659"/>
    </row>
    <row r="8" spans="1:11" x14ac:dyDescent="0.2">
      <c r="B8" s="3"/>
      <c r="C8" s="659"/>
      <c r="D8" s="659"/>
      <c r="E8" s="659"/>
      <c r="F8" s="659"/>
      <c r="G8" s="659"/>
      <c r="H8" s="659"/>
      <c r="I8" s="659"/>
      <c r="J8" s="659"/>
      <c r="K8" s="659"/>
    </row>
    <row r="9" spans="1:11" x14ac:dyDescent="0.2">
      <c r="B9" s="3"/>
      <c r="C9" s="659"/>
      <c r="D9" s="659"/>
      <c r="E9" s="659"/>
      <c r="F9" s="659"/>
      <c r="G9" s="659"/>
      <c r="H9" s="659"/>
      <c r="I9" s="659"/>
      <c r="J9" s="659"/>
      <c r="K9" s="659"/>
    </row>
    <row r="10" spans="1:11" x14ac:dyDescent="0.2">
      <c r="B10" s="3"/>
      <c r="C10" s="659"/>
      <c r="D10" s="659"/>
      <c r="E10" s="659"/>
      <c r="F10" s="659"/>
      <c r="G10" s="659"/>
      <c r="H10" s="659"/>
      <c r="I10" s="659"/>
      <c r="J10" s="659"/>
      <c r="K10" s="659"/>
    </row>
    <row r="11" spans="1:11" x14ac:dyDescent="0.2">
      <c r="B11" s="3"/>
      <c r="C11" s="660"/>
      <c r="D11" s="660"/>
      <c r="E11" s="660"/>
      <c r="F11" s="660"/>
      <c r="G11" s="660"/>
      <c r="H11" s="660"/>
      <c r="I11" s="660"/>
      <c r="J11" s="660"/>
      <c r="K11" s="660"/>
    </row>
    <row r="12" spans="1:11" ht="15" customHeight="1" x14ac:dyDescent="0.2">
      <c r="B12" s="67" t="s">
        <v>295</v>
      </c>
      <c r="C12" s="325">
        <v>34.700000000000003</v>
      </c>
      <c r="D12" s="324">
        <v>1.3</v>
      </c>
      <c r="E12" s="8">
        <v>9</v>
      </c>
      <c r="F12" s="324">
        <v>9</v>
      </c>
      <c r="G12" s="340">
        <v>8.1</v>
      </c>
      <c r="H12" s="8">
        <v>38</v>
      </c>
      <c r="I12" s="8">
        <v>0</v>
      </c>
      <c r="J12" s="8">
        <v>0</v>
      </c>
      <c r="K12" s="328">
        <f>SUM(C12:J12)</f>
        <v>100.1</v>
      </c>
    </row>
    <row r="13" spans="1:11" x14ac:dyDescent="0.2">
      <c r="B13" s="68" t="s">
        <v>222</v>
      </c>
      <c r="C13" s="10"/>
      <c r="D13" s="9"/>
      <c r="E13" s="10"/>
      <c r="F13" s="9"/>
      <c r="G13" s="10"/>
      <c r="H13" s="11"/>
      <c r="I13" s="11"/>
      <c r="J13" s="11"/>
      <c r="K13" s="70">
        <v>24364</v>
      </c>
    </row>
    <row r="14" spans="1:11" x14ac:dyDescent="0.2">
      <c r="B14" s="69" t="s">
        <v>272</v>
      </c>
      <c r="C14" s="339">
        <v>34.5</v>
      </c>
      <c r="D14" s="12">
        <v>1.5</v>
      </c>
      <c r="E14" s="323">
        <v>8.9</v>
      </c>
      <c r="F14" s="12">
        <v>8.8000000000000007</v>
      </c>
      <c r="G14" s="323">
        <v>10.4</v>
      </c>
      <c r="H14" s="4">
        <v>35.9</v>
      </c>
      <c r="I14" s="4">
        <v>0</v>
      </c>
      <c r="J14" s="4">
        <v>0</v>
      </c>
      <c r="K14" s="7">
        <f>SUM(C14:J14)</f>
        <v>100</v>
      </c>
    </row>
    <row r="15" spans="1:11" x14ac:dyDescent="0.2">
      <c r="B15" s="336" t="s">
        <v>222</v>
      </c>
      <c r="C15" s="326"/>
      <c r="D15" s="9"/>
      <c r="E15" s="10"/>
      <c r="F15" s="9"/>
      <c r="G15" s="10"/>
      <c r="H15" s="13"/>
      <c r="I15" s="13"/>
      <c r="J15" s="71"/>
      <c r="K15" s="71">
        <v>26370</v>
      </c>
    </row>
    <row r="16" spans="1:11" ht="16.5" customHeight="1" x14ac:dyDescent="0.2">
      <c r="B16" s="15"/>
      <c r="C16" s="323"/>
      <c r="D16" s="323"/>
      <c r="E16" s="323"/>
      <c r="F16" s="323"/>
      <c r="G16" s="323"/>
      <c r="H16" s="17"/>
      <c r="I16" s="17"/>
    </row>
    <row r="17" spans="2:9" ht="12.75" customHeight="1" x14ac:dyDescent="0.2">
      <c r="B17" s="641" t="s">
        <v>264</v>
      </c>
      <c r="C17" s="641"/>
      <c r="D17" s="641"/>
      <c r="E17" s="641"/>
      <c r="F17" s="641"/>
      <c r="G17" s="641"/>
      <c r="H17" s="641"/>
      <c r="I17" s="641"/>
    </row>
    <row r="18" spans="2:9" ht="8.25" customHeight="1" x14ac:dyDescent="0.2">
      <c r="B18" s="14"/>
      <c r="C18" s="14"/>
      <c r="D18" s="14"/>
      <c r="E18" s="14"/>
      <c r="F18" s="323"/>
      <c r="G18" s="323"/>
      <c r="H18" s="17"/>
      <c r="I18" s="17"/>
    </row>
    <row r="19" spans="2:9" ht="12.75" customHeight="1" x14ac:dyDescent="0.2">
      <c r="B19" s="722" t="s">
        <v>219</v>
      </c>
      <c r="C19" s="751" t="s">
        <v>294</v>
      </c>
      <c r="D19" s="751"/>
      <c r="E19" s="751" t="s">
        <v>272</v>
      </c>
      <c r="F19" s="751"/>
      <c r="G19" s="323"/>
      <c r="H19" s="17"/>
      <c r="I19" s="17"/>
    </row>
    <row r="20" spans="2:9" ht="21.75" customHeight="1" x14ac:dyDescent="0.2">
      <c r="B20" s="750"/>
      <c r="C20" s="751"/>
      <c r="D20" s="751"/>
      <c r="E20" s="645"/>
      <c r="F20" s="645"/>
      <c r="G20" s="323"/>
      <c r="H20" s="17"/>
      <c r="I20" s="17"/>
    </row>
    <row r="21" spans="2:9" x14ac:dyDescent="0.2">
      <c r="B21" s="318" t="s">
        <v>223</v>
      </c>
      <c r="C21" s="673">
        <v>13.5</v>
      </c>
      <c r="D21" s="674">
        <v>22.6</v>
      </c>
      <c r="E21" s="673">
        <v>12.8</v>
      </c>
      <c r="F21" s="674">
        <v>13.4</v>
      </c>
      <c r="G21" s="323"/>
      <c r="H21" s="17"/>
      <c r="I21" s="17"/>
    </row>
    <row r="22" spans="2:9" x14ac:dyDescent="0.2">
      <c r="B22" s="35" t="s">
        <v>224</v>
      </c>
      <c r="C22" s="667">
        <v>24.5</v>
      </c>
      <c r="D22" s="668">
        <v>23.6</v>
      </c>
      <c r="E22" s="667">
        <v>24.7</v>
      </c>
      <c r="F22" s="668">
        <v>14.4</v>
      </c>
      <c r="G22" s="323"/>
      <c r="H22" s="17"/>
      <c r="I22" s="17"/>
    </row>
    <row r="23" spans="2:9" x14ac:dyDescent="0.2">
      <c r="B23" s="35" t="s">
        <v>225</v>
      </c>
      <c r="C23" s="667">
        <v>13.1</v>
      </c>
      <c r="D23" s="668">
        <v>24.6</v>
      </c>
      <c r="E23" s="667">
        <v>13.3</v>
      </c>
      <c r="F23" s="668">
        <v>15.4</v>
      </c>
      <c r="G23" s="323"/>
      <c r="H23" s="17"/>
      <c r="I23" s="17"/>
    </row>
    <row r="24" spans="2:9" x14ac:dyDescent="0.2">
      <c r="B24" s="35" t="s">
        <v>226</v>
      </c>
      <c r="C24" s="667">
        <v>14.2</v>
      </c>
      <c r="D24" s="668">
        <v>25.6</v>
      </c>
      <c r="E24" s="667">
        <v>14.3</v>
      </c>
      <c r="F24" s="668">
        <v>16.399999999999999</v>
      </c>
      <c r="G24" s="323"/>
      <c r="H24" s="17"/>
      <c r="I24" s="17"/>
    </row>
    <row r="25" spans="2:9" x14ac:dyDescent="0.2">
      <c r="B25" s="35" t="s">
        <v>227</v>
      </c>
      <c r="C25" s="667">
        <v>10.4</v>
      </c>
      <c r="D25" s="668">
        <v>26.6</v>
      </c>
      <c r="E25" s="667">
        <v>10.3</v>
      </c>
      <c r="F25" s="668">
        <v>17.399999999999999</v>
      </c>
      <c r="G25" s="323"/>
      <c r="H25" s="17"/>
      <c r="I25" s="17"/>
    </row>
    <row r="26" spans="2:9" x14ac:dyDescent="0.2">
      <c r="B26" s="35" t="s">
        <v>228</v>
      </c>
      <c r="C26" s="667">
        <v>8.6999999999999993</v>
      </c>
      <c r="D26" s="668">
        <v>27.6</v>
      </c>
      <c r="E26" s="667">
        <v>8.6999999999999993</v>
      </c>
      <c r="F26" s="668">
        <v>18.399999999999999</v>
      </c>
      <c r="G26" s="323"/>
      <c r="H26" s="17"/>
      <c r="I26" s="17"/>
    </row>
    <row r="27" spans="2:9" x14ac:dyDescent="0.2">
      <c r="B27" s="35" t="s">
        <v>229</v>
      </c>
      <c r="C27" s="667">
        <v>7.7</v>
      </c>
      <c r="D27" s="668">
        <v>28.6</v>
      </c>
      <c r="E27" s="667">
        <v>7.8</v>
      </c>
      <c r="F27" s="668">
        <v>19.399999999999999</v>
      </c>
      <c r="G27" s="323"/>
      <c r="H27" s="17"/>
      <c r="I27" s="17"/>
    </row>
    <row r="28" spans="2:9" x14ac:dyDescent="0.2">
      <c r="B28" s="35" t="s">
        <v>230</v>
      </c>
      <c r="C28" s="667">
        <v>5.2</v>
      </c>
      <c r="D28" s="668">
        <v>29.6</v>
      </c>
      <c r="E28" s="667">
        <v>5.3</v>
      </c>
      <c r="F28" s="668">
        <v>20.399999999999999</v>
      </c>
      <c r="G28" s="323"/>
      <c r="H28" s="17"/>
      <c r="I28" s="17"/>
    </row>
    <row r="29" spans="2:9" x14ac:dyDescent="0.2">
      <c r="B29" s="35" t="s">
        <v>231</v>
      </c>
      <c r="C29" s="667">
        <v>2.7</v>
      </c>
      <c r="D29" s="668">
        <v>30.6</v>
      </c>
      <c r="E29" s="667">
        <v>2.9</v>
      </c>
      <c r="F29" s="668">
        <v>21.4</v>
      </c>
      <c r="G29" s="323"/>
      <c r="H29" s="17"/>
      <c r="I29" s="17"/>
    </row>
    <row r="30" spans="2:9" x14ac:dyDescent="0.2">
      <c r="B30" s="36" t="s">
        <v>211</v>
      </c>
      <c r="C30" s="667">
        <v>0</v>
      </c>
      <c r="D30" s="668"/>
      <c r="E30" s="667">
        <v>0</v>
      </c>
      <c r="F30" s="668"/>
      <c r="G30" s="323"/>
      <c r="H30" s="17"/>
      <c r="I30" s="17"/>
    </row>
    <row r="31" spans="2:9" x14ac:dyDescent="0.2">
      <c r="B31" s="335" t="s">
        <v>210</v>
      </c>
      <c r="C31" s="669">
        <f>SUM(C21:C30)</f>
        <v>100.00000000000001</v>
      </c>
      <c r="D31" s="670"/>
      <c r="E31" s="669">
        <f>SUM(E21:E30)</f>
        <v>100.1</v>
      </c>
      <c r="F31" s="670"/>
      <c r="G31" s="323"/>
      <c r="H31" s="17"/>
      <c r="I31" s="17"/>
    </row>
    <row r="32" spans="2:9" x14ac:dyDescent="0.2">
      <c r="B32" s="336" t="s">
        <v>222</v>
      </c>
      <c r="C32" s="679">
        <v>24364</v>
      </c>
      <c r="D32" s="672">
        <v>23508</v>
      </c>
      <c r="E32" s="671">
        <v>26370</v>
      </c>
      <c r="F32" s="672">
        <v>25124</v>
      </c>
      <c r="G32" s="323"/>
      <c r="H32" s="17"/>
      <c r="I32" s="17"/>
    </row>
    <row r="33" spans="2:17" ht="16.5" customHeight="1" x14ac:dyDescent="0.2">
      <c r="B33" s="15"/>
      <c r="C33" s="323"/>
      <c r="D33" s="323"/>
      <c r="E33" s="323"/>
      <c r="F33" s="323"/>
      <c r="G33" s="323"/>
      <c r="H33" s="17"/>
      <c r="I33" s="17"/>
    </row>
    <row r="34" spans="2:17" ht="12.75" customHeight="1" x14ac:dyDescent="0.2">
      <c r="B34" s="641" t="s">
        <v>181</v>
      </c>
      <c r="C34" s="641"/>
      <c r="D34" s="641"/>
      <c r="E34" s="641"/>
      <c r="F34" s="641"/>
      <c r="G34" s="641"/>
      <c r="H34" s="641"/>
      <c r="I34" s="641"/>
      <c r="J34" s="66"/>
      <c r="K34" s="66"/>
      <c r="L34" s="66"/>
      <c r="M34" s="66"/>
      <c r="N34" s="66"/>
      <c r="O34" s="66"/>
      <c r="P34" s="66"/>
      <c r="Q34" s="66"/>
    </row>
    <row r="35" spans="2:17" ht="8.25" customHeight="1" x14ac:dyDescent="0.2"/>
    <row r="36" spans="2:17" ht="18" customHeight="1" x14ac:dyDescent="0.2">
      <c r="C36" s="653" t="s">
        <v>435</v>
      </c>
      <c r="D36" s="655"/>
    </row>
    <row r="37" spans="2:17" ht="18.75" customHeight="1" x14ac:dyDescent="0.2">
      <c r="B37" s="318" t="s">
        <v>140</v>
      </c>
      <c r="C37" s="736">
        <v>6942</v>
      </c>
      <c r="D37" s="737">
        <v>22.6</v>
      </c>
    </row>
    <row r="38" spans="2:17" ht="27.75" customHeight="1" x14ac:dyDescent="0.2">
      <c r="B38" s="35" t="s">
        <v>141</v>
      </c>
      <c r="C38" s="727">
        <v>362</v>
      </c>
      <c r="D38" s="728">
        <v>23.6</v>
      </c>
    </row>
    <row r="39" spans="2:17" ht="26.25" customHeight="1" x14ac:dyDescent="0.2">
      <c r="B39" s="35" t="s">
        <v>142</v>
      </c>
      <c r="C39" s="727">
        <v>42</v>
      </c>
      <c r="D39" s="728">
        <v>24.6</v>
      </c>
    </row>
    <row r="40" spans="2:17" ht="16.5" customHeight="1" x14ac:dyDescent="0.2">
      <c r="B40" s="35" t="s">
        <v>143</v>
      </c>
      <c r="C40" s="727">
        <v>261</v>
      </c>
      <c r="D40" s="728">
        <v>25.6</v>
      </c>
    </row>
    <row r="41" spans="2:17" ht="29.25" customHeight="1" x14ac:dyDescent="0.2">
      <c r="B41" s="35" t="s">
        <v>176</v>
      </c>
      <c r="C41" s="727">
        <v>1612</v>
      </c>
      <c r="D41" s="728">
        <v>26.6</v>
      </c>
    </row>
    <row r="42" spans="2:17" ht="16.5" customHeight="1" x14ac:dyDescent="0.2">
      <c r="B42" s="35" t="s">
        <v>232</v>
      </c>
      <c r="C42" s="727">
        <v>362</v>
      </c>
      <c r="D42" s="728">
        <v>27.6</v>
      </c>
    </row>
    <row r="43" spans="2:17" ht="29.25" customHeight="1" x14ac:dyDescent="0.2">
      <c r="B43" s="35" t="s">
        <v>146</v>
      </c>
      <c r="C43" s="727">
        <v>11217</v>
      </c>
      <c r="D43" s="728">
        <v>28.6</v>
      </c>
    </row>
    <row r="44" spans="2:17" ht="26.25" customHeight="1" x14ac:dyDescent="0.2">
      <c r="B44" s="35" t="s">
        <v>168</v>
      </c>
      <c r="C44" s="727">
        <v>473</v>
      </c>
      <c r="D44" s="728">
        <v>29.6</v>
      </c>
    </row>
    <row r="45" spans="2:17" ht="30" customHeight="1" x14ac:dyDescent="0.2">
      <c r="B45" s="35" t="s">
        <v>157</v>
      </c>
      <c r="C45" s="727">
        <v>260</v>
      </c>
      <c r="D45" s="728">
        <v>30.6</v>
      </c>
    </row>
    <row r="46" spans="2:17" ht="28.5" customHeight="1" x14ac:dyDescent="0.2">
      <c r="B46" s="35" t="s">
        <v>158</v>
      </c>
      <c r="C46" s="727">
        <v>1810</v>
      </c>
      <c r="D46" s="728">
        <v>31.6</v>
      </c>
    </row>
    <row r="47" spans="2:17" ht="16.5" customHeight="1" x14ac:dyDescent="0.2">
      <c r="B47" s="35" t="s">
        <v>144</v>
      </c>
      <c r="C47" s="727">
        <v>1175</v>
      </c>
      <c r="D47" s="728">
        <v>32.6</v>
      </c>
    </row>
    <row r="48" spans="2:17" x14ac:dyDescent="0.2">
      <c r="B48" s="35" t="s">
        <v>145</v>
      </c>
      <c r="C48" s="727">
        <v>1162</v>
      </c>
      <c r="D48" s="728">
        <v>33.6</v>
      </c>
    </row>
    <row r="49" spans="2:4" x14ac:dyDescent="0.2">
      <c r="B49" s="36" t="s">
        <v>169</v>
      </c>
      <c r="C49" s="718">
        <v>2765</v>
      </c>
      <c r="D49" s="719">
        <v>34.6</v>
      </c>
    </row>
  </sheetData>
  <customSheetViews>
    <customSheetView guid="{4BF6A69F-C29D-460A-9E84-5045F8F80EEB}" showGridLines="0" topLeftCell="A19">
      <selection sqref="A1:J50"/>
      <pageMargins left="0.19685039370078741" right="0.15748031496062992" top="0.19685039370078741" bottom="0.19685039370078741" header="0.31496062992125984" footer="0.31496062992125984"/>
      <pageSetup paperSize="9" orientation="portrait"/>
    </customSheetView>
  </customSheetViews>
  <mergeCells count="54">
    <mergeCell ref="A1:K1"/>
    <mergeCell ref="J5:J11"/>
    <mergeCell ref="K5:K11"/>
    <mergeCell ref="C48:D48"/>
    <mergeCell ref="C49:D49"/>
    <mergeCell ref="B3:I3"/>
    <mergeCell ref="C5:C11"/>
    <mergeCell ref="D5:D11"/>
    <mergeCell ref="E5:E11"/>
    <mergeCell ref="F5:F11"/>
    <mergeCell ref="G5:G11"/>
    <mergeCell ref="H5:H11"/>
    <mergeCell ref="I5:I11"/>
    <mergeCell ref="B17:I17"/>
    <mergeCell ref="B19:B20"/>
    <mergeCell ref="C19:D20"/>
    <mergeCell ref="E19: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7:D37"/>
    <mergeCell ref="C39:D39"/>
    <mergeCell ref="C31:D31"/>
    <mergeCell ref="E31:F31"/>
    <mergeCell ref="C32:D32"/>
    <mergeCell ref="E32:F32"/>
    <mergeCell ref="B34:I34"/>
    <mergeCell ref="C36:D36"/>
    <mergeCell ref="C38:D38"/>
    <mergeCell ref="C40:D40"/>
    <mergeCell ref="C41:D41"/>
    <mergeCell ref="C46:D46"/>
    <mergeCell ref="C47:D47"/>
    <mergeCell ref="C44:D44"/>
    <mergeCell ref="C45:D45"/>
    <mergeCell ref="C42:D42"/>
    <mergeCell ref="C43:D43"/>
  </mergeCells>
  <phoneticPr fontId="10" type="noConversion"/>
  <pageMargins left="0.19685039370078741" right="0.15748031496062992" top="0.19685039370078741" bottom="0.19685039370078741" header="0.31496062992125984" footer="0.31496062992125984"/>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dimension ref="A1:L63"/>
  <sheetViews>
    <sheetView showGridLines="0" topLeftCell="A28" workbookViewId="0">
      <selection activeCell="I39" sqref="I39:L41"/>
    </sheetView>
  </sheetViews>
  <sheetFormatPr baseColWidth="10" defaultRowHeight="12.75" x14ac:dyDescent="0.2"/>
  <cols>
    <col min="1" max="1" width="2.140625" style="20" customWidth="1"/>
    <col min="2" max="2" width="11.42578125" style="20" customWidth="1"/>
    <col min="3" max="4" width="11.42578125" style="20"/>
    <col min="5" max="5" width="9.85546875" style="20" customWidth="1"/>
    <col min="6" max="7" width="25.7109375" style="20" customWidth="1"/>
    <col min="8" max="8" width="4" style="20" customWidth="1"/>
    <col min="9" max="16384" width="11.42578125" style="20"/>
  </cols>
  <sheetData>
    <row r="1" spans="1:12" x14ac:dyDescent="0.2">
      <c r="A1" s="652" t="s">
        <v>318</v>
      </c>
      <c r="B1" s="652"/>
      <c r="C1" s="652"/>
      <c r="D1" s="652"/>
      <c r="E1" s="652"/>
      <c r="F1" s="652"/>
      <c r="G1" s="652"/>
      <c r="H1" s="652"/>
    </row>
    <row r="2" spans="1:12" x14ac:dyDescent="0.2">
      <c r="A2" s="401"/>
      <c r="B2" s="401"/>
      <c r="C2" s="401"/>
      <c r="D2" s="401"/>
      <c r="E2" s="401"/>
      <c r="F2" s="401"/>
      <c r="G2" s="401"/>
      <c r="H2" s="401"/>
    </row>
    <row r="3" spans="1:12" ht="12.75" customHeight="1" x14ac:dyDescent="0.2">
      <c r="A3" s="401"/>
      <c r="B3" s="641" t="s">
        <v>185</v>
      </c>
      <c r="C3" s="641"/>
      <c r="D3" s="641"/>
      <c r="E3" s="641"/>
      <c r="F3" s="641"/>
      <c r="G3" s="641"/>
      <c r="H3" s="401"/>
    </row>
    <row r="4" spans="1:12" ht="8.25" customHeight="1" x14ac:dyDescent="0.2">
      <c r="B4" s="2"/>
      <c r="C4" s="2"/>
      <c r="D4" s="2"/>
      <c r="E4" s="2"/>
    </row>
    <row r="5" spans="1:12" ht="21" customHeight="1" x14ac:dyDescent="0.2">
      <c r="F5" s="595" t="s">
        <v>295</v>
      </c>
      <c r="G5" s="596" t="s">
        <v>272</v>
      </c>
      <c r="I5" s="772"/>
      <c r="J5" s="772"/>
      <c r="K5" s="772"/>
      <c r="L5" s="772"/>
    </row>
    <row r="6" spans="1:12" ht="12.75" customHeight="1" x14ac:dyDescent="0.2">
      <c r="B6" s="642" t="s">
        <v>186</v>
      </c>
      <c r="C6" s="643"/>
      <c r="D6" s="643"/>
      <c r="E6" s="643"/>
      <c r="F6" s="338">
        <v>2.2000000000000002</v>
      </c>
      <c r="G6" s="91">
        <v>2.2999999999999998</v>
      </c>
      <c r="I6" s="772"/>
      <c r="J6" s="772"/>
      <c r="K6" s="772"/>
      <c r="L6" s="772"/>
    </row>
    <row r="7" spans="1:12" ht="12.75" customHeight="1" x14ac:dyDescent="0.2">
      <c r="B7" s="647" t="s">
        <v>187</v>
      </c>
      <c r="C7" s="684"/>
      <c r="D7" s="684"/>
      <c r="E7" s="684"/>
      <c r="F7" s="337">
        <v>8.6</v>
      </c>
      <c r="G7" s="92">
        <v>8.6</v>
      </c>
    </row>
    <row r="8" spans="1:12" ht="11.25" customHeight="1" x14ac:dyDescent="0.2">
      <c r="B8" s="647" t="s">
        <v>188</v>
      </c>
      <c r="C8" s="684"/>
      <c r="D8" s="684"/>
      <c r="E8" s="684"/>
      <c r="F8" s="337">
        <v>3.2</v>
      </c>
      <c r="G8" s="92">
        <v>3.3</v>
      </c>
    </row>
    <row r="9" spans="1:12" ht="12" customHeight="1" x14ac:dyDescent="0.2">
      <c r="B9" s="647" t="s">
        <v>159</v>
      </c>
      <c r="C9" s="684"/>
      <c r="D9" s="684"/>
      <c r="E9" s="648"/>
      <c r="F9" s="337">
        <v>1.9</v>
      </c>
      <c r="G9" s="92">
        <v>1.9</v>
      </c>
    </row>
    <row r="10" spans="1:12" x14ac:dyDescent="0.2">
      <c r="B10" s="647" t="s">
        <v>160</v>
      </c>
      <c r="C10" s="684"/>
      <c r="D10" s="684"/>
      <c r="E10" s="684"/>
      <c r="F10" s="337">
        <v>11.7</v>
      </c>
      <c r="G10" s="92">
        <v>11.7</v>
      </c>
    </row>
    <row r="11" spans="1:12" ht="13.5" customHeight="1" x14ac:dyDescent="0.2">
      <c r="B11" s="647" t="s">
        <v>161</v>
      </c>
      <c r="C11" s="684"/>
      <c r="D11" s="684"/>
      <c r="E11" s="684"/>
      <c r="F11" s="337">
        <v>4.4000000000000004</v>
      </c>
      <c r="G11" s="92">
        <v>4.5</v>
      </c>
    </row>
    <row r="12" spans="1:12" ht="13.5" customHeight="1" x14ac:dyDescent="0.2">
      <c r="B12" s="647" t="s">
        <v>189</v>
      </c>
      <c r="C12" s="684"/>
      <c r="D12" s="684"/>
      <c r="E12" s="684"/>
      <c r="F12" s="227">
        <v>48.5</v>
      </c>
      <c r="G12" s="228">
        <v>47.9</v>
      </c>
      <c r="H12" s="411"/>
      <c r="I12" s="412"/>
      <c r="J12" s="412"/>
      <c r="K12" s="412"/>
      <c r="L12" s="412"/>
    </row>
    <row r="13" spans="1:12" x14ac:dyDescent="0.2">
      <c r="B13" s="647" t="s">
        <v>190</v>
      </c>
      <c r="C13" s="684"/>
      <c r="D13" s="684"/>
      <c r="E13" s="684"/>
      <c r="F13" s="337">
        <v>3.2</v>
      </c>
      <c r="G13" s="92">
        <v>3.2</v>
      </c>
      <c r="H13" s="411"/>
      <c r="I13" s="412"/>
      <c r="J13" s="412"/>
      <c r="K13" s="412"/>
      <c r="L13" s="412"/>
    </row>
    <row r="14" spans="1:12" x14ac:dyDescent="0.2">
      <c r="B14" s="647" t="s">
        <v>191</v>
      </c>
      <c r="C14" s="684"/>
      <c r="D14" s="684"/>
      <c r="E14" s="684"/>
      <c r="F14" s="337">
        <v>4.3</v>
      </c>
      <c r="G14" s="92">
        <v>4.2</v>
      </c>
      <c r="H14" s="411"/>
      <c r="I14" s="412"/>
      <c r="J14" s="412"/>
      <c r="K14" s="412"/>
      <c r="L14" s="412"/>
    </row>
    <row r="15" spans="1:12" ht="12.75" customHeight="1" x14ac:dyDescent="0.2">
      <c r="B15" s="647" t="s">
        <v>162</v>
      </c>
      <c r="C15" s="684"/>
      <c r="D15" s="684"/>
      <c r="E15" s="684"/>
      <c r="F15" s="337">
        <v>0.9</v>
      </c>
      <c r="G15" s="92">
        <v>0.8</v>
      </c>
      <c r="H15" s="411"/>
      <c r="I15" s="412"/>
      <c r="J15" s="412"/>
      <c r="K15" s="412"/>
      <c r="L15" s="412"/>
    </row>
    <row r="16" spans="1:12" ht="12.75" customHeight="1" x14ac:dyDescent="0.2">
      <c r="B16" s="647" t="s">
        <v>330</v>
      </c>
      <c r="C16" s="684"/>
      <c r="D16" s="684"/>
      <c r="E16" s="648"/>
      <c r="F16" s="337">
        <v>0.5</v>
      </c>
      <c r="G16" s="92">
        <v>0.5</v>
      </c>
      <c r="H16" s="413"/>
      <c r="I16" s="414"/>
      <c r="J16" s="414"/>
      <c r="K16" s="414"/>
      <c r="L16" s="414"/>
    </row>
    <row r="17" spans="2:7" x14ac:dyDescent="0.2">
      <c r="B17" s="647" t="s">
        <v>192</v>
      </c>
      <c r="C17" s="684"/>
      <c r="D17" s="684"/>
      <c r="E17" s="684"/>
      <c r="F17" s="337">
        <v>0.6</v>
      </c>
      <c r="G17" s="92">
        <v>0.6</v>
      </c>
    </row>
    <row r="18" spans="2:7" x14ac:dyDescent="0.2">
      <c r="B18" s="647" t="s">
        <v>193</v>
      </c>
      <c r="C18" s="684"/>
      <c r="D18" s="684"/>
      <c r="E18" s="684"/>
      <c r="F18" s="337">
        <v>1.5</v>
      </c>
      <c r="G18" s="92">
        <v>1.4</v>
      </c>
    </row>
    <row r="19" spans="2:7" ht="12.75" customHeight="1" x14ac:dyDescent="0.2">
      <c r="B19" s="647" t="s">
        <v>194</v>
      </c>
      <c r="C19" s="684"/>
      <c r="D19" s="684"/>
      <c r="E19" s="684"/>
      <c r="F19" s="337">
        <v>0.5</v>
      </c>
      <c r="G19" s="92">
        <v>0.5</v>
      </c>
    </row>
    <row r="20" spans="2:7" x14ac:dyDescent="0.2">
      <c r="B20" s="647" t="s">
        <v>195</v>
      </c>
      <c r="C20" s="684"/>
      <c r="D20" s="684"/>
      <c r="E20" s="684"/>
      <c r="F20" s="337">
        <v>0.3</v>
      </c>
      <c r="G20" s="92">
        <v>0.3</v>
      </c>
    </row>
    <row r="21" spans="2:7" x14ac:dyDescent="0.2">
      <c r="B21" s="647" t="s">
        <v>196</v>
      </c>
      <c r="C21" s="684"/>
      <c r="D21" s="684"/>
      <c r="E21" s="684"/>
      <c r="F21" s="337">
        <v>0</v>
      </c>
      <c r="G21" s="92">
        <v>0</v>
      </c>
    </row>
    <row r="22" spans="2:7" x14ac:dyDescent="0.2">
      <c r="B22" s="626" t="s">
        <v>211</v>
      </c>
      <c r="C22" s="627"/>
      <c r="D22" s="627"/>
      <c r="E22" s="627"/>
      <c r="F22" s="337">
        <v>7.6</v>
      </c>
      <c r="G22" s="92">
        <v>8.1999999999999993</v>
      </c>
    </row>
    <row r="23" spans="2:7" ht="12.75" customHeight="1" x14ac:dyDescent="0.2">
      <c r="B23" s="686" t="s">
        <v>210</v>
      </c>
      <c r="C23" s="687"/>
      <c r="D23" s="687"/>
      <c r="E23" s="687"/>
      <c r="F23" s="85">
        <f>SUM(F6:F22)</f>
        <v>99.899999999999991</v>
      </c>
      <c r="G23" s="93">
        <f>SUM(G6:G22)</f>
        <v>99.899999999999991</v>
      </c>
    </row>
    <row r="24" spans="2:7" ht="16.5" customHeight="1" x14ac:dyDescent="0.2">
      <c r="B24" s="689" t="s">
        <v>222</v>
      </c>
      <c r="C24" s="690"/>
      <c r="D24" s="690"/>
      <c r="E24" s="690"/>
      <c r="F24" s="86">
        <v>24364</v>
      </c>
      <c r="G24" s="94">
        <v>26370</v>
      </c>
    </row>
    <row r="25" spans="2:7" ht="16.5" customHeight="1" x14ac:dyDescent="0.2">
      <c r="B25" s="14"/>
      <c r="C25" s="14"/>
      <c r="D25" s="14"/>
      <c r="E25" s="14"/>
      <c r="F25" s="96"/>
      <c r="G25" s="96"/>
    </row>
    <row r="26" spans="2:7" ht="12.75" customHeight="1" x14ac:dyDescent="0.2">
      <c r="B26" s="641" t="s">
        <v>197</v>
      </c>
      <c r="C26" s="641"/>
      <c r="D26" s="641"/>
      <c r="E26" s="641"/>
      <c r="F26" s="641"/>
      <c r="G26" s="641"/>
    </row>
    <row r="27" spans="2:7" ht="8.25" customHeight="1" x14ac:dyDescent="0.2"/>
    <row r="28" spans="2:7" ht="21" customHeight="1" x14ac:dyDescent="0.2">
      <c r="B28" s="1"/>
      <c r="C28" s="1"/>
      <c r="F28" s="595" t="s">
        <v>295</v>
      </c>
      <c r="G28" s="597" t="s">
        <v>272</v>
      </c>
    </row>
    <row r="29" spans="2:7" x14ac:dyDescent="0.2">
      <c r="B29" s="629" t="s">
        <v>198</v>
      </c>
      <c r="C29" s="688"/>
      <c r="D29" s="688"/>
      <c r="E29" s="630"/>
      <c r="F29" s="87">
        <v>6.9</v>
      </c>
      <c r="G29" s="5">
        <v>6.9</v>
      </c>
    </row>
    <row r="30" spans="2:7" x14ac:dyDescent="0.2">
      <c r="B30" s="631" t="s">
        <v>199</v>
      </c>
      <c r="C30" s="685"/>
      <c r="D30" s="685"/>
      <c r="E30" s="632"/>
      <c r="F30" s="84">
        <v>5.0999999999999996</v>
      </c>
      <c r="G30" s="76">
        <v>5</v>
      </c>
    </row>
    <row r="31" spans="2:7" x14ac:dyDescent="0.2">
      <c r="B31" s="631" t="s">
        <v>200</v>
      </c>
      <c r="C31" s="685"/>
      <c r="D31" s="685"/>
      <c r="E31" s="632"/>
      <c r="F31" s="84">
        <v>4</v>
      </c>
      <c r="G31" s="76">
        <v>4</v>
      </c>
    </row>
    <row r="32" spans="2:7" x14ac:dyDescent="0.2">
      <c r="B32" s="631" t="s">
        <v>166</v>
      </c>
      <c r="C32" s="685"/>
      <c r="D32" s="685"/>
      <c r="E32" s="632"/>
      <c r="F32" s="84">
        <v>0.9</v>
      </c>
      <c r="G32" s="76">
        <v>1</v>
      </c>
    </row>
    <row r="33" spans="2:12" x14ac:dyDescent="0.2">
      <c r="B33" s="631" t="s">
        <v>201</v>
      </c>
      <c r="C33" s="685"/>
      <c r="D33" s="685"/>
      <c r="E33" s="632"/>
      <c r="F33" s="84">
        <v>1</v>
      </c>
      <c r="G33" s="76">
        <v>1</v>
      </c>
    </row>
    <row r="34" spans="2:12" x14ac:dyDescent="0.2">
      <c r="B34" s="631" t="s">
        <v>163</v>
      </c>
      <c r="C34" s="685"/>
      <c r="D34" s="685"/>
      <c r="E34" s="632"/>
      <c r="F34" s="84">
        <v>9.6999999999999993</v>
      </c>
      <c r="G34" s="76">
        <v>9.6</v>
      </c>
    </row>
    <row r="35" spans="2:12" x14ac:dyDescent="0.2">
      <c r="B35" s="631" t="s">
        <v>202</v>
      </c>
      <c r="C35" s="685"/>
      <c r="D35" s="685"/>
      <c r="E35" s="632"/>
      <c r="F35" s="84">
        <v>0.3</v>
      </c>
      <c r="G35" s="76">
        <v>0.3</v>
      </c>
    </row>
    <row r="36" spans="2:12" x14ac:dyDescent="0.2">
      <c r="B36" s="631" t="s">
        <v>147</v>
      </c>
      <c r="C36" s="685"/>
      <c r="D36" s="685"/>
      <c r="E36" s="632"/>
      <c r="F36" s="84">
        <v>14.6</v>
      </c>
      <c r="G36" s="76">
        <v>14.3</v>
      </c>
    </row>
    <row r="37" spans="2:12" x14ac:dyDescent="0.2">
      <c r="B37" s="631" t="s">
        <v>203</v>
      </c>
      <c r="C37" s="685"/>
      <c r="D37" s="685"/>
      <c r="E37" s="632"/>
      <c r="F37" s="84">
        <v>0.4</v>
      </c>
      <c r="G37" s="76">
        <v>0.4</v>
      </c>
    </row>
    <row r="38" spans="2:12" x14ac:dyDescent="0.2">
      <c r="B38" s="631" t="s">
        <v>164</v>
      </c>
      <c r="C38" s="685"/>
      <c r="D38" s="685"/>
      <c r="E38" s="632"/>
      <c r="F38" s="84">
        <v>0</v>
      </c>
      <c r="G38" s="76">
        <v>0</v>
      </c>
    </row>
    <row r="39" spans="2:12" x14ac:dyDescent="0.2">
      <c r="B39" s="631" t="s">
        <v>413</v>
      </c>
      <c r="C39" s="685"/>
      <c r="D39" s="685"/>
      <c r="E39" s="632"/>
      <c r="F39" s="203">
        <v>34.700000000000003</v>
      </c>
      <c r="G39" s="204">
        <v>34.700000000000003</v>
      </c>
      <c r="I39" s="762"/>
      <c r="J39" s="762"/>
      <c r="K39" s="762"/>
      <c r="L39" s="762"/>
    </row>
    <row r="40" spans="2:12" x14ac:dyDescent="0.2">
      <c r="B40" s="317" t="s">
        <v>3</v>
      </c>
      <c r="C40" s="331"/>
      <c r="D40" s="331"/>
      <c r="E40" s="320"/>
      <c r="F40" s="203">
        <v>17.3</v>
      </c>
      <c r="G40" s="204">
        <v>17.600000000000001</v>
      </c>
      <c r="I40" s="762"/>
      <c r="J40" s="762"/>
      <c r="K40" s="762"/>
      <c r="L40" s="762"/>
    </row>
    <row r="41" spans="2:12" x14ac:dyDescent="0.2">
      <c r="B41" s="317" t="s">
        <v>165</v>
      </c>
      <c r="C41" s="331"/>
      <c r="D41" s="331"/>
      <c r="E41" s="320"/>
      <c r="F41" s="84">
        <v>2.8</v>
      </c>
      <c r="G41" s="76">
        <v>2.8</v>
      </c>
      <c r="I41" s="762"/>
      <c r="J41" s="762"/>
      <c r="K41" s="762"/>
      <c r="L41" s="762"/>
    </row>
    <row r="42" spans="2:12" x14ac:dyDescent="0.2">
      <c r="B42" s="633" t="s">
        <v>211</v>
      </c>
      <c r="C42" s="695"/>
      <c r="D42" s="695"/>
      <c r="E42" s="634"/>
      <c r="F42" s="84">
        <v>2.2999999999999998</v>
      </c>
      <c r="G42" s="76">
        <v>2.4</v>
      </c>
      <c r="I42" s="402"/>
    </row>
    <row r="43" spans="2:12" x14ac:dyDescent="0.2">
      <c r="B43" s="692" t="s">
        <v>210</v>
      </c>
      <c r="C43" s="693"/>
      <c r="D43" s="693"/>
      <c r="E43" s="694"/>
      <c r="F43" s="85">
        <f>SUM(F29:F42)</f>
        <v>99.999999999999986</v>
      </c>
      <c r="G43" s="93">
        <f>SUM(G29:G42)</f>
        <v>100.00000000000001</v>
      </c>
      <c r="I43" s="402"/>
    </row>
    <row r="44" spans="2:12" ht="16.5" customHeight="1" x14ac:dyDescent="0.2">
      <c r="B44" s="697" t="s">
        <v>222</v>
      </c>
      <c r="C44" s="698"/>
      <c r="D44" s="698"/>
      <c r="E44" s="699"/>
      <c r="F44" s="207">
        <v>13918</v>
      </c>
      <c r="G44" s="208">
        <v>14851</v>
      </c>
      <c r="I44" s="393"/>
      <c r="K44" s="282"/>
      <c r="L44" s="402"/>
    </row>
    <row r="45" spans="2:12" ht="16.5" customHeight="1" x14ac:dyDescent="0.2">
      <c r="B45" s="333"/>
      <c r="C45" s="333"/>
      <c r="D45" s="333"/>
      <c r="E45" s="333"/>
      <c r="G45" s="96"/>
      <c r="I45" s="402"/>
      <c r="L45" s="402"/>
    </row>
    <row r="46" spans="2:12" ht="12.75" customHeight="1" x14ac:dyDescent="0.2">
      <c r="B46" s="641" t="s">
        <v>182</v>
      </c>
      <c r="C46" s="641"/>
      <c r="D46" s="641"/>
      <c r="E46" s="641"/>
      <c r="F46" s="641"/>
      <c r="G46" s="641"/>
    </row>
    <row r="47" spans="2:12" ht="8.25" customHeight="1" x14ac:dyDescent="0.2">
      <c r="B47" s="18"/>
      <c r="C47" s="18"/>
      <c r="D47" s="18"/>
      <c r="E47" s="18"/>
      <c r="F47" s="18"/>
      <c r="G47" s="18"/>
    </row>
    <row r="48" spans="2:12" ht="21" customHeight="1" x14ac:dyDescent="0.2">
      <c r="B48" s="691"/>
      <c r="C48" s="691"/>
      <c r="D48" s="691"/>
      <c r="E48" s="15"/>
      <c r="F48" s="595" t="s">
        <v>295</v>
      </c>
      <c r="G48" s="597" t="s">
        <v>272</v>
      </c>
    </row>
    <row r="49" spans="2:7" x14ac:dyDescent="0.2">
      <c r="B49" s="629" t="s">
        <v>204</v>
      </c>
      <c r="C49" s="688"/>
      <c r="D49" s="688"/>
      <c r="E49" s="630"/>
      <c r="F49" s="88">
        <v>11.5</v>
      </c>
      <c r="G49" s="8">
        <v>11.6</v>
      </c>
    </row>
    <row r="50" spans="2:7" x14ac:dyDescent="0.2">
      <c r="B50" s="631" t="s">
        <v>177</v>
      </c>
      <c r="C50" s="685"/>
      <c r="D50" s="685"/>
      <c r="E50" s="632"/>
      <c r="F50" s="89">
        <v>6.7</v>
      </c>
      <c r="G50" s="12">
        <v>6.7</v>
      </c>
    </row>
    <row r="51" spans="2:7" x14ac:dyDescent="0.2">
      <c r="B51" s="631" t="s">
        <v>205</v>
      </c>
      <c r="C51" s="685"/>
      <c r="D51" s="685"/>
      <c r="E51" s="632"/>
      <c r="F51" s="89">
        <v>0.2</v>
      </c>
      <c r="G51" s="12">
        <v>0.2</v>
      </c>
    </row>
    <row r="52" spans="2:7" ht="27.75" customHeight="1" x14ac:dyDescent="0.2">
      <c r="B52" s="647" t="s">
        <v>206</v>
      </c>
      <c r="C52" s="684"/>
      <c r="D52" s="684"/>
      <c r="E52" s="648"/>
      <c r="F52" s="89">
        <v>2</v>
      </c>
      <c r="G52" s="12">
        <v>1.9</v>
      </c>
    </row>
    <row r="53" spans="2:7" x14ac:dyDescent="0.2">
      <c r="B53" s="631" t="s">
        <v>207</v>
      </c>
      <c r="C53" s="685"/>
      <c r="D53" s="685"/>
      <c r="E53" s="632"/>
      <c r="F53" s="89">
        <v>37.9</v>
      </c>
      <c r="G53" s="12">
        <v>37.200000000000003</v>
      </c>
    </row>
    <row r="54" spans="2:7" x14ac:dyDescent="0.2">
      <c r="B54" s="631" t="s">
        <v>213</v>
      </c>
      <c r="C54" s="685"/>
      <c r="D54" s="685"/>
      <c r="E54" s="632"/>
      <c r="F54" s="89">
        <v>12</v>
      </c>
      <c r="G54" s="12">
        <v>11.8</v>
      </c>
    </row>
    <row r="55" spans="2:7" ht="27.75" customHeight="1" x14ac:dyDescent="0.2">
      <c r="B55" s="647" t="s">
        <v>208</v>
      </c>
      <c r="C55" s="684"/>
      <c r="D55" s="684"/>
      <c r="E55" s="648"/>
      <c r="F55" s="89">
        <v>0.7</v>
      </c>
      <c r="G55" s="12">
        <v>0.7</v>
      </c>
    </row>
    <row r="56" spans="2:7" x14ac:dyDescent="0.2">
      <c r="B56" s="631" t="s">
        <v>214</v>
      </c>
      <c r="C56" s="685"/>
      <c r="D56" s="685"/>
      <c r="E56" s="632"/>
      <c r="F56" s="89">
        <v>17.600000000000001</v>
      </c>
      <c r="G56" s="12">
        <v>17.600000000000001</v>
      </c>
    </row>
    <row r="57" spans="2:7" x14ac:dyDescent="0.2">
      <c r="B57" s="631" t="s">
        <v>178</v>
      </c>
      <c r="C57" s="685"/>
      <c r="D57" s="685"/>
      <c r="E57" s="632"/>
      <c r="F57" s="89">
        <v>0.3</v>
      </c>
      <c r="G57" s="12">
        <v>0.3</v>
      </c>
    </row>
    <row r="58" spans="2:7" x14ac:dyDescent="0.2">
      <c r="B58" s="631" t="s">
        <v>179</v>
      </c>
      <c r="C58" s="685"/>
      <c r="D58" s="685"/>
      <c r="E58" s="632"/>
      <c r="F58" s="89">
        <v>2.9</v>
      </c>
      <c r="G58" s="12">
        <v>2.9</v>
      </c>
    </row>
    <row r="59" spans="2:7" x14ac:dyDescent="0.2">
      <c r="B59" s="631" t="s">
        <v>215</v>
      </c>
      <c r="C59" s="685"/>
      <c r="D59" s="685"/>
      <c r="E59" s="632"/>
      <c r="F59" s="89">
        <v>0.7</v>
      </c>
      <c r="G59" s="12">
        <v>0.7</v>
      </c>
    </row>
    <row r="60" spans="2:7" x14ac:dyDescent="0.2">
      <c r="B60" s="631" t="s">
        <v>180</v>
      </c>
      <c r="C60" s="685"/>
      <c r="D60" s="685"/>
      <c r="E60" s="632"/>
      <c r="F60" s="89">
        <v>1.9</v>
      </c>
      <c r="G60" s="12">
        <v>1.9</v>
      </c>
    </row>
    <row r="61" spans="2:7" x14ac:dyDescent="0.2">
      <c r="B61" s="633" t="s">
        <v>211</v>
      </c>
      <c r="C61" s="695"/>
      <c r="D61" s="695"/>
      <c r="E61" s="634"/>
      <c r="F61" s="89">
        <v>5.6</v>
      </c>
      <c r="G61" s="12">
        <v>6.2</v>
      </c>
    </row>
    <row r="62" spans="2:7" x14ac:dyDescent="0.2">
      <c r="B62" s="692" t="s">
        <v>210</v>
      </c>
      <c r="C62" s="693"/>
      <c r="D62" s="693"/>
      <c r="E62" s="693"/>
      <c r="F62" s="327">
        <f>SUM(F49:F61)</f>
        <v>100</v>
      </c>
      <c r="G62" s="7">
        <f>SUM(G49:G61)</f>
        <v>99.700000000000031</v>
      </c>
    </row>
    <row r="63" spans="2:7" x14ac:dyDescent="0.2">
      <c r="B63" s="697" t="s">
        <v>222</v>
      </c>
      <c r="C63" s="698"/>
      <c r="D63" s="698"/>
      <c r="E63" s="698"/>
      <c r="F63" s="90">
        <v>24364</v>
      </c>
      <c r="G63" s="95">
        <v>26370</v>
      </c>
    </row>
  </sheetData>
  <customSheetViews>
    <customSheetView guid="{4BF6A69F-C29D-460A-9E84-5045F8F80EEB}" showGridLines="0" topLeftCell="A25">
      <selection activeCell="I43" sqref="I43"/>
      <pageMargins left="0.19685039370078741" right="0.15748031496062992" top="0.19685039370078741" bottom="0.19685039370078741" header="0.31496062992125984" footer="0.31496062992125984"/>
      <pageSetup paperSize="9" orientation="portrait"/>
    </customSheetView>
  </customSheetViews>
  <mergeCells count="55">
    <mergeCell ref="I39:L41"/>
    <mergeCell ref="B7:E7"/>
    <mergeCell ref="B8:E8"/>
    <mergeCell ref="A1:H1"/>
    <mergeCell ref="B3:G3"/>
    <mergeCell ref="B6:E6"/>
    <mergeCell ref="I5:L6"/>
    <mergeCell ref="B13:E13"/>
    <mergeCell ref="B14:E14"/>
    <mergeCell ref="B11:E11"/>
    <mergeCell ref="B12:E12"/>
    <mergeCell ref="B9:E9"/>
    <mergeCell ref="B10:E10"/>
    <mergeCell ref="B20:E20"/>
    <mergeCell ref="B16:E16"/>
    <mergeCell ref="B21:E21"/>
    <mergeCell ref="B18:E18"/>
    <mergeCell ref="B19:E19"/>
    <mergeCell ref="B15:E15"/>
    <mergeCell ref="B17:E17"/>
    <mergeCell ref="B30:E30"/>
    <mergeCell ref="B31:E31"/>
    <mergeCell ref="B26:G26"/>
    <mergeCell ref="B29:E29"/>
    <mergeCell ref="B22:E22"/>
    <mergeCell ref="B23:E23"/>
    <mergeCell ref="B24:E24"/>
    <mergeCell ref="B36:E36"/>
    <mergeCell ref="B37:E37"/>
    <mergeCell ref="B34:E34"/>
    <mergeCell ref="B35:E35"/>
    <mergeCell ref="B32:E32"/>
    <mergeCell ref="B33:E33"/>
    <mergeCell ref="B43:E43"/>
    <mergeCell ref="B46:G46"/>
    <mergeCell ref="B48:D48"/>
    <mergeCell ref="B42:E42"/>
    <mergeCell ref="B38:E38"/>
    <mergeCell ref="B39:E39"/>
    <mergeCell ref="B44:E44"/>
    <mergeCell ref="B49:E49"/>
    <mergeCell ref="B50:E50"/>
    <mergeCell ref="B55:E55"/>
    <mergeCell ref="B63:E63"/>
    <mergeCell ref="B61:E61"/>
    <mergeCell ref="B62:E62"/>
    <mergeCell ref="B59:E59"/>
    <mergeCell ref="B60:E60"/>
    <mergeCell ref="B57:E57"/>
    <mergeCell ref="B58:E58"/>
    <mergeCell ref="B56:E56"/>
    <mergeCell ref="B53:E53"/>
    <mergeCell ref="B54:E54"/>
    <mergeCell ref="B51:E51"/>
    <mergeCell ref="B52:E52"/>
  </mergeCells>
  <phoneticPr fontId="10" type="noConversion"/>
  <pageMargins left="0.19685039370078741" right="0.15748031496062992" top="0.19685039370078741" bottom="0.19685039370078741" header="0.31496062992125984" footer="0.31496062992125984"/>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H40"/>
  <sheetViews>
    <sheetView showGridLines="0" workbookViewId="0">
      <selection sqref="A1:G41"/>
    </sheetView>
  </sheetViews>
  <sheetFormatPr baseColWidth="10" defaultRowHeight="12.75" x14ac:dyDescent="0.2"/>
  <cols>
    <col min="1" max="1" width="2.140625" style="20" customWidth="1"/>
    <col min="2" max="2" width="40.28515625" style="20" customWidth="1"/>
    <col min="3" max="3" width="12.42578125" style="20" customWidth="1"/>
    <col min="4" max="4" width="13.42578125" style="20" customWidth="1"/>
    <col min="5" max="5" width="11.42578125" style="20" customWidth="1"/>
    <col min="6" max="6" width="11.42578125" style="20"/>
    <col min="7" max="7" width="2.42578125" style="20" customWidth="1"/>
    <col min="8" max="16384" width="11.42578125" style="20"/>
  </cols>
  <sheetData>
    <row r="1" spans="1:8" x14ac:dyDescent="0.2">
      <c r="A1" s="652" t="s">
        <v>318</v>
      </c>
      <c r="B1" s="652"/>
      <c r="C1" s="652"/>
      <c r="D1" s="652"/>
      <c r="E1" s="652"/>
      <c r="F1" s="652"/>
      <c r="G1" s="652"/>
    </row>
    <row r="2" spans="1:8" x14ac:dyDescent="0.2">
      <c r="A2" s="401"/>
      <c r="B2" s="401"/>
      <c r="C2" s="401"/>
      <c r="D2" s="401"/>
      <c r="E2" s="401"/>
      <c r="F2" s="401"/>
      <c r="G2" s="401"/>
    </row>
    <row r="3" spans="1:8" ht="12.75" customHeight="1" x14ac:dyDescent="0.2">
      <c r="A3" s="401"/>
      <c r="B3" s="641" t="s">
        <v>270</v>
      </c>
      <c r="C3" s="641"/>
      <c r="D3" s="641"/>
      <c r="E3" s="641"/>
      <c r="F3" s="641"/>
      <c r="G3" s="183"/>
      <c r="H3" s="33"/>
    </row>
    <row r="4" spans="1:8" ht="8.85" customHeight="1" x14ac:dyDescent="0.2"/>
    <row r="5" spans="1:8" ht="20.100000000000001" customHeight="1" x14ac:dyDescent="0.2">
      <c r="C5" s="722" t="s">
        <v>295</v>
      </c>
      <c r="D5" s="723"/>
      <c r="E5" s="700" t="s">
        <v>272</v>
      </c>
      <c r="F5" s="701"/>
    </row>
    <row r="6" spans="1:8" ht="16.5" customHeight="1" x14ac:dyDescent="0.2">
      <c r="B6" s="581"/>
      <c r="C6" s="591" t="s">
        <v>217</v>
      </c>
      <c r="D6" s="591" t="s">
        <v>218</v>
      </c>
      <c r="E6" s="591" t="s">
        <v>217</v>
      </c>
      <c r="F6" s="591" t="s">
        <v>218</v>
      </c>
    </row>
    <row r="7" spans="1:8" ht="17.25" customHeight="1" x14ac:dyDescent="0.2">
      <c r="B7" s="316" t="s">
        <v>148</v>
      </c>
      <c r="C7" s="5">
        <v>3.4</v>
      </c>
      <c r="D7" s="5">
        <v>1.8</v>
      </c>
      <c r="E7" s="5">
        <v>3.4</v>
      </c>
      <c r="F7" s="5">
        <v>1.8</v>
      </c>
    </row>
    <row r="8" spans="1:8" ht="17.25" customHeight="1" x14ac:dyDescent="0.2">
      <c r="B8" s="319" t="s">
        <v>149</v>
      </c>
      <c r="C8" s="76">
        <v>9.6999999999999993</v>
      </c>
      <c r="D8" s="76">
        <v>4.0999999999999996</v>
      </c>
      <c r="E8" s="76">
        <v>9.5</v>
      </c>
      <c r="F8" s="76">
        <v>4.0999999999999996</v>
      </c>
    </row>
    <row r="9" spans="1:8" ht="17.25" customHeight="1" x14ac:dyDescent="0.2">
      <c r="B9" s="319" t="s">
        <v>150</v>
      </c>
      <c r="C9" s="76">
        <v>7.7</v>
      </c>
      <c r="D9" s="76">
        <v>4.8</v>
      </c>
      <c r="E9" s="76">
        <v>7.7</v>
      </c>
      <c r="F9" s="76">
        <v>4.7</v>
      </c>
    </row>
    <row r="10" spans="1:8" ht="17.25" customHeight="1" x14ac:dyDescent="0.2">
      <c r="B10" s="319" t="s">
        <v>151</v>
      </c>
      <c r="C10" s="76">
        <v>3.4</v>
      </c>
      <c r="D10" s="76">
        <v>4.9000000000000004</v>
      </c>
      <c r="E10" s="76">
        <v>3.4</v>
      </c>
      <c r="F10" s="76">
        <v>4.9000000000000004</v>
      </c>
    </row>
    <row r="11" spans="1:8" ht="17.25" customHeight="1" x14ac:dyDescent="0.2">
      <c r="B11" s="319" t="s">
        <v>152</v>
      </c>
      <c r="C11" s="76">
        <v>31</v>
      </c>
      <c r="D11" s="76">
        <v>45.2</v>
      </c>
      <c r="E11" s="76">
        <v>30.6</v>
      </c>
      <c r="F11" s="76">
        <v>44.6</v>
      </c>
    </row>
    <row r="12" spans="1:8" ht="17.25" customHeight="1" x14ac:dyDescent="0.2">
      <c r="B12" s="319" t="s">
        <v>153</v>
      </c>
      <c r="C12" s="76">
        <v>25.7</v>
      </c>
      <c r="D12" s="76">
        <v>11.5</v>
      </c>
      <c r="E12" s="76">
        <v>25.4</v>
      </c>
      <c r="F12" s="76">
        <v>11.3</v>
      </c>
    </row>
    <row r="13" spans="1:8" ht="17.25" customHeight="1" x14ac:dyDescent="0.2">
      <c r="B13" s="317" t="s">
        <v>212</v>
      </c>
      <c r="C13" s="76">
        <v>2.5</v>
      </c>
      <c r="D13" s="76">
        <v>15.7</v>
      </c>
      <c r="E13" s="76">
        <v>2.5</v>
      </c>
      <c r="F13" s="76">
        <v>15.6</v>
      </c>
    </row>
    <row r="14" spans="1:8" ht="17.25" customHeight="1" x14ac:dyDescent="0.2">
      <c r="B14" s="321" t="s">
        <v>211</v>
      </c>
      <c r="C14" s="6">
        <v>16.600000000000001</v>
      </c>
      <c r="D14" s="6">
        <v>12</v>
      </c>
      <c r="E14" s="6">
        <v>17.399999999999999</v>
      </c>
      <c r="F14" s="6">
        <v>12.8</v>
      </c>
    </row>
    <row r="15" spans="1:8" ht="15.75" customHeight="1" x14ac:dyDescent="0.2">
      <c r="B15" s="78" t="s">
        <v>221</v>
      </c>
      <c r="C15" s="72">
        <f>SUM(C7:C14)</f>
        <v>100</v>
      </c>
      <c r="D15" s="73">
        <f>SUM(D7:D14)</f>
        <v>100.00000000000001</v>
      </c>
      <c r="E15" s="73">
        <f>SUM(E7:E14)</f>
        <v>99.9</v>
      </c>
      <c r="F15" s="73">
        <f>SUM(F7:F14)</f>
        <v>99.8</v>
      </c>
    </row>
    <row r="16" spans="1:8" ht="15.75" customHeight="1" x14ac:dyDescent="0.2">
      <c r="B16" s="38" t="s">
        <v>222</v>
      </c>
      <c r="C16" s="74">
        <v>24364</v>
      </c>
      <c r="D16" s="75">
        <v>24364</v>
      </c>
      <c r="E16" s="75">
        <v>26370</v>
      </c>
      <c r="F16" s="75">
        <v>26370</v>
      </c>
    </row>
    <row r="17" spans="2:8" ht="16.5" customHeight="1" x14ac:dyDescent="0.2"/>
    <row r="18" spans="2:8" ht="12.75" customHeight="1" x14ac:dyDescent="0.2">
      <c r="B18" s="641" t="s">
        <v>265</v>
      </c>
      <c r="C18" s="641"/>
      <c r="D18" s="641"/>
      <c r="E18" s="641"/>
      <c r="F18" s="641"/>
      <c r="G18" s="33"/>
      <c r="H18" s="33"/>
    </row>
    <row r="19" spans="2:8" ht="8.25" customHeight="1" x14ac:dyDescent="0.2"/>
    <row r="20" spans="2:8" ht="20.100000000000001" customHeight="1" x14ac:dyDescent="0.2">
      <c r="C20" s="722" t="s">
        <v>295</v>
      </c>
      <c r="D20" s="723"/>
      <c r="E20" s="700" t="s">
        <v>273</v>
      </c>
      <c r="F20" s="701"/>
    </row>
    <row r="21" spans="2:8" ht="17.25" customHeight="1" x14ac:dyDescent="0.2">
      <c r="B21" s="316" t="s">
        <v>233</v>
      </c>
      <c r="C21" s="704">
        <v>44.9</v>
      </c>
      <c r="D21" s="705">
        <v>53.8</v>
      </c>
      <c r="E21" s="704">
        <v>44</v>
      </c>
      <c r="F21" s="705">
        <v>61.6</v>
      </c>
    </row>
    <row r="22" spans="2:8" ht="17.25" customHeight="1" x14ac:dyDescent="0.2">
      <c r="B22" s="317" t="s">
        <v>234</v>
      </c>
      <c r="C22" s="702">
        <v>16.600000000000001</v>
      </c>
      <c r="D22" s="703">
        <v>54.8</v>
      </c>
      <c r="E22" s="702">
        <v>16.399999999999999</v>
      </c>
      <c r="F22" s="703">
        <v>62.6</v>
      </c>
    </row>
    <row r="23" spans="2:8" ht="17.25" customHeight="1" x14ac:dyDescent="0.2">
      <c r="B23" s="317" t="s">
        <v>216</v>
      </c>
      <c r="C23" s="702">
        <v>1.2</v>
      </c>
      <c r="D23" s="703">
        <v>55.8</v>
      </c>
      <c r="E23" s="702">
        <v>1.2</v>
      </c>
      <c r="F23" s="703">
        <v>63.6</v>
      </c>
    </row>
    <row r="24" spans="2:8" ht="17.25" customHeight="1" x14ac:dyDescent="0.2">
      <c r="B24" s="317" t="s">
        <v>235</v>
      </c>
      <c r="C24" s="702">
        <v>0.1</v>
      </c>
      <c r="D24" s="703">
        <v>56.8</v>
      </c>
      <c r="E24" s="702">
        <v>0.1</v>
      </c>
      <c r="F24" s="703">
        <v>64.599999999999994</v>
      </c>
    </row>
    <row r="25" spans="2:8" ht="17.25" customHeight="1" x14ac:dyDescent="0.2">
      <c r="B25" s="317" t="s">
        <v>236</v>
      </c>
      <c r="C25" s="702">
        <v>0</v>
      </c>
      <c r="D25" s="703">
        <v>57.8</v>
      </c>
      <c r="E25" s="702">
        <v>0</v>
      </c>
      <c r="F25" s="703">
        <v>65.599999999999994</v>
      </c>
    </row>
    <row r="26" spans="2:8" ht="17.25" customHeight="1" x14ac:dyDescent="0.2">
      <c r="B26" s="317" t="s">
        <v>237</v>
      </c>
      <c r="C26" s="702">
        <v>0</v>
      </c>
      <c r="D26" s="703">
        <v>58.8</v>
      </c>
      <c r="E26" s="702">
        <v>0</v>
      </c>
      <c r="F26" s="703">
        <v>66.599999999999994</v>
      </c>
    </row>
    <row r="27" spans="2:8" ht="17.25" customHeight="1" x14ac:dyDescent="0.2">
      <c r="B27" s="317" t="s">
        <v>167</v>
      </c>
      <c r="C27" s="702">
        <v>0.1</v>
      </c>
      <c r="D27" s="703">
        <v>59.8</v>
      </c>
      <c r="E27" s="702">
        <v>0.1</v>
      </c>
      <c r="F27" s="703">
        <v>67.599999999999994</v>
      </c>
    </row>
    <row r="28" spans="2:8" ht="17.25" customHeight="1" x14ac:dyDescent="0.2">
      <c r="B28" s="317" t="s">
        <v>238</v>
      </c>
      <c r="C28" s="702">
        <v>0.1</v>
      </c>
      <c r="D28" s="703">
        <v>60.8</v>
      </c>
      <c r="E28" s="702">
        <v>0.1</v>
      </c>
      <c r="F28" s="703">
        <v>68.599999999999994</v>
      </c>
    </row>
    <row r="29" spans="2:8" ht="17.25" customHeight="1" x14ac:dyDescent="0.2">
      <c r="B29" s="317" t="s">
        <v>239</v>
      </c>
      <c r="C29" s="702">
        <v>0</v>
      </c>
      <c r="D29" s="703">
        <v>61.8</v>
      </c>
      <c r="E29" s="702">
        <v>0</v>
      </c>
      <c r="F29" s="703">
        <v>69.599999999999994</v>
      </c>
    </row>
    <row r="30" spans="2:8" ht="17.25" customHeight="1" x14ac:dyDescent="0.2">
      <c r="B30" s="317" t="s">
        <v>240</v>
      </c>
      <c r="C30" s="702">
        <v>0</v>
      </c>
      <c r="D30" s="703">
        <v>62.8</v>
      </c>
      <c r="E30" s="702">
        <v>0</v>
      </c>
      <c r="F30" s="703">
        <v>70.599999999999994</v>
      </c>
    </row>
    <row r="31" spans="2:8" ht="17.25" customHeight="1" x14ac:dyDescent="0.2">
      <c r="B31" s="317" t="s">
        <v>241</v>
      </c>
      <c r="C31" s="702">
        <v>0</v>
      </c>
      <c r="D31" s="703">
        <v>63.8</v>
      </c>
      <c r="E31" s="702">
        <v>0</v>
      </c>
      <c r="F31" s="703">
        <v>71.599999999999994</v>
      </c>
    </row>
    <row r="32" spans="2:8" ht="17.25" customHeight="1" x14ac:dyDescent="0.2">
      <c r="B32" s="317" t="s">
        <v>242</v>
      </c>
      <c r="C32" s="702">
        <v>0</v>
      </c>
      <c r="D32" s="703">
        <v>64.8</v>
      </c>
      <c r="E32" s="702">
        <v>0</v>
      </c>
      <c r="F32" s="703">
        <v>72.599999999999994</v>
      </c>
    </row>
    <row r="33" spans="2:8" ht="17.25" customHeight="1" x14ac:dyDescent="0.2">
      <c r="B33" s="317" t="s">
        <v>243</v>
      </c>
      <c r="C33" s="702">
        <v>0.4</v>
      </c>
      <c r="D33" s="703">
        <v>65.8</v>
      </c>
      <c r="E33" s="702">
        <v>0.4</v>
      </c>
      <c r="F33" s="703">
        <v>73.599999999999994</v>
      </c>
    </row>
    <row r="34" spans="2:8" ht="17.25" customHeight="1" x14ac:dyDescent="0.2">
      <c r="B34" s="317" t="s">
        <v>154</v>
      </c>
      <c r="C34" s="702">
        <v>0.1</v>
      </c>
      <c r="D34" s="703">
        <v>66.8</v>
      </c>
      <c r="E34" s="702">
        <v>0.1</v>
      </c>
      <c r="F34" s="703">
        <v>74.599999999999994</v>
      </c>
    </row>
    <row r="35" spans="2:8" ht="17.25" customHeight="1" x14ac:dyDescent="0.2">
      <c r="B35" s="317" t="s">
        <v>244</v>
      </c>
      <c r="C35" s="702">
        <v>8.6999999999999993</v>
      </c>
      <c r="D35" s="703">
        <v>67.8</v>
      </c>
      <c r="E35" s="702">
        <v>8.8000000000000007</v>
      </c>
      <c r="F35" s="703">
        <v>75.599999999999994</v>
      </c>
    </row>
    <row r="36" spans="2:8" ht="15.75" customHeight="1" x14ac:dyDescent="0.2">
      <c r="B36" s="321" t="s">
        <v>211</v>
      </c>
      <c r="C36" s="752" t="s">
        <v>338</v>
      </c>
      <c r="D36" s="753"/>
      <c r="E36" s="752" t="s">
        <v>339</v>
      </c>
      <c r="F36" s="753"/>
      <c r="H36" s="393"/>
    </row>
    <row r="37" spans="2:8" ht="15.75" customHeight="1" x14ac:dyDescent="0.2">
      <c r="B37" s="329" t="s">
        <v>221</v>
      </c>
      <c r="C37" s="760">
        <v>100</v>
      </c>
      <c r="D37" s="761"/>
      <c r="E37" s="760">
        <v>100</v>
      </c>
      <c r="F37" s="761"/>
    </row>
    <row r="38" spans="2:8" x14ac:dyDescent="0.2">
      <c r="B38" s="330" t="s">
        <v>222</v>
      </c>
      <c r="C38" s="706">
        <v>24364</v>
      </c>
      <c r="D38" s="707">
        <v>23508</v>
      </c>
      <c r="E38" s="706">
        <v>26370</v>
      </c>
      <c r="F38" s="707"/>
    </row>
    <row r="39" spans="2:8" x14ac:dyDescent="0.2">
      <c r="B39" s="334" t="s">
        <v>415</v>
      </c>
    </row>
    <row r="40" spans="2:8" x14ac:dyDescent="0.2">
      <c r="B40" s="331" t="s">
        <v>290</v>
      </c>
    </row>
  </sheetData>
  <customSheetViews>
    <customSheetView guid="{4BF6A69F-C29D-460A-9E84-5045F8F80EEB}" showGridLines="0" topLeftCell="A16">
      <selection activeCell="B39" sqref="B39:B40"/>
      <pageMargins left="0.19685039370078741" right="0.15748031496062992" top="0.19685039370078741" bottom="0.19685039370078741" header="0.31496062992125984" footer="0.31496062992125984"/>
      <pageSetup paperSize="9" orientation="portrait"/>
    </customSheetView>
  </customSheetViews>
  <mergeCells count="43">
    <mergeCell ref="C38:D38"/>
    <mergeCell ref="E38:F38"/>
    <mergeCell ref="A1:G1"/>
    <mergeCell ref="B3:F3"/>
    <mergeCell ref="C5:D5"/>
    <mergeCell ref="E5:F5"/>
    <mergeCell ref="B18:F18"/>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6:D36"/>
    <mergeCell ref="E36:F36"/>
    <mergeCell ref="C37:D37"/>
    <mergeCell ref="E37:F37"/>
    <mergeCell ref="C33:D33"/>
    <mergeCell ref="E33:F33"/>
    <mergeCell ref="C35:D35"/>
    <mergeCell ref="E35:F35"/>
    <mergeCell ref="C34:D34"/>
    <mergeCell ref="E34:F34"/>
  </mergeCells>
  <phoneticPr fontId="10" type="noConversion"/>
  <pageMargins left="0.19685039370078741" right="0.15748031496062992" top="0.19685039370078741" bottom="0.19685039370078741"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R50"/>
  <sheetViews>
    <sheetView showGridLines="0" zoomScaleNormal="100" workbookViewId="0">
      <selection activeCell="J37" sqref="J37"/>
    </sheetView>
  </sheetViews>
  <sheetFormatPr baseColWidth="10" defaultRowHeight="12.75" x14ac:dyDescent="0.2"/>
  <cols>
    <col min="1" max="1" width="2.140625" style="20" customWidth="1"/>
    <col min="2" max="2" width="35" style="20" customWidth="1"/>
    <col min="3" max="5" width="10" style="20" customWidth="1"/>
    <col min="6" max="6" width="13" style="20" customWidth="1"/>
    <col min="7" max="11" width="10" style="20" customWidth="1"/>
    <col min="12" max="16384" width="11.42578125" style="20"/>
  </cols>
  <sheetData>
    <row r="1" spans="1:11" x14ac:dyDescent="0.2">
      <c r="A1" s="652" t="s">
        <v>326</v>
      </c>
      <c r="B1" s="652"/>
      <c r="C1" s="652"/>
      <c r="D1" s="652"/>
      <c r="E1" s="652"/>
      <c r="F1" s="652"/>
      <c r="G1" s="652"/>
      <c r="H1" s="652"/>
      <c r="I1" s="652"/>
      <c r="J1" s="652"/>
      <c r="K1" s="652"/>
    </row>
    <row r="3" spans="1:11" ht="12.75" customHeight="1" x14ac:dyDescent="0.2">
      <c r="B3" s="641" t="s">
        <v>263</v>
      </c>
      <c r="C3" s="641"/>
      <c r="D3" s="641"/>
      <c r="E3" s="641"/>
      <c r="F3" s="641"/>
      <c r="G3" s="641"/>
      <c r="H3" s="641"/>
      <c r="I3" s="641"/>
    </row>
    <row r="4" spans="1:11" ht="8.25" customHeight="1" x14ac:dyDescent="0.2">
      <c r="B4" s="2"/>
      <c r="C4" s="2"/>
      <c r="D4" s="2"/>
      <c r="E4" s="2"/>
      <c r="F4" s="2"/>
      <c r="G4" s="2"/>
      <c r="H4" s="2"/>
      <c r="I4" s="2"/>
      <c r="J4" s="2"/>
      <c r="K4" s="2"/>
    </row>
    <row r="5" spans="1:11" ht="12.75" customHeight="1" x14ac:dyDescent="0.2">
      <c r="B5" s="3"/>
      <c r="C5" s="658" t="s">
        <v>184</v>
      </c>
      <c r="D5" s="658" t="s">
        <v>220</v>
      </c>
      <c r="E5" s="658" t="s">
        <v>139</v>
      </c>
      <c r="F5" s="658" t="s">
        <v>138</v>
      </c>
      <c r="G5" s="658" t="s">
        <v>329</v>
      </c>
      <c r="H5" s="658" t="s">
        <v>328</v>
      </c>
      <c r="I5" s="658" t="s">
        <v>327</v>
      </c>
      <c r="J5" s="658" t="s">
        <v>211</v>
      </c>
      <c r="K5" s="658" t="s">
        <v>210</v>
      </c>
    </row>
    <row r="6" spans="1:11" x14ac:dyDescent="0.2">
      <c r="B6" s="3"/>
      <c r="C6" s="659"/>
      <c r="D6" s="659"/>
      <c r="E6" s="659"/>
      <c r="F6" s="659"/>
      <c r="G6" s="659"/>
      <c r="H6" s="659"/>
      <c r="I6" s="659"/>
      <c r="J6" s="659"/>
      <c r="K6" s="659"/>
    </row>
    <row r="7" spans="1:11" x14ac:dyDescent="0.2">
      <c r="B7" s="3"/>
      <c r="C7" s="659"/>
      <c r="D7" s="659"/>
      <c r="E7" s="659"/>
      <c r="F7" s="659"/>
      <c r="G7" s="659"/>
      <c r="H7" s="659"/>
      <c r="I7" s="659"/>
      <c r="J7" s="659"/>
      <c r="K7" s="659"/>
    </row>
    <row r="8" spans="1:11" x14ac:dyDescent="0.2">
      <c r="B8" s="3"/>
      <c r="C8" s="659"/>
      <c r="D8" s="659"/>
      <c r="E8" s="659"/>
      <c r="F8" s="659"/>
      <c r="G8" s="659"/>
      <c r="H8" s="659"/>
      <c r="I8" s="659"/>
      <c r="J8" s="659"/>
      <c r="K8" s="659"/>
    </row>
    <row r="9" spans="1:11" x14ac:dyDescent="0.2">
      <c r="B9" s="3"/>
      <c r="C9" s="659"/>
      <c r="D9" s="659"/>
      <c r="E9" s="659"/>
      <c r="F9" s="659"/>
      <c r="G9" s="659"/>
      <c r="H9" s="659"/>
      <c r="I9" s="659"/>
      <c r="J9" s="659"/>
      <c r="K9" s="659"/>
    </row>
    <row r="10" spans="1:11" x14ac:dyDescent="0.2">
      <c r="B10" s="3"/>
      <c r="C10" s="659"/>
      <c r="D10" s="659"/>
      <c r="E10" s="659"/>
      <c r="F10" s="659"/>
      <c r="G10" s="659"/>
      <c r="H10" s="659"/>
      <c r="I10" s="659"/>
      <c r="J10" s="659"/>
      <c r="K10" s="659"/>
    </row>
    <row r="11" spans="1:11" x14ac:dyDescent="0.2">
      <c r="B11" s="3"/>
      <c r="C11" s="660"/>
      <c r="D11" s="660"/>
      <c r="E11" s="660"/>
      <c r="F11" s="660"/>
      <c r="G11" s="660"/>
      <c r="H11" s="660"/>
      <c r="I11" s="660"/>
      <c r="J11" s="660"/>
      <c r="K11" s="660"/>
    </row>
    <row r="12" spans="1:11" ht="15" customHeight="1" x14ac:dyDescent="0.2">
      <c r="B12" s="67" t="s">
        <v>271</v>
      </c>
      <c r="C12" s="325">
        <v>56.2</v>
      </c>
      <c r="D12" s="324">
        <v>1.5</v>
      </c>
      <c r="E12" s="8">
        <v>5.8</v>
      </c>
      <c r="F12" s="324">
        <v>6.6</v>
      </c>
      <c r="G12" s="340">
        <v>5.9</v>
      </c>
      <c r="H12" s="8">
        <v>23.9</v>
      </c>
      <c r="I12" s="8">
        <v>0.1</v>
      </c>
      <c r="J12" s="8">
        <v>0</v>
      </c>
      <c r="K12" s="328">
        <f>SUM(C12:J12)</f>
        <v>100</v>
      </c>
    </row>
    <row r="13" spans="1:11" x14ac:dyDescent="0.2">
      <c r="B13" s="68" t="s">
        <v>222</v>
      </c>
      <c r="C13" s="10"/>
      <c r="D13" s="9"/>
      <c r="E13" s="10"/>
      <c r="F13" s="9"/>
      <c r="G13" s="10"/>
      <c r="H13" s="11"/>
      <c r="I13" s="11"/>
      <c r="J13" s="11"/>
      <c r="K13" s="70">
        <v>68061</v>
      </c>
    </row>
    <row r="14" spans="1:11" x14ac:dyDescent="0.2">
      <c r="B14" s="69" t="s">
        <v>272</v>
      </c>
      <c r="C14" s="339">
        <v>65.7</v>
      </c>
      <c r="D14" s="12">
        <v>1</v>
      </c>
      <c r="E14" s="323">
        <v>3.9</v>
      </c>
      <c r="F14" s="12">
        <v>5.9</v>
      </c>
      <c r="G14" s="323">
        <v>11</v>
      </c>
      <c r="H14" s="4">
        <v>12.4</v>
      </c>
      <c r="I14" s="4">
        <v>0.1</v>
      </c>
      <c r="J14" s="4">
        <v>0</v>
      </c>
      <c r="K14" s="7">
        <f>SUM(C14:J14)</f>
        <v>100.00000000000001</v>
      </c>
    </row>
    <row r="15" spans="1:11" x14ac:dyDescent="0.2">
      <c r="B15" s="336" t="s">
        <v>222</v>
      </c>
      <c r="C15" s="326"/>
      <c r="D15" s="9"/>
      <c r="E15" s="10"/>
      <c r="F15" s="9"/>
      <c r="G15" s="10"/>
      <c r="H15" s="13"/>
      <c r="I15" s="13"/>
      <c r="J15" s="13"/>
      <c r="K15" s="71">
        <v>144560</v>
      </c>
    </row>
    <row r="16" spans="1:11" ht="16.5" customHeight="1" x14ac:dyDescent="0.2">
      <c r="B16" s="15"/>
      <c r="C16" s="323"/>
      <c r="D16" s="323"/>
      <c r="E16" s="323"/>
      <c r="F16" s="323"/>
      <c r="G16" s="323"/>
      <c r="H16" s="16"/>
      <c r="I16" s="17"/>
      <c r="J16" s="17"/>
      <c r="K16" s="17"/>
    </row>
    <row r="17" spans="2:18" ht="12.75" customHeight="1" x14ac:dyDescent="0.2">
      <c r="B17" s="641" t="s">
        <v>264</v>
      </c>
      <c r="C17" s="641"/>
      <c r="D17" s="641"/>
      <c r="E17" s="641"/>
      <c r="F17" s="641"/>
      <c r="G17" s="641"/>
      <c r="H17" s="641"/>
      <c r="I17" s="641"/>
    </row>
    <row r="18" spans="2:18" ht="8.25" customHeight="1" x14ac:dyDescent="0.2">
      <c r="B18" s="14"/>
      <c r="C18" s="14"/>
      <c r="D18" s="14"/>
      <c r="E18" s="14"/>
      <c r="F18" s="323"/>
      <c r="G18" s="323"/>
      <c r="H18" s="16"/>
      <c r="I18" s="17"/>
      <c r="J18" s="17"/>
      <c r="K18" s="17"/>
    </row>
    <row r="19" spans="2:18" ht="12.75" customHeight="1" x14ac:dyDescent="0.2">
      <c r="B19" s="680" t="s">
        <v>219</v>
      </c>
      <c r="C19" s="677" t="s">
        <v>431</v>
      </c>
      <c r="D19" s="677"/>
      <c r="E19" s="677" t="s">
        <v>272</v>
      </c>
      <c r="F19" s="677"/>
      <c r="G19" s="323"/>
      <c r="H19" s="16"/>
      <c r="I19" s="17"/>
      <c r="J19" s="17"/>
      <c r="K19" s="17"/>
    </row>
    <row r="20" spans="2:18" ht="21.75" customHeight="1" x14ac:dyDescent="0.2">
      <c r="B20" s="681"/>
      <c r="C20" s="677"/>
      <c r="D20" s="677"/>
      <c r="E20" s="678"/>
      <c r="F20" s="678"/>
      <c r="G20" s="323"/>
      <c r="H20" s="16"/>
      <c r="I20" s="17"/>
      <c r="J20" s="17"/>
      <c r="K20" s="17"/>
    </row>
    <row r="21" spans="2:18" x14ac:dyDescent="0.2">
      <c r="B21" s="318" t="s">
        <v>223</v>
      </c>
      <c r="C21" s="673">
        <v>25.9</v>
      </c>
      <c r="D21" s="674">
        <v>22.6</v>
      </c>
      <c r="E21" s="673">
        <v>15</v>
      </c>
      <c r="F21" s="674">
        <v>13.4</v>
      </c>
      <c r="G21" s="323"/>
      <c r="H21" s="16"/>
      <c r="I21" s="17"/>
      <c r="J21" s="17"/>
      <c r="K21" s="17"/>
    </row>
    <row r="22" spans="2:18" x14ac:dyDescent="0.2">
      <c r="B22" s="35" t="s">
        <v>224</v>
      </c>
      <c r="C22" s="667">
        <v>31</v>
      </c>
      <c r="D22" s="668">
        <v>30.3</v>
      </c>
      <c r="E22" s="667">
        <v>42.7</v>
      </c>
      <c r="F22" s="668">
        <v>41.1</v>
      </c>
      <c r="G22" s="323"/>
      <c r="H22" s="16"/>
      <c r="I22" s="17"/>
      <c r="J22" s="17"/>
      <c r="K22" s="17"/>
    </row>
    <row r="23" spans="2:18" x14ac:dyDescent="0.2">
      <c r="B23" s="35" t="s">
        <v>225</v>
      </c>
      <c r="C23" s="667">
        <v>10.199999999999999</v>
      </c>
      <c r="D23" s="668">
        <v>31.3</v>
      </c>
      <c r="E23" s="667">
        <v>14.2</v>
      </c>
      <c r="F23" s="668">
        <v>42.1</v>
      </c>
      <c r="G23" s="323"/>
      <c r="H23" s="16"/>
      <c r="I23" s="17"/>
      <c r="J23" s="17"/>
      <c r="K23" s="17"/>
    </row>
    <row r="24" spans="2:18" x14ac:dyDescent="0.2">
      <c r="B24" s="35" t="s">
        <v>226</v>
      </c>
      <c r="C24" s="667">
        <v>10.7</v>
      </c>
      <c r="D24" s="668">
        <v>32.299999999999997</v>
      </c>
      <c r="E24" s="667">
        <v>9.6999999999999993</v>
      </c>
      <c r="F24" s="668">
        <v>43.1</v>
      </c>
      <c r="G24" s="323"/>
      <c r="H24" s="16"/>
      <c r="I24" s="17"/>
      <c r="J24" s="17"/>
      <c r="K24" s="17"/>
    </row>
    <row r="25" spans="2:18" x14ac:dyDescent="0.2">
      <c r="B25" s="35" t="s">
        <v>227</v>
      </c>
      <c r="C25" s="667">
        <v>7.7</v>
      </c>
      <c r="D25" s="668">
        <v>33.299999999999997</v>
      </c>
      <c r="E25" s="667">
        <v>6.6</v>
      </c>
      <c r="F25" s="668">
        <v>44.1</v>
      </c>
      <c r="G25" s="323"/>
      <c r="H25" s="16"/>
      <c r="I25" s="17"/>
      <c r="J25" s="17"/>
      <c r="K25" s="17"/>
    </row>
    <row r="26" spans="2:18" x14ac:dyDescent="0.2">
      <c r="B26" s="35" t="s">
        <v>228</v>
      </c>
      <c r="C26" s="667">
        <v>5.9</v>
      </c>
      <c r="D26" s="668">
        <v>34.299999999999997</v>
      </c>
      <c r="E26" s="667">
        <v>4.9000000000000004</v>
      </c>
      <c r="F26" s="668">
        <v>45.1</v>
      </c>
      <c r="G26" s="323"/>
      <c r="H26" s="16"/>
      <c r="I26" s="17"/>
      <c r="J26" s="17"/>
      <c r="K26" s="17"/>
    </row>
    <row r="27" spans="2:18" x14ac:dyDescent="0.2">
      <c r="B27" s="35" t="s">
        <v>229</v>
      </c>
      <c r="C27" s="667">
        <v>4.5999999999999996</v>
      </c>
      <c r="D27" s="668">
        <v>35.299999999999997</v>
      </c>
      <c r="E27" s="667">
        <v>3.8</v>
      </c>
      <c r="F27" s="668">
        <v>46.1</v>
      </c>
      <c r="G27" s="323"/>
      <c r="H27" s="16"/>
      <c r="I27" s="17"/>
      <c r="J27" s="17"/>
      <c r="K27" s="17"/>
    </row>
    <row r="28" spans="2:18" x14ac:dyDescent="0.2">
      <c r="B28" s="35" t="s">
        <v>230</v>
      </c>
      <c r="C28" s="667">
        <v>2.7</v>
      </c>
      <c r="D28" s="668">
        <v>36.299999999999997</v>
      </c>
      <c r="E28" s="667">
        <v>2</v>
      </c>
      <c r="F28" s="668">
        <v>47.1</v>
      </c>
      <c r="G28" s="288"/>
      <c r="H28" s="289"/>
      <c r="I28" s="289"/>
      <c r="J28" s="289"/>
      <c r="K28" s="17"/>
    </row>
    <row r="29" spans="2:18" ht="12.75" customHeight="1" x14ac:dyDescent="0.2">
      <c r="B29" s="35" t="s">
        <v>231</v>
      </c>
      <c r="C29" s="667">
        <v>1.4</v>
      </c>
      <c r="D29" s="668">
        <v>37.299999999999997</v>
      </c>
      <c r="E29" s="667">
        <v>0.9</v>
      </c>
      <c r="F29" s="668">
        <v>48.1</v>
      </c>
      <c r="G29" s="288"/>
      <c r="H29" s="289"/>
      <c r="I29" s="289"/>
      <c r="J29" s="289"/>
      <c r="K29" s="17"/>
    </row>
    <row r="30" spans="2:18" ht="12.75" customHeight="1" x14ac:dyDescent="0.2">
      <c r="B30" s="36" t="s">
        <v>211</v>
      </c>
      <c r="C30" s="675">
        <v>0</v>
      </c>
      <c r="D30" s="676"/>
      <c r="E30" s="667">
        <v>0</v>
      </c>
      <c r="F30" s="668"/>
      <c r="G30" s="288"/>
      <c r="H30" s="289"/>
      <c r="I30" s="289"/>
      <c r="J30" s="289"/>
      <c r="K30" s="287"/>
      <c r="L30" s="287"/>
      <c r="M30" s="287"/>
      <c r="N30" s="287"/>
      <c r="O30" s="287"/>
      <c r="P30" s="287"/>
      <c r="Q30" s="287"/>
      <c r="R30" s="287"/>
    </row>
    <row r="31" spans="2:18" x14ac:dyDescent="0.2">
      <c r="B31" s="335" t="s">
        <v>210</v>
      </c>
      <c r="C31" s="669">
        <f>SUM(C21:C30)</f>
        <v>100.10000000000001</v>
      </c>
      <c r="D31" s="670"/>
      <c r="E31" s="669">
        <f>SUM(E21:E30)</f>
        <v>99.800000000000011</v>
      </c>
      <c r="F31" s="670"/>
      <c r="G31" s="288"/>
      <c r="H31" s="289"/>
      <c r="I31" s="289"/>
      <c r="J31" s="289"/>
      <c r="K31" s="287"/>
      <c r="L31" s="287"/>
      <c r="M31" s="287"/>
      <c r="N31" s="287"/>
      <c r="O31" s="287"/>
      <c r="P31" s="287"/>
      <c r="Q31" s="287"/>
      <c r="R31" s="287"/>
    </row>
    <row r="32" spans="2:18" x14ac:dyDescent="0.2">
      <c r="B32" s="336" t="s">
        <v>222</v>
      </c>
      <c r="C32" s="679">
        <v>68061</v>
      </c>
      <c r="D32" s="672">
        <v>66691</v>
      </c>
      <c r="E32" s="671">
        <v>144560</v>
      </c>
      <c r="F32" s="672">
        <v>141766</v>
      </c>
      <c r="G32" s="288"/>
      <c r="H32" s="289"/>
      <c r="I32" s="289"/>
      <c r="J32" s="289"/>
      <c r="K32" s="287"/>
      <c r="L32" s="287"/>
      <c r="M32" s="287"/>
      <c r="N32" s="287"/>
      <c r="O32" s="287"/>
      <c r="P32" s="287"/>
      <c r="Q32" s="287"/>
      <c r="R32" s="287"/>
    </row>
    <row r="33" spans="2:18" ht="16.5" customHeight="1" x14ac:dyDescent="0.2">
      <c r="B33" s="15"/>
      <c r="C33" s="323"/>
      <c r="D33" s="323"/>
      <c r="E33" s="323"/>
      <c r="F33" s="323"/>
      <c r="G33" s="323"/>
      <c r="H33" s="16"/>
      <c r="I33" s="17"/>
      <c r="J33" s="17"/>
      <c r="K33" s="287"/>
      <c r="L33" s="287"/>
      <c r="M33" s="287"/>
      <c r="N33" s="287"/>
      <c r="O33" s="287"/>
      <c r="P33" s="287"/>
      <c r="Q33" s="287"/>
      <c r="R33" s="287"/>
    </row>
    <row r="34" spans="2:18" ht="12.75" customHeight="1" x14ac:dyDescent="0.2">
      <c r="B34" s="641" t="s">
        <v>181</v>
      </c>
      <c r="C34" s="641"/>
      <c r="D34" s="641"/>
      <c r="E34" s="641"/>
      <c r="F34" s="641"/>
      <c r="G34" s="641"/>
      <c r="H34" s="641"/>
      <c r="I34" s="641"/>
      <c r="J34" s="66"/>
      <c r="K34" s="287"/>
      <c r="L34" s="287"/>
      <c r="M34" s="287"/>
      <c r="N34" s="287"/>
      <c r="O34" s="287"/>
      <c r="P34" s="287"/>
      <c r="Q34" s="287"/>
      <c r="R34" s="287"/>
    </row>
    <row r="35" spans="2:18" ht="8.25" customHeight="1" x14ac:dyDescent="0.2"/>
    <row r="36" spans="2:18" ht="18" customHeight="1" x14ac:dyDescent="0.2">
      <c r="C36" s="665" t="s">
        <v>432</v>
      </c>
      <c r="D36" s="666"/>
      <c r="E36" s="665" t="s">
        <v>433</v>
      </c>
      <c r="F36" s="666"/>
      <c r="G36" s="665" t="s">
        <v>434</v>
      </c>
      <c r="H36" s="666"/>
    </row>
    <row r="37" spans="2:18" ht="18.75" customHeight="1" x14ac:dyDescent="0.2">
      <c r="B37" s="318" t="s">
        <v>140</v>
      </c>
      <c r="C37" s="661">
        <v>18268</v>
      </c>
      <c r="D37" s="662">
        <v>22.6</v>
      </c>
      <c r="E37" s="661">
        <v>9449</v>
      </c>
      <c r="F37" s="662">
        <v>23.6</v>
      </c>
      <c r="G37" s="661">
        <v>9367</v>
      </c>
      <c r="H37" s="662">
        <v>24.6</v>
      </c>
    </row>
    <row r="38" spans="2:18" ht="30.75" customHeight="1" x14ac:dyDescent="0.2">
      <c r="B38" s="35" t="s">
        <v>141</v>
      </c>
      <c r="C38" s="656">
        <v>969</v>
      </c>
      <c r="D38" s="657">
        <v>23.6</v>
      </c>
      <c r="E38" s="656">
        <v>423</v>
      </c>
      <c r="F38" s="657">
        <v>24.6</v>
      </c>
      <c r="G38" s="656">
        <v>494</v>
      </c>
      <c r="H38" s="657">
        <v>25.6</v>
      </c>
    </row>
    <row r="39" spans="2:18" ht="25.5" customHeight="1" x14ac:dyDescent="0.2">
      <c r="B39" s="35" t="s">
        <v>142</v>
      </c>
      <c r="C39" s="656">
        <v>195</v>
      </c>
      <c r="D39" s="657">
        <v>24.6</v>
      </c>
      <c r="E39" s="656">
        <v>196</v>
      </c>
      <c r="F39" s="657">
        <v>25.6</v>
      </c>
      <c r="G39" s="656">
        <v>210</v>
      </c>
      <c r="H39" s="657">
        <v>26.6</v>
      </c>
    </row>
    <row r="40" spans="2:18" ht="18" customHeight="1" x14ac:dyDescent="0.2">
      <c r="B40" s="35" t="s">
        <v>143</v>
      </c>
      <c r="C40" s="656">
        <v>541</v>
      </c>
      <c r="D40" s="657">
        <v>25.6</v>
      </c>
      <c r="E40" s="656">
        <v>71</v>
      </c>
      <c r="F40" s="657">
        <v>26.6</v>
      </c>
      <c r="G40" s="656">
        <v>135</v>
      </c>
      <c r="H40" s="657">
        <v>27.6</v>
      </c>
    </row>
    <row r="41" spans="2:18" ht="29.25" customHeight="1" x14ac:dyDescent="0.2">
      <c r="B41" s="35" t="s">
        <v>176</v>
      </c>
      <c r="C41" s="656">
        <v>2938</v>
      </c>
      <c r="D41" s="657">
        <v>26.6</v>
      </c>
      <c r="E41" s="656">
        <v>445</v>
      </c>
      <c r="F41" s="657">
        <v>27.6</v>
      </c>
      <c r="G41" s="656">
        <v>598</v>
      </c>
      <c r="H41" s="657">
        <v>28.6</v>
      </c>
    </row>
    <row r="42" spans="2:18" ht="16.5" customHeight="1" x14ac:dyDescent="0.2">
      <c r="B42" s="35" t="s">
        <v>232</v>
      </c>
      <c r="C42" s="656">
        <v>1067</v>
      </c>
      <c r="D42" s="657">
        <v>27.6</v>
      </c>
      <c r="E42" s="656">
        <v>72</v>
      </c>
      <c r="F42" s="657">
        <v>28.6</v>
      </c>
      <c r="G42" s="656">
        <v>176</v>
      </c>
      <c r="H42" s="657">
        <v>29.6</v>
      </c>
    </row>
    <row r="43" spans="2:18" ht="29.25" customHeight="1" x14ac:dyDescent="0.2">
      <c r="B43" s="35" t="s">
        <v>146</v>
      </c>
      <c r="C43" s="656">
        <v>20676</v>
      </c>
      <c r="D43" s="657">
        <v>28.6</v>
      </c>
      <c r="E43" s="656">
        <v>6990</v>
      </c>
      <c r="F43" s="657">
        <v>29.6</v>
      </c>
      <c r="G43" s="656">
        <v>7461</v>
      </c>
      <c r="H43" s="657">
        <v>30.6</v>
      </c>
    </row>
    <row r="44" spans="2:18" ht="26.25" customHeight="1" x14ac:dyDescent="0.2">
      <c r="B44" s="35" t="s">
        <v>168</v>
      </c>
      <c r="C44" s="656">
        <v>983</v>
      </c>
      <c r="D44" s="657">
        <v>29.6</v>
      </c>
      <c r="E44" s="656">
        <v>135</v>
      </c>
      <c r="F44" s="657">
        <v>30.6</v>
      </c>
      <c r="G44" s="656">
        <v>312</v>
      </c>
      <c r="H44" s="657">
        <v>31.6</v>
      </c>
      <c r="I44" s="393"/>
      <c r="J44" s="393"/>
      <c r="K44" s="393"/>
    </row>
    <row r="45" spans="2:18" ht="28.5" customHeight="1" x14ac:dyDescent="0.2">
      <c r="B45" s="35" t="s">
        <v>157</v>
      </c>
      <c r="C45" s="656">
        <v>335</v>
      </c>
      <c r="D45" s="657">
        <v>30.6</v>
      </c>
      <c r="E45" s="656">
        <v>28</v>
      </c>
      <c r="F45" s="657">
        <v>31.6</v>
      </c>
      <c r="G45" s="656">
        <v>27</v>
      </c>
      <c r="H45" s="657">
        <v>32.6</v>
      </c>
    </row>
    <row r="46" spans="2:18" ht="28.5" customHeight="1" x14ac:dyDescent="0.2">
      <c r="B46" s="35" t="s">
        <v>158</v>
      </c>
      <c r="C46" s="656">
        <v>3615</v>
      </c>
      <c r="D46" s="657">
        <v>31.6</v>
      </c>
      <c r="E46" s="656">
        <v>1521</v>
      </c>
      <c r="F46" s="657">
        <v>32.6</v>
      </c>
      <c r="G46" s="656">
        <v>1415</v>
      </c>
      <c r="H46" s="657">
        <v>33.6</v>
      </c>
    </row>
    <row r="47" spans="2:18" ht="15" customHeight="1" x14ac:dyDescent="0.2">
      <c r="B47" s="35" t="s">
        <v>144</v>
      </c>
      <c r="C47" s="656">
        <v>2502</v>
      </c>
      <c r="D47" s="657">
        <v>32.6</v>
      </c>
      <c r="E47" s="656">
        <v>509</v>
      </c>
      <c r="F47" s="657">
        <v>33.6</v>
      </c>
      <c r="G47" s="656">
        <v>791</v>
      </c>
      <c r="H47" s="657">
        <v>34.6</v>
      </c>
    </row>
    <row r="48" spans="2:18" ht="15.75" customHeight="1" x14ac:dyDescent="0.2">
      <c r="B48" s="35" t="s">
        <v>145</v>
      </c>
      <c r="C48" s="656">
        <v>4173</v>
      </c>
      <c r="D48" s="657">
        <v>33.6</v>
      </c>
      <c r="E48" s="656">
        <v>2482</v>
      </c>
      <c r="F48" s="657">
        <v>34.6</v>
      </c>
      <c r="G48" s="656">
        <v>938</v>
      </c>
      <c r="H48" s="657">
        <v>35.6</v>
      </c>
    </row>
    <row r="49" spans="2:8" ht="16.5" customHeight="1" x14ac:dyDescent="0.2">
      <c r="B49" s="36" t="s">
        <v>169</v>
      </c>
      <c r="C49" s="663">
        <v>20217</v>
      </c>
      <c r="D49" s="664">
        <v>34.6</v>
      </c>
      <c r="E49" s="663">
        <v>14513</v>
      </c>
      <c r="F49" s="664">
        <v>35.6</v>
      </c>
      <c r="G49" s="663">
        <v>16087</v>
      </c>
      <c r="H49" s="664">
        <v>36.6</v>
      </c>
    </row>
    <row r="50" spans="2:8" ht="7.5" customHeight="1" x14ac:dyDescent="0.2"/>
  </sheetData>
  <customSheetViews>
    <customSheetView guid="{4BF6A69F-C29D-460A-9E84-5045F8F80EEB}" showGridLines="0" topLeftCell="A16">
      <selection activeCell="L41" sqref="L41"/>
      <pageMargins left="0.19685039370078741" right="0.15748031496062992" top="0.19685039370078741" bottom="0.19685039370078741" header="0.31496062992125984" footer="0.31496062992125984"/>
      <pageSetup paperSize="9" orientation="portrait"/>
    </customSheetView>
  </customSheetViews>
  <mergeCells count="82">
    <mergeCell ref="A1:K1"/>
    <mergeCell ref="J5:J11"/>
    <mergeCell ref="K5:K11"/>
    <mergeCell ref="C46:D46"/>
    <mergeCell ref="C48:D48"/>
    <mergeCell ref="E48:F48"/>
    <mergeCell ref="G48:H48"/>
    <mergeCell ref="E46:F46"/>
    <mergeCell ref="G46:H46"/>
    <mergeCell ref="C19:D20"/>
    <mergeCell ref="E19:F20"/>
    <mergeCell ref="E28:F28"/>
    <mergeCell ref="B17:I17"/>
    <mergeCell ref="E22:F22"/>
    <mergeCell ref="C32:D32"/>
    <mergeCell ref="B19:B20"/>
    <mergeCell ref="E21:F21"/>
    <mergeCell ref="E29:F29"/>
    <mergeCell ref="E30:F30"/>
    <mergeCell ref="C21:D21"/>
    <mergeCell ref="C22:D22"/>
    <mergeCell ref="C23:D23"/>
    <mergeCell ref="C24:D24"/>
    <mergeCell ref="C29:D29"/>
    <mergeCell ref="C30:D30"/>
    <mergeCell ref="G36:H36"/>
    <mergeCell ref="E23:F23"/>
    <mergeCell ref="E24:F24"/>
    <mergeCell ref="E25:F25"/>
    <mergeCell ref="E26:F26"/>
    <mergeCell ref="E27:F27"/>
    <mergeCell ref="E31:F31"/>
    <mergeCell ref="E32:F32"/>
    <mergeCell ref="B34:I34"/>
    <mergeCell ref="C25:D25"/>
    <mergeCell ref="C26:D26"/>
    <mergeCell ref="C27:D27"/>
    <mergeCell ref="C28:D28"/>
    <mergeCell ref="C31:D31"/>
    <mergeCell ref="E39:F39"/>
    <mergeCell ref="E40:F40"/>
    <mergeCell ref="E41:F41"/>
    <mergeCell ref="C36:D36"/>
    <mergeCell ref="E36:F36"/>
    <mergeCell ref="C37:D37"/>
    <mergeCell ref="E37:F37"/>
    <mergeCell ref="C38:D38"/>
    <mergeCell ref="E38:F38"/>
    <mergeCell ref="C39:D39"/>
    <mergeCell ref="C40:D40"/>
    <mergeCell ref="C41:D41"/>
    <mergeCell ref="C43:D43"/>
    <mergeCell ref="C44:D44"/>
    <mergeCell ref="C45:D45"/>
    <mergeCell ref="C47:D47"/>
    <mergeCell ref="E42:F42"/>
    <mergeCell ref="E43:F43"/>
    <mergeCell ref="E44:F44"/>
    <mergeCell ref="E45:F45"/>
    <mergeCell ref="E47:F47"/>
    <mergeCell ref="C49:D49"/>
    <mergeCell ref="G49:H49"/>
    <mergeCell ref="E49:F49"/>
    <mergeCell ref="G44:H44"/>
    <mergeCell ref="G47:H47"/>
    <mergeCell ref="G45:H45"/>
    <mergeCell ref="G43:H43"/>
    <mergeCell ref="G38:H38"/>
    <mergeCell ref="B3:I3"/>
    <mergeCell ref="C5:C11"/>
    <mergeCell ref="D5:D11"/>
    <mergeCell ref="E5:E11"/>
    <mergeCell ref="F5:F11"/>
    <mergeCell ref="G5:G11"/>
    <mergeCell ref="H5:H11"/>
    <mergeCell ref="I5:I11"/>
    <mergeCell ref="G37:H37"/>
    <mergeCell ref="G39:H39"/>
    <mergeCell ref="G40:H40"/>
    <mergeCell ref="G41:H41"/>
    <mergeCell ref="G42:H42"/>
    <mergeCell ref="C42:D42"/>
  </mergeCells>
  <phoneticPr fontId="10" type="noConversion"/>
  <pageMargins left="0.19685039370078741" right="0.15748031496062992" top="0.19685039370078741" bottom="0.19685039370078741" header="0.31496062992125984" footer="0.31496062992125984"/>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I47"/>
  <sheetViews>
    <sheetView showGridLines="0" workbookViewId="0">
      <selection sqref="A1:I48"/>
    </sheetView>
  </sheetViews>
  <sheetFormatPr baseColWidth="10" defaultRowHeight="12.75" x14ac:dyDescent="0.2"/>
  <cols>
    <col min="1" max="1" width="2.140625" style="20" customWidth="1"/>
    <col min="2" max="2" width="20.85546875" style="20" customWidth="1"/>
    <col min="3" max="3" width="14.7109375" style="20" customWidth="1"/>
    <col min="4" max="4" width="10.7109375" style="20" customWidth="1"/>
    <col min="5" max="5" width="11.140625" style="20" customWidth="1"/>
    <col min="6" max="6" width="10.42578125" style="20" customWidth="1"/>
    <col min="7" max="8" width="11.42578125" style="20" customWidth="1"/>
    <col min="9" max="9" width="2.7109375" style="20" customWidth="1"/>
    <col min="10" max="16384" width="11.42578125" style="20"/>
  </cols>
  <sheetData>
    <row r="1" spans="1:9" x14ac:dyDescent="0.2">
      <c r="A1" s="652" t="s">
        <v>317</v>
      </c>
      <c r="B1" s="652"/>
      <c r="C1" s="652"/>
      <c r="D1" s="652"/>
      <c r="E1" s="652"/>
      <c r="F1" s="652"/>
      <c r="G1" s="652"/>
      <c r="H1" s="652"/>
      <c r="I1" s="652"/>
    </row>
    <row r="2" spans="1:9" x14ac:dyDescent="0.2">
      <c r="A2" s="401"/>
      <c r="B2" s="401"/>
      <c r="C2" s="401"/>
      <c r="D2" s="401"/>
      <c r="E2" s="401"/>
      <c r="F2" s="401"/>
      <c r="G2" s="401"/>
      <c r="H2" s="401"/>
      <c r="I2" s="401"/>
    </row>
    <row r="3" spans="1:9" x14ac:dyDescent="0.2">
      <c r="A3" s="401"/>
      <c r="B3" s="641" t="s">
        <v>269</v>
      </c>
      <c r="C3" s="641"/>
      <c r="D3" s="641"/>
      <c r="E3" s="641"/>
      <c r="F3" s="641"/>
      <c r="G3" s="641"/>
      <c r="H3" s="313"/>
      <c r="I3" s="401"/>
    </row>
    <row r="4" spans="1:9" ht="8.25" customHeight="1" x14ac:dyDescent="0.2">
      <c r="B4" s="24"/>
      <c r="C4" s="21"/>
      <c r="D4" s="21"/>
      <c r="E4" s="22"/>
      <c r="F4" s="23"/>
      <c r="G4" s="21"/>
      <c r="H4" s="24"/>
    </row>
    <row r="5" spans="1:9" x14ac:dyDescent="0.2">
      <c r="B5" s="623" t="s">
        <v>245</v>
      </c>
      <c r="C5" s="645" t="s">
        <v>246</v>
      </c>
      <c r="D5" s="645" t="s">
        <v>261</v>
      </c>
      <c r="E5" s="653" t="s">
        <v>245</v>
      </c>
      <c r="F5" s="654"/>
      <c r="G5" s="654"/>
      <c r="H5" s="655"/>
    </row>
    <row r="6" spans="1:9" ht="25.5" x14ac:dyDescent="0.2">
      <c r="B6" s="624"/>
      <c r="C6" s="646"/>
      <c r="D6" s="646"/>
      <c r="E6" s="588" t="s">
        <v>247</v>
      </c>
      <c r="F6" s="588" t="s">
        <v>248</v>
      </c>
      <c r="G6" s="588" t="s">
        <v>210</v>
      </c>
      <c r="H6" s="590" t="s">
        <v>249</v>
      </c>
    </row>
    <row r="7" spans="1:9" ht="15" customHeight="1" x14ac:dyDescent="0.2">
      <c r="B7" s="624"/>
      <c r="C7" s="620" t="s">
        <v>258</v>
      </c>
      <c r="D7" s="314" t="s">
        <v>258</v>
      </c>
      <c r="E7" s="39">
        <v>115</v>
      </c>
      <c r="F7" s="40">
        <v>89</v>
      </c>
      <c r="G7" s="19">
        <f>SUM(E7:F7)</f>
        <v>204</v>
      </c>
      <c r="H7" s="41">
        <v>0</v>
      </c>
    </row>
    <row r="8" spans="1:9" ht="15" x14ac:dyDescent="0.2">
      <c r="B8" s="624"/>
      <c r="C8" s="621"/>
      <c r="D8" s="315" t="s">
        <v>259</v>
      </c>
      <c r="E8" s="39">
        <v>301</v>
      </c>
      <c r="F8" s="40">
        <v>169</v>
      </c>
      <c r="G8" s="19">
        <f>SUM(E8:F8)</f>
        <v>470</v>
      </c>
      <c r="H8" s="41">
        <v>2</v>
      </c>
    </row>
    <row r="9" spans="1:9" x14ac:dyDescent="0.2">
      <c r="B9" s="624"/>
      <c r="C9" s="622"/>
      <c r="D9" s="32" t="s">
        <v>210</v>
      </c>
      <c r="E9" s="61">
        <f>SUM(E7:E8)</f>
        <v>416</v>
      </c>
      <c r="F9" s="42">
        <f>SUM(F7:F8)</f>
        <v>258</v>
      </c>
      <c r="G9" s="42">
        <f>SUM(G7:G8)</f>
        <v>674</v>
      </c>
      <c r="H9" s="62">
        <f>SUM(H7:H8)</f>
        <v>2</v>
      </c>
    </row>
    <row r="10" spans="1:9" ht="15" customHeight="1" x14ac:dyDescent="0.2">
      <c r="B10" s="624"/>
      <c r="C10" s="620" t="s">
        <v>259</v>
      </c>
      <c r="D10" s="314" t="s">
        <v>258</v>
      </c>
      <c r="E10" s="39">
        <v>102</v>
      </c>
      <c r="F10" s="40">
        <v>72</v>
      </c>
      <c r="G10" s="19">
        <f>SUM(E10:F10)</f>
        <v>174</v>
      </c>
      <c r="H10" s="41">
        <v>0</v>
      </c>
    </row>
    <row r="11" spans="1:9" ht="15" x14ac:dyDescent="0.2">
      <c r="B11" s="624"/>
      <c r="C11" s="621"/>
      <c r="D11" s="315" t="s">
        <v>259</v>
      </c>
      <c r="E11" s="39">
        <v>284</v>
      </c>
      <c r="F11" s="40">
        <v>143</v>
      </c>
      <c r="G11" s="19">
        <f>SUM(E11:F11)</f>
        <v>427</v>
      </c>
      <c r="H11" s="41">
        <v>1</v>
      </c>
    </row>
    <row r="12" spans="1:9" ht="15" customHeight="1" x14ac:dyDescent="0.2">
      <c r="B12" s="624"/>
      <c r="C12" s="621"/>
      <c r="D12" s="32" t="s">
        <v>210</v>
      </c>
      <c r="E12" s="61">
        <f>SUM(E10:E11)</f>
        <v>386</v>
      </c>
      <c r="F12" s="42">
        <f>SUM(F10:F11)</f>
        <v>215</v>
      </c>
      <c r="G12" s="42">
        <f>SUM(G10:G11)</f>
        <v>601</v>
      </c>
      <c r="H12" s="62">
        <f>SUM(H10:H11)</f>
        <v>1</v>
      </c>
    </row>
    <row r="13" spans="1:9" ht="15" customHeight="1" x14ac:dyDescent="0.2">
      <c r="B13" s="624"/>
      <c r="C13" s="620" t="s">
        <v>260</v>
      </c>
      <c r="D13" s="314" t="s">
        <v>258</v>
      </c>
      <c r="E13" s="39">
        <v>113</v>
      </c>
      <c r="F13" s="40">
        <v>53</v>
      </c>
      <c r="G13" s="19">
        <f>SUM(E13:F13)</f>
        <v>166</v>
      </c>
      <c r="H13" s="41">
        <v>0</v>
      </c>
    </row>
    <row r="14" spans="1:9" ht="15" x14ac:dyDescent="0.2">
      <c r="B14" s="624"/>
      <c r="C14" s="621"/>
      <c r="D14" s="315" t="s">
        <v>259</v>
      </c>
      <c r="E14" s="39">
        <v>273</v>
      </c>
      <c r="F14" s="40">
        <v>145</v>
      </c>
      <c r="G14" s="19">
        <f>SUM(E14:F14)</f>
        <v>418</v>
      </c>
      <c r="H14" s="41">
        <v>1</v>
      </c>
    </row>
    <row r="15" spans="1:9" x14ac:dyDescent="0.2">
      <c r="B15" s="624"/>
      <c r="C15" s="622"/>
      <c r="D15" s="37" t="s">
        <v>210</v>
      </c>
      <c r="E15" s="56">
        <f>SUM(E13:E14)</f>
        <v>386</v>
      </c>
      <c r="F15" s="47">
        <f>SUM(F13:F14)</f>
        <v>198</v>
      </c>
      <c r="G15" s="47">
        <f>SUM(G13:G14)</f>
        <v>584</v>
      </c>
      <c r="H15" s="58">
        <f>SUM(H13:H14)</f>
        <v>1</v>
      </c>
    </row>
    <row r="16" spans="1:9" x14ac:dyDescent="0.2">
      <c r="B16" s="625"/>
      <c r="C16" s="649" t="s">
        <v>210</v>
      </c>
      <c r="D16" s="650"/>
      <c r="E16" s="61">
        <f>SUM(E15,E12,E9)</f>
        <v>1188</v>
      </c>
      <c r="F16" s="42">
        <f>SUM(F15,F12,F9)</f>
        <v>671</v>
      </c>
      <c r="G16" s="42">
        <f>SUM(G15,G12,G9)</f>
        <v>1859</v>
      </c>
      <c r="H16" s="62">
        <f>SUM(H15,H12,H9)</f>
        <v>4</v>
      </c>
    </row>
    <row r="17" spans="2:8" x14ac:dyDescent="0.2">
      <c r="B17" s="29"/>
      <c r="C17" s="29"/>
      <c r="D17" s="29"/>
      <c r="E17" s="29"/>
      <c r="F17" s="29"/>
      <c r="G17" s="26"/>
      <c r="H17" s="26"/>
    </row>
    <row r="18" spans="2:8" ht="16.5" customHeight="1" x14ac:dyDescent="0.2">
      <c r="B18" s="25"/>
      <c r="C18" s="25"/>
      <c r="D18" s="25"/>
      <c r="E18" s="588" t="s">
        <v>247</v>
      </c>
      <c r="F18" s="588" t="s">
        <v>248</v>
      </c>
      <c r="G18" s="588" t="s">
        <v>210</v>
      </c>
    </row>
    <row r="19" spans="2:8" ht="27.75" customHeight="1" x14ac:dyDescent="0.2">
      <c r="B19" s="714" t="s">
        <v>155</v>
      </c>
      <c r="C19" s="715"/>
      <c r="D19" s="716"/>
      <c r="E19" s="82">
        <v>1</v>
      </c>
      <c r="F19" s="82">
        <v>0</v>
      </c>
      <c r="G19" s="83">
        <f>SUM(E19:F19)</f>
        <v>1</v>
      </c>
    </row>
    <row r="20" spans="2:8" ht="17.25" customHeight="1" x14ac:dyDescent="0.2">
      <c r="B20" s="28"/>
    </row>
    <row r="21" spans="2:8" x14ac:dyDescent="0.2">
      <c r="B21" s="641" t="s">
        <v>266</v>
      </c>
      <c r="C21" s="641"/>
      <c r="D21" s="641"/>
      <c r="E21" s="641"/>
      <c r="F21" s="641"/>
      <c r="G21" s="641"/>
      <c r="H21" s="34"/>
    </row>
    <row r="22" spans="2:8" ht="8.25" customHeight="1" x14ac:dyDescent="0.2">
      <c r="B22" s="24"/>
      <c r="C22" s="29"/>
      <c r="D22" s="29"/>
      <c r="E22" s="23"/>
      <c r="F22" s="21"/>
      <c r="G22" s="21"/>
      <c r="H22" s="28"/>
    </row>
    <row r="23" spans="2:8" ht="16.5" customHeight="1" x14ac:dyDescent="0.2">
      <c r="B23" s="29"/>
      <c r="C23" s="29"/>
      <c r="D23" s="591" t="s">
        <v>261</v>
      </c>
      <c r="E23" s="591" t="s">
        <v>247</v>
      </c>
      <c r="F23" s="593" t="s">
        <v>248</v>
      </c>
      <c r="G23" s="591" t="s">
        <v>210</v>
      </c>
      <c r="H23" s="28"/>
    </row>
    <row r="24" spans="2:8" ht="15" x14ac:dyDescent="0.2">
      <c r="B24" s="629" t="s">
        <v>250</v>
      </c>
      <c r="C24" s="630"/>
      <c r="D24" s="314" t="s">
        <v>258</v>
      </c>
      <c r="E24" s="45">
        <v>330</v>
      </c>
      <c r="F24" s="46">
        <v>203</v>
      </c>
      <c r="G24" s="47">
        <f>SUM(E24:F24)</f>
        <v>533</v>
      </c>
      <c r="H24" s="28"/>
    </row>
    <row r="25" spans="2:8" ht="15" x14ac:dyDescent="0.2">
      <c r="B25" s="631"/>
      <c r="C25" s="632"/>
      <c r="D25" s="315" t="s">
        <v>259</v>
      </c>
      <c r="E25" s="40">
        <v>29</v>
      </c>
      <c r="F25" s="39">
        <v>50</v>
      </c>
      <c r="G25" s="19">
        <f>SUM(E25:F25)</f>
        <v>79</v>
      </c>
      <c r="H25" s="28"/>
    </row>
    <row r="26" spans="2:8" x14ac:dyDescent="0.2">
      <c r="B26" s="633"/>
      <c r="C26" s="634"/>
      <c r="D26" s="32" t="s">
        <v>210</v>
      </c>
      <c r="E26" s="47">
        <f>SUM(E24:E25)</f>
        <v>359</v>
      </c>
      <c r="F26" s="56">
        <f>SUM(F24:F25)</f>
        <v>253</v>
      </c>
      <c r="G26" s="47">
        <f>SUM(G24:G25)</f>
        <v>612</v>
      </c>
      <c r="H26" s="28"/>
    </row>
    <row r="27" spans="2:8" ht="15" x14ac:dyDescent="0.2">
      <c r="B27" s="629" t="s">
        <v>251</v>
      </c>
      <c r="C27" s="630"/>
      <c r="D27" s="314" t="s">
        <v>258</v>
      </c>
      <c r="E27" s="57">
        <v>322</v>
      </c>
      <c r="F27" s="45">
        <v>189</v>
      </c>
      <c r="G27" s="58">
        <f>SUM(E27:F27)</f>
        <v>511</v>
      </c>
      <c r="H27" s="29"/>
    </row>
    <row r="28" spans="2:8" ht="15" x14ac:dyDescent="0.2">
      <c r="B28" s="631"/>
      <c r="C28" s="632"/>
      <c r="D28" s="315" t="s">
        <v>259</v>
      </c>
      <c r="E28" s="59">
        <v>29</v>
      </c>
      <c r="F28" s="48">
        <v>49</v>
      </c>
      <c r="G28" s="60">
        <f>SUM(E28:F28)</f>
        <v>78</v>
      </c>
      <c r="H28" s="29"/>
    </row>
    <row r="29" spans="2:8" x14ac:dyDescent="0.2">
      <c r="B29" s="633"/>
      <c r="C29" s="634"/>
      <c r="D29" s="32" t="s">
        <v>210</v>
      </c>
      <c r="E29" s="42">
        <f>SUM(E27:E28)</f>
        <v>351</v>
      </c>
      <c r="F29" s="61">
        <f>SUM(F27:F28)</f>
        <v>238</v>
      </c>
      <c r="G29" s="42">
        <f>SUM(G27:G28)</f>
        <v>589</v>
      </c>
      <c r="H29" s="29"/>
    </row>
    <row r="30" spans="2:8" ht="12.75" customHeight="1" x14ac:dyDescent="0.2">
      <c r="B30" s="642" t="s">
        <v>252</v>
      </c>
      <c r="C30" s="644"/>
      <c r="D30" s="314" t="s">
        <v>258</v>
      </c>
      <c r="E30" s="45">
        <v>0</v>
      </c>
      <c r="F30" s="46">
        <v>0</v>
      </c>
      <c r="G30" s="47">
        <f>SUM(E30:F30)</f>
        <v>0</v>
      </c>
      <c r="H30" s="29"/>
    </row>
    <row r="31" spans="2:8" ht="12.75" customHeight="1" x14ac:dyDescent="0.2">
      <c r="B31" s="647"/>
      <c r="C31" s="648"/>
      <c r="D31" s="315" t="s">
        <v>259</v>
      </c>
      <c r="E31" s="40">
        <v>0</v>
      </c>
      <c r="F31" s="39">
        <v>0</v>
      </c>
      <c r="G31" s="19">
        <f>SUM(E31:F31)</f>
        <v>0</v>
      </c>
      <c r="H31" s="29"/>
    </row>
    <row r="32" spans="2:8" ht="12.75" customHeight="1" x14ac:dyDescent="0.2">
      <c r="B32" s="626"/>
      <c r="C32" s="628"/>
      <c r="D32" s="32" t="s">
        <v>210</v>
      </c>
      <c r="E32" s="47">
        <f>SUM(E30:E31)</f>
        <v>0</v>
      </c>
      <c r="F32" s="56">
        <f>SUM(F30:F31)</f>
        <v>0</v>
      </c>
      <c r="G32" s="47">
        <f>SUM(G30:G31)</f>
        <v>0</v>
      </c>
      <c r="H32" s="29"/>
    </row>
    <row r="33" spans="2:8" ht="12.75" customHeight="1" x14ac:dyDescent="0.2">
      <c r="B33" s="642" t="s">
        <v>253</v>
      </c>
      <c r="C33" s="644"/>
      <c r="D33" s="314" t="s">
        <v>258</v>
      </c>
      <c r="E33" s="45">
        <v>0</v>
      </c>
      <c r="F33" s="46">
        <v>0</v>
      </c>
      <c r="G33" s="47">
        <f>SUM(E33:F33)</f>
        <v>0</v>
      </c>
      <c r="H33" s="1"/>
    </row>
    <row r="34" spans="2:8" ht="12.75" customHeight="1" x14ac:dyDescent="0.2">
      <c r="B34" s="647"/>
      <c r="C34" s="648"/>
      <c r="D34" s="315" t="s">
        <v>259</v>
      </c>
      <c r="E34" s="40">
        <v>0</v>
      </c>
      <c r="F34" s="39">
        <v>0</v>
      </c>
      <c r="G34" s="19">
        <f>SUM(E34:F34)</f>
        <v>0</v>
      </c>
      <c r="H34" s="1"/>
    </row>
    <row r="35" spans="2:8" ht="12.75" customHeight="1" x14ac:dyDescent="0.2">
      <c r="B35" s="626"/>
      <c r="C35" s="628"/>
      <c r="D35" s="32" t="s">
        <v>210</v>
      </c>
      <c r="E35" s="42">
        <f>SUM(E33:E34)</f>
        <v>0</v>
      </c>
      <c r="F35" s="61">
        <f>SUM(F33:F34)</f>
        <v>0</v>
      </c>
      <c r="G35" s="42">
        <f>SUM(G33:G34)</f>
        <v>0</v>
      </c>
      <c r="H35" s="1"/>
    </row>
    <row r="36" spans="2:8" ht="17.25" customHeight="1" x14ac:dyDescent="0.2">
      <c r="B36" s="28"/>
      <c r="C36" s="28"/>
      <c r="D36" s="28"/>
      <c r="E36" s="30"/>
      <c r="F36" s="30"/>
      <c r="G36" s="30"/>
      <c r="H36" s="29"/>
    </row>
    <row r="37" spans="2:8" x14ac:dyDescent="0.2">
      <c r="B37" s="641" t="s">
        <v>267</v>
      </c>
      <c r="C37" s="641"/>
      <c r="D37" s="641"/>
      <c r="E37" s="641"/>
      <c r="F37" s="641"/>
      <c r="G37" s="641"/>
      <c r="H37" s="34"/>
    </row>
    <row r="38" spans="2:8" ht="8.25" customHeight="1" x14ac:dyDescent="0.2">
      <c r="B38" s="24"/>
      <c r="C38" s="29"/>
      <c r="D38" s="29"/>
      <c r="E38" s="29"/>
      <c r="F38" s="29"/>
      <c r="G38" s="29"/>
      <c r="H38" s="29"/>
    </row>
    <row r="39" spans="2:8" ht="17.25" customHeight="1" x14ac:dyDescent="0.2">
      <c r="B39" s="25"/>
      <c r="C39" s="25"/>
      <c r="D39" s="25"/>
      <c r="E39" s="591" t="s">
        <v>247</v>
      </c>
      <c r="F39" s="593" t="s">
        <v>248</v>
      </c>
      <c r="G39" s="591" t="s">
        <v>210</v>
      </c>
      <c r="H39" s="29"/>
    </row>
    <row r="40" spans="2:8" ht="27" customHeight="1" x14ac:dyDescent="0.2">
      <c r="B40" s="642" t="s">
        <v>174</v>
      </c>
      <c r="C40" s="643"/>
      <c r="D40" s="644"/>
      <c r="E40" s="43">
        <v>2760</v>
      </c>
      <c r="F40" s="51">
        <v>1694</v>
      </c>
      <c r="G40" s="52">
        <f>SUM(E40:F40)</f>
        <v>4454</v>
      </c>
      <c r="H40" s="29"/>
    </row>
    <row r="41" spans="2:8" ht="12.75" customHeight="1" x14ac:dyDescent="0.2">
      <c r="B41" s="626" t="s">
        <v>254</v>
      </c>
      <c r="C41" s="627"/>
      <c r="D41" s="628"/>
      <c r="E41" s="44">
        <v>487</v>
      </c>
      <c r="F41" s="53">
        <v>294</v>
      </c>
      <c r="G41" s="54">
        <f>SUM(E41:F41)</f>
        <v>781</v>
      </c>
      <c r="H41" s="186"/>
    </row>
    <row r="42" spans="2:8" x14ac:dyDescent="0.2">
      <c r="B42" s="28" t="s">
        <v>175</v>
      </c>
      <c r="C42" s="28"/>
      <c r="D42" s="28"/>
      <c r="E42" s="28"/>
      <c r="F42" s="28"/>
      <c r="G42" s="29"/>
      <c r="H42" s="189"/>
    </row>
    <row r="43" spans="2:8" ht="17.25" customHeight="1" x14ac:dyDescent="0.2">
      <c r="B43" s="28"/>
      <c r="C43" s="28"/>
      <c r="D43" s="28"/>
      <c r="E43" s="28"/>
      <c r="F43" s="28"/>
      <c r="G43" s="29"/>
      <c r="H43" s="189"/>
    </row>
    <row r="44" spans="2:8" x14ac:dyDescent="0.2">
      <c r="B44" s="641" t="s">
        <v>268</v>
      </c>
      <c r="C44" s="641"/>
      <c r="D44" s="641"/>
      <c r="E44" s="641"/>
      <c r="F44" s="641"/>
      <c r="G44" s="641"/>
      <c r="H44" s="34"/>
    </row>
    <row r="45" spans="2:8" ht="8.25" customHeight="1" x14ac:dyDescent="0.2">
      <c r="B45" s="31"/>
      <c r="C45" s="23"/>
      <c r="D45" s="23"/>
      <c r="E45" s="21"/>
      <c r="G45" s="29"/>
      <c r="H45" s="29"/>
    </row>
    <row r="46" spans="2:8" x14ac:dyDescent="0.2">
      <c r="B46" s="594" t="s">
        <v>255</v>
      </c>
      <c r="C46" s="594" t="s">
        <v>256</v>
      </c>
      <c r="D46" s="635" t="s">
        <v>257</v>
      </c>
      <c r="E46" s="636"/>
      <c r="F46" s="635" t="s">
        <v>210</v>
      </c>
      <c r="G46" s="636"/>
      <c r="H46" s="29"/>
    </row>
    <row r="47" spans="2:8" x14ac:dyDescent="0.2">
      <c r="B47" s="322">
        <v>3</v>
      </c>
      <c r="C47" s="322">
        <v>5</v>
      </c>
      <c r="D47" s="637">
        <v>3</v>
      </c>
      <c r="E47" s="638"/>
      <c r="F47" s="639">
        <f>SUM(B47:E47)</f>
        <v>11</v>
      </c>
      <c r="G47" s="640"/>
      <c r="H47" s="29"/>
    </row>
  </sheetData>
  <customSheetViews>
    <customSheetView guid="{4BF6A69F-C29D-460A-9E84-5045F8F80EEB}" showGridLines="0" topLeftCell="A25">
      <selection activeCell="J66" sqref="J66"/>
      <pageMargins left="0.19685039370078741" right="0.15748031496062992" top="0.19685039370078741" bottom="0.19685039370078741" header="0.31496062992125984" footer="0.31496062992125984"/>
      <pageSetup paperSize="9" orientation="portrait"/>
    </customSheetView>
  </customSheetViews>
  <mergeCells count="24">
    <mergeCell ref="A1:I1"/>
    <mergeCell ref="B3:G3"/>
    <mergeCell ref="B5:B16"/>
    <mergeCell ref="C5:C6"/>
    <mergeCell ref="D5:D6"/>
    <mergeCell ref="E5:H5"/>
    <mergeCell ref="C7:C9"/>
    <mergeCell ref="C10:C12"/>
    <mergeCell ref="C13:C15"/>
    <mergeCell ref="C16:D16"/>
    <mergeCell ref="D47:E47"/>
    <mergeCell ref="F47:G47"/>
    <mergeCell ref="B37:G37"/>
    <mergeCell ref="B40:D40"/>
    <mergeCell ref="B41:D41"/>
    <mergeCell ref="B44:G44"/>
    <mergeCell ref="D46:E46"/>
    <mergeCell ref="F46:G46"/>
    <mergeCell ref="B33:C35"/>
    <mergeCell ref="B19:D19"/>
    <mergeCell ref="B21:G21"/>
    <mergeCell ref="B24:C26"/>
    <mergeCell ref="B27:C29"/>
    <mergeCell ref="B30:C32"/>
  </mergeCells>
  <phoneticPr fontId="10" type="noConversion"/>
  <pageMargins left="0.19685039370078741" right="0.15748031496062992" top="0.19685039370078741" bottom="0.19685039370078741" header="0.31496062992125984" footer="0.31496062992125984"/>
  <pageSetup paperSize="9" orientation="portrait" r:id="rId1"/>
  <ignoredErrors>
    <ignoredError sqref="G26:G35 G12 G9" formula="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dimension ref="A1:T53"/>
  <sheetViews>
    <sheetView showGridLines="0" workbookViewId="0">
      <selection sqref="A1:K50"/>
    </sheetView>
  </sheetViews>
  <sheetFormatPr baseColWidth="10" defaultRowHeight="12.75" x14ac:dyDescent="0.2"/>
  <cols>
    <col min="1" max="1" width="2.140625" style="20" customWidth="1"/>
    <col min="2" max="2" width="35" style="20" customWidth="1"/>
    <col min="3" max="3" width="10.42578125" style="20" customWidth="1"/>
    <col min="4" max="4" width="10.28515625" style="20" customWidth="1"/>
    <col min="5" max="5" width="9.7109375" style="20" customWidth="1"/>
    <col min="6" max="6" width="12.85546875" style="20" customWidth="1"/>
    <col min="7" max="8" width="9.7109375" style="20" customWidth="1"/>
    <col min="9" max="9" width="8.7109375" style="20" customWidth="1"/>
    <col min="10" max="10" width="8.5703125" style="20" customWidth="1"/>
    <col min="11" max="11" width="7.7109375" style="20" customWidth="1"/>
    <col min="12" max="13" width="10.28515625" style="20" customWidth="1"/>
    <col min="14" max="16384" width="11.42578125" style="20"/>
  </cols>
  <sheetData>
    <row r="1" spans="1:11" x14ac:dyDescent="0.2">
      <c r="A1" s="652" t="s">
        <v>317</v>
      </c>
      <c r="B1" s="652"/>
      <c r="C1" s="652"/>
      <c r="D1" s="652"/>
      <c r="E1" s="652"/>
      <c r="F1" s="652"/>
      <c r="G1" s="652"/>
      <c r="H1" s="652"/>
      <c r="I1" s="652"/>
      <c r="J1" s="652"/>
      <c r="K1" s="652"/>
    </row>
    <row r="2" spans="1:11" x14ac:dyDescent="0.2">
      <c r="A2" s="401"/>
      <c r="B2" s="401"/>
      <c r="C2" s="401"/>
      <c r="D2" s="401"/>
      <c r="E2" s="401"/>
      <c r="F2" s="401"/>
      <c r="G2" s="401"/>
      <c r="H2" s="401"/>
      <c r="I2" s="401"/>
    </row>
    <row r="3" spans="1:11" ht="12.75" customHeight="1" x14ac:dyDescent="0.2">
      <c r="A3" s="401"/>
      <c r="B3" s="641" t="s">
        <v>263</v>
      </c>
      <c r="C3" s="641"/>
      <c r="D3" s="641"/>
      <c r="E3" s="641"/>
      <c r="F3" s="641"/>
      <c r="G3" s="641"/>
      <c r="H3" s="641"/>
      <c r="I3" s="641"/>
      <c r="J3" s="401"/>
    </row>
    <row r="4" spans="1:11" ht="8.25" customHeight="1" x14ac:dyDescent="0.2">
      <c r="B4" s="2"/>
      <c r="C4" s="2"/>
      <c r="D4" s="2"/>
      <c r="E4" s="2"/>
      <c r="F4" s="2"/>
      <c r="G4" s="2"/>
      <c r="H4" s="2"/>
      <c r="I4" s="2"/>
      <c r="J4" s="2"/>
      <c r="K4" s="2"/>
    </row>
    <row r="5" spans="1:11" ht="12.75" customHeight="1" x14ac:dyDescent="0.2">
      <c r="B5" s="3"/>
      <c r="C5" s="658" t="s">
        <v>184</v>
      </c>
      <c r="D5" s="658" t="s">
        <v>220</v>
      </c>
      <c r="E5" s="658" t="s">
        <v>139</v>
      </c>
      <c r="F5" s="658" t="s">
        <v>138</v>
      </c>
      <c r="G5" s="658" t="s">
        <v>329</v>
      </c>
      <c r="H5" s="658" t="s">
        <v>328</v>
      </c>
      <c r="I5" s="658" t="s">
        <v>327</v>
      </c>
      <c r="J5" s="658" t="s">
        <v>211</v>
      </c>
      <c r="K5" s="658" t="s">
        <v>210</v>
      </c>
    </row>
    <row r="6" spans="1:11" x14ac:dyDescent="0.2">
      <c r="B6" s="3"/>
      <c r="C6" s="659"/>
      <c r="D6" s="659"/>
      <c r="E6" s="659"/>
      <c r="F6" s="659"/>
      <c r="G6" s="659"/>
      <c r="H6" s="659"/>
      <c r="I6" s="659"/>
      <c r="J6" s="659"/>
      <c r="K6" s="659"/>
    </row>
    <row r="7" spans="1:11" x14ac:dyDescent="0.2">
      <c r="B7" s="3"/>
      <c r="C7" s="659"/>
      <c r="D7" s="659"/>
      <c r="E7" s="659"/>
      <c r="F7" s="659"/>
      <c r="G7" s="659"/>
      <c r="H7" s="659"/>
      <c r="I7" s="659"/>
      <c r="J7" s="659"/>
      <c r="K7" s="659"/>
    </row>
    <row r="8" spans="1:11" x14ac:dyDescent="0.2">
      <c r="B8" s="3"/>
      <c r="C8" s="659"/>
      <c r="D8" s="659"/>
      <c r="E8" s="659"/>
      <c r="F8" s="659"/>
      <c r="G8" s="659"/>
      <c r="H8" s="659"/>
      <c r="I8" s="659"/>
      <c r="J8" s="659"/>
      <c r="K8" s="659"/>
    </row>
    <row r="9" spans="1:11" x14ac:dyDescent="0.2">
      <c r="B9" s="3"/>
      <c r="C9" s="659"/>
      <c r="D9" s="659"/>
      <c r="E9" s="659"/>
      <c r="F9" s="659"/>
      <c r="G9" s="659"/>
      <c r="H9" s="659"/>
      <c r="I9" s="659"/>
      <c r="J9" s="659"/>
      <c r="K9" s="659"/>
    </row>
    <row r="10" spans="1:11" x14ac:dyDescent="0.2">
      <c r="B10" s="3"/>
      <c r="C10" s="659"/>
      <c r="D10" s="659"/>
      <c r="E10" s="659"/>
      <c r="F10" s="659"/>
      <c r="G10" s="659"/>
      <c r="H10" s="659"/>
      <c r="I10" s="659"/>
      <c r="J10" s="659"/>
      <c r="K10" s="659"/>
    </row>
    <row r="11" spans="1:11" x14ac:dyDescent="0.2">
      <c r="B11" s="3"/>
      <c r="C11" s="660"/>
      <c r="D11" s="660"/>
      <c r="E11" s="660"/>
      <c r="F11" s="660"/>
      <c r="G11" s="660"/>
      <c r="H11" s="660"/>
      <c r="I11" s="660"/>
      <c r="J11" s="660"/>
      <c r="K11" s="660"/>
    </row>
    <row r="12" spans="1:11" ht="15" customHeight="1" x14ac:dyDescent="0.2">
      <c r="B12" s="67" t="s">
        <v>271</v>
      </c>
      <c r="C12" s="325">
        <v>96.6</v>
      </c>
      <c r="D12" s="324">
        <v>0</v>
      </c>
      <c r="E12" s="8">
        <v>0.2</v>
      </c>
      <c r="F12" s="324">
        <v>0.3</v>
      </c>
      <c r="G12" s="340">
        <v>0</v>
      </c>
      <c r="H12" s="8">
        <v>2.6</v>
      </c>
      <c r="I12" s="8">
        <v>0.3</v>
      </c>
      <c r="J12" s="8">
        <v>0</v>
      </c>
      <c r="K12" s="328">
        <f>SUM(C12:J12)</f>
        <v>99.999999999999986</v>
      </c>
    </row>
    <row r="13" spans="1:11" x14ac:dyDescent="0.2">
      <c r="B13" s="68" t="s">
        <v>222</v>
      </c>
      <c r="C13" s="10"/>
      <c r="D13" s="9"/>
      <c r="E13" s="10"/>
      <c r="F13" s="9"/>
      <c r="G13" s="10"/>
      <c r="H13" s="11"/>
      <c r="I13" s="11"/>
      <c r="J13" s="11"/>
      <c r="K13" s="70">
        <v>624</v>
      </c>
    </row>
    <row r="14" spans="1:11" x14ac:dyDescent="0.2">
      <c r="B14" s="69" t="s">
        <v>272</v>
      </c>
      <c r="C14" s="339">
        <v>97.6</v>
      </c>
      <c r="D14" s="12">
        <v>0</v>
      </c>
      <c r="E14" s="323">
        <v>0.4</v>
      </c>
      <c r="F14" s="12">
        <v>0.3</v>
      </c>
      <c r="G14" s="323">
        <v>0.5</v>
      </c>
      <c r="H14" s="4">
        <v>1</v>
      </c>
      <c r="I14" s="4">
        <v>0</v>
      </c>
      <c r="J14" s="4">
        <v>0</v>
      </c>
      <c r="K14" s="7">
        <f>SUM(C14:J14)</f>
        <v>99.8</v>
      </c>
    </row>
    <row r="15" spans="1:11" x14ac:dyDescent="0.2">
      <c r="B15" s="336" t="s">
        <v>222</v>
      </c>
      <c r="C15" s="326"/>
      <c r="D15" s="9"/>
      <c r="E15" s="10"/>
      <c r="F15" s="9"/>
      <c r="G15" s="10"/>
      <c r="H15" s="13"/>
      <c r="I15" s="13"/>
      <c r="J15" s="71"/>
      <c r="K15" s="71">
        <v>1840</v>
      </c>
    </row>
    <row r="16" spans="1:11" ht="16.5" customHeight="1" x14ac:dyDescent="0.2">
      <c r="B16" s="15"/>
      <c r="C16" s="323"/>
      <c r="D16" s="323"/>
      <c r="E16" s="323"/>
      <c r="F16" s="323"/>
      <c r="G16" s="323"/>
      <c r="H16" s="16"/>
      <c r="I16" s="323"/>
      <c r="J16" s="17"/>
      <c r="K16" s="17"/>
    </row>
    <row r="17" spans="2:20" ht="12.75" customHeight="1" x14ac:dyDescent="0.2">
      <c r="B17" s="641" t="s">
        <v>264</v>
      </c>
      <c r="C17" s="641"/>
      <c r="D17" s="641"/>
      <c r="E17" s="641"/>
      <c r="F17" s="641"/>
      <c r="G17" s="641"/>
      <c r="H17" s="641"/>
      <c r="I17" s="641"/>
    </row>
    <row r="18" spans="2:20" ht="8.25" customHeight="1" x14ac:dyDescent="0.2">
      <c r="B18" s="14"/>
      <c r="C18" s="14"/>
      <c r="D18" s="14"/>
      <c r="E18" s="14"/>
      <c r="F18" s="323"/>
      <c r="G18" s="323"/>
      <c r="H18" s="16"/>
      <c r="I18" s="323"/>
      <c r="J18" s="17"/>
      <c r="K18" s="17"/>
    </row>
    <row r="19" spans="2:20" ht="12.75" customHeight="1" x14ac:dyDescent="0.2">
      <c r="B19" s="722" t="s">
        <v>219</v>
      </c>
      <c r="C19" s="751" t="s">
        <v>430</v>
      </c>
      <c r="D19" s="751"/>
      <c r="E19" s="751" t="s">
        <v>272</v>
      </c>
      <c r="F19" s="751"/>
      <c r="G19" s="323"/>
      <c r="H19" s="16"/>
      <c r="I19" s="323"/>
      <c r="J19" s="17"/>
      <c r="K19" s="17"/>
    </row>
    <row r="20" spans="2:20" ht="21.75" customHeight="1" x14ac:dyDescent="0.2">
      <c r="B20" s="750"/>
      <c r="C20" s="751"/>
      <c r="D20" s="751"/>
      <c r="E20" s="645"/>
      <c r="F20" s="645"/>
      <c r="G20" s="323"/>
      <c r="H20" s="16"/>
      <c r="I20" s="323"/>
      <c r="J20" s="17"/>
      <c r="K20" s="17"/>
    </row>
    <row r="21" spans="2:20" x14ac:dyDescent="0.2">
      <c r="B21" s="318" t="s">
        <v>223</v>
      </c>
      <c r="C21" s="673">
        <v>21.3</v>
      </c>
      <c r="D21" s="674">
        <v>22.6</v>
      </c>
      <c r="E21" s="777">
        <v>8.3000000000000007</v>
      </c>
      <c r="F21" s="778">
        <v>13.4</v>
      </c>
      <c r="G21" s="323"/>
      <c r="H21" s="16"/>
      <c r="I21" s="323"/>
      <c r="J21" s="17"/>
      <c r="K21" s="17"/>
    </row>
    <row r="22" spans="2:20" ht="12.75" customHeight="1" x14ac:dyDescent="0.2">
      <c r="B22" s="35" t="s">
        <v>224</v>
      </c>
      <c r="C22" s="667">
        <v>64.099999999999994</v>
      </c>
      <c r="D22" s="668">
        <v>23.6</v>
      </c>
      <c r="E22" s="779">
        <v>62</v>
      </c>
      <c r="F22" s="780">
        <v>14.4</v>
      </c>
      <c r="M22" s="410"/>
      <c r="N22" s="747"/>
      <c r="O22" s="747"/>
      <c r="P22" s="747"/>
      <c r="Q22" s="747"/>
      <c r="R22" s="300"/>
      <c r="S22" s="410"/>
      <c r="T22" s="410"/>
    </row>
    <row r="23" spans="2:20" x14ac:dyDescent="0.2">
      <c r="B23" s="35" t="s">
        <v>225</v>
      </c>
      <c r="C23" s="667">
        <v>8.1999999999999993</v>
      </c>
      <c r="D23" s="668">
        <v>24.6</v>
      </c>
      <c r="E23" s="775">
        <v>22.4</v>
      </c>
      <c r="F23" s="776">
        <v>15.4</v>
      </c>
      <c r="G23" s="323"/>
      <c r="H23" s="16"/>
      <c r="I23" s="323"/>
      <c r="J23" s="17"/>
      <c r="K23" s="17"/>
    </row>
    <row r="24" spans="2:20" x14ac:dyDescent="0.2">
      <c r="B24" s="35" t="s">
        <v>226</v>
      </c>
      <c r="C24" s="667">
        <v>3.5</v>
      </c>
      <c r="D24" s="668">
        <v>25.6</v>
      </c>
      <c r="E24" s="667">
        <v>4</v>
      </c>
      <c r="F24" s="668">
        <v>16.399999999999999</v>
      </c>
      <c r="G24" s="323"/>
      <c r="H24" s="16"/>
      <c r="I24" s="323"/>
      <c r="J24" s="17"/>
      <c r="K24" s="17"/>
    </row>
    <row r="25" spans="2:20" x14ac:dyDescent="0.2">
      <c r="B25" s="35" t="s">
        <v>227</v>
      </c>
      <c r="C25" s="667">
        <v>1.4</v>
      </c>
      <c r="D25" s="668">
        <v>26.6</v>
      </c>
      <c r="E25" s="775">
        <v>1.7</v>
      </c>
      <c r="F25" s="776">
        <v>17.399999999999999</v>
      </c>
      <c r="G25" s="323"/>
      <c r="H25" s="16"/>
      <c r="I25" s="323"/>
      <c r="J25" s="17"/>
      <c r="K25" s="17"/>
    </row>
    <row r="26" spans="2:20" x14ac:dyDescent="0.2">
      <c r="B26" s="35" t="s">
        <v>228</v>
      </c>
      <c r="C26" s="667">
        <v>0.6</v>
      </c>
      <c r="D26" s="668">
        <v>27.6</v>
      </c>
      <c r="E26" s="775">
        <v>0.4</v>
      </c>
      <c r="F26" s="776">
        <v>18.399999999999999</v>
      </c>
      <c r="G26" s="323"/>
      <c r="H26" s="16"/>
      <c r="I26" s="323"/>
      <c r="J26" s="17"/>
      <c r="K26" s="17"/>
    </row>
    <row r="27" spans="2:20" x14ac:dyDescent="0.2">
      <c r="B27" s="35" t="s">
        <v>229</v>
      </c>
      <c r="C27" s="667">
        <v>0.6</v>
      </c>
      <c r="D27" s="668">
        <v>28.6</v>
      </c>
      <c r="E27" s="775">
        <v>0.7</v>
      </c>
      <c r="F27" s="776">
        <v>19.399999999999999</v>
      </c>
      <c r="G27" s="323"/>
      <c r="H27" s="16"/>
      <c r="I27" s="323"/>
      <c r="J27" s="17"/>
      <c r="K27" s="17"/>
    </row>
    <row r="28" spans="2:20" x14ac:dyDescent="0.2">
      <c r="B28" s="35" t="s">
        <v>230</v>
      </c>
      <c r="C28" s="667">
        <v>0.2</v>
      </c>
      <c r="D28" s="668">
        <v>29.6</v>
      </c>
      <c r="E28" s="775">
        <v>0.4</v>
      </c>
      <c r="F28" s="776">
        <v>20.399999999999999</v>
      </c>
      <c r="G28" s="323"/>
      <c r="H28" s="16"/>
      <c r="I28" s="323"/>
      <c r="J28" s="17"/>
      <c r="K28" s="17"/>
    </row>
    <row r="29" spans="2:20" x14ac:dyDescent="0.2">
      <c r="B29" s="35" t="s">
        <v>231</v>
      </c>
      <c r="C29" s="667">
        <v>0</v>
      </c>
      <c r="D29" s="668">
        <v>30.6</v>
      </c>
      <c r="E29" s="775">
        <v>0.1</v>
      </c>
      <c r="F29" s="776">
        <v>21.4</v>
      </c>
      <c r="G29" s="323"/>
      <c r="H29" s="16"/>
      <c r="I29" s="323"/>
      <c r="J29" s="17"/>
      <c r="K29" s="17"/>
    </row>
    <row r="30" spans="2:20" x14ac:dyDescent="0.2">
      <c r="B30" s="36" t="s">
        <v>211</v>
      </c>
      <c r="C30" s="667">
        <v>0</v>
      </c>
      <c r="D30" s="668"/>
      <c r="E30" s="667">
        <v>0</v>
      </c>
      <c r="F30" s="668"/>
      <c r="G30" s="323"/>
      <c r="H30" s="16"/>
      <c r="I30" s="323"/>
      <c r="J30" s="17"/>
      <c r="K30" s="17"/>
    </row>
    <row r="31" spans="2:20" x14ac:dyDescent="0.2">
      <c r="B31" s="335" t="s">
        <v>210</v>
      </c>
      <c r="C31" s="669">
        <f>SUM(C21:C30)</f>
        <v>99.899999999999991</v>
      </c>
      <c r="D31" s="670"/>
      <c r="E31" s="669">
        <f>SUM(E21:E30)</f>
        <v>100</v>
      </c>
      <c r="F31" s="670"/>
      <c r="G31" s="323"/>
      <c r="H31" s="16"/>
      <c r="I31" s="323"/>
      <c r="J31" s="17"/>
      <c r="K31" s="17"/>
    </row>
    <row r="32" spans="2:20" x14ac:dyDescent="0.2">
      <c r="B32" s="336" t="s">
        <v>222</v>
      </c>
      <c r="C32" s="679">
        <v>624</v>
      </c>
      <c r="D32" s="672"/>
      <c r="E32" s="671">
        <v>1840</v>
      </c>
      <c r="F32" s="672"/>
      <c r="G32" s="323"/>
      <c r="H32" s="16"/>
      <c r="I32" s="323"/>
      <c r="J32" s="17"/>
      <c r="K32" s="17"/>
    </row>
    <row r="33" spans="2:18" ht="16.5" customHeight="1" x14ac:dyDescent="0.2">
      <c r="B33" s="15"/>
      <c r="C33" s="323"/>
      <c r="D33" s="323"/>
      <c r="E33" s="323"/>
      <c r="F33" s="323"/>
      <c r="G33" s="323"/>
      <c r="H33" s="16"/>
      <c r="I33" s="323"/>
      <c r="J33" s="17"/>
      <c r="K33" s="17"/>
    </row>
    <row r="34" spans="2:18" ht="12.75" customHeight="1" x14ac:dyDescent="0.2">
      <c r="B34" s="641" t="s">
        <v>181</v>
      </c>
      <c r="C34" s="641"/>
      <c r="D34" s="641"/>
      <c r="E34" s="641"/>
      <c r="F34" s="641"/>
      <c r="G34" s="641"/>
      <c r="H34" s="641"/>
      <c r="I34" s="641"/>
      <c r="J34" s="66"/>
      <c r="K34" s="66"/>
      <c r="L34" s="66"/>
      <c r="M34" s="66"/>
      <c r="N34" s="66"/>
      <c r="O34" s="66"/>
      <c r="P34" s="66"/>
      <c r="Q34" s="66"/>
    </row>
    <row r="35" spans="2:18" ht="8.25" customHeight="1" x14ac:dyDescent="0.2"/>
    <row r="36" spans="2:18" ht="18" customHeight="1" x14ac:dyDescent="0.2">
      <c r="C36" s="653" t="s">
        <v>435</v>
      </c>
      <c r="D36" s="655"/>
      <c r="E36" s="653" t="s">
        <v>436</v>
      </c>
      <c r="F36" s="655"/>
      <c r="G36" s="653" t="s">
        <v>437</v>
      </c>
      <c r="H36" s="655"/>
    </row>
    <row r="37" spans="2:18" ht="18.75" customHeight="1" x14ac:dyDescent="0.2">
      <c r="B37" s="318" t="s">
        <v>140</v>
      </c>
      <c r="C37" s="736">
        <v>116</v>
      </c>
      <c r="D37" s="737">
        <v>22.6</v>
      </c>
      <c r="E37" s="736">
        <v>109</v>
      </c>
      <c r="F37" s="737">
        <v>23.6</v>
      </c>
      <c r="G37" s="773">
        <v>95</v>
      </c>
      <c r="H37" s="774">
        <v>24.6</v>
      </c>
      <c r="N37" s="377"/>
      <c r="O37" s="377"/>
      <c r="P37" s="377"/>
      <c r="Q37" s="284"/>
      <c r="R37" s="377"/>
    </row>
    <row r="38" spans="2:18" ht="27.75" customHeight="1" x14ac:dyDescent="0.2">
      <c r="B38" s="35" t="s">
        <v>141</v>
      </c>
      <c r="C38" s="727">
        <v>5</v>
      </c>
      <c r="D38" s="728">
        <v>23.6</v>
      </c>
      <c r="E38" s="727">
        <v>3</v>
      </c>
      <c r="F38" s="728">
        <v>24.6</v>
      </c>
      <c r="G38" s="727">
        <v>7</v>
      </c>
      <c r="H38" s="728">
        <v>25.6</v>
      </c>
      <c r="N38" s="377"/>
      <c r="O38" s="377"/>
      <c r="P38" s="377"/>
      <c r="Q38" s="284"/>
      <c r="R38" s="377"/>
    </row>
    <row r="39" spans="2:18" ht="27" customHeight="1" x14ac:dyDescent="0.2">
      <c r="B39" s="35" t="s">
        <v>142</v>
      </c>
      <c r="C39" s="727">
        <v>1</v>
      </c>
      <c r="D39" s="728">
        <v>24.6</v>
      </c>
      <c r="E39" s="727">
        <v>2</v>
      </c>
      <c r="F39" s="728">
        <v>25.6</v>
      </c>
      <c r="G39" s="727">
        <v>0</v>
      </c>
      <c r="H39" s="728">
        <v>26.6</v>
      </c>
      <c r="N39" s="377"/>
      <c r="O39" s="377"/>
      <c r="P39" s="377"/>
      <c r="Q39" s="377"/>
      <c r="R39" s="377"/>
    </row>
    <row r="40" spans="2:18" ht="17.25" customHeight="1" x14ac:dyDescent="0.2">
      <c r="B40" s="35" t="s">
        <v>143</v>
      </c>
      <c r="C40" s="727">
        <v>2</v>
      </c>
      <c r="D40" s="728">
        <v>25.6</v>
      </c>
      <c r="E40" s="727">
        <v>1</v>
      </c>
      <c r="F40" s="728">
        <v>26.6</v>
      </c>
      <c r="G40" s="727">
        <v>1</v>
      </c>
      <c r="H40" s="728">
        <v>27.6</v>
      </c>
    </row>
    <row r="41" spans="2:18" ht="29.25" customHeight="1" x14ac:dyDescent="0.2">
      <c r="B41" s="35" t="s">
        <v>176</v>
      </c>
      <c r="C41" s="727">
        <v>1</v>
      </c>
      <c r="D41" s="728">
        <v>26.6</v>
      </c>
      <c r="E41" s="727">
        <v>0</v>
      </c>
      <c r="F41" s="728">
        <v>27.6</v>
      </c>
      <c r="G41" s="727">
        <v>4</v>
      </c>
      <c r="H41" s="728">
        <v>28.6</v>
      </c>
    </row>
    <row r="42" spans="2:18" ht="16.5" customHeight="1" x14ac:dyDescent="0.2">
      <c r="B42" s="35" t="s">
        <v>232</v>
      </c>
      <c r="C42" s="727">
        <v>0</v>
      </c>
      <c r="D42" s="728">
        <v>27.6</v>
      </c>
      <c r="E42" s="727">
        <v>0</v>
      </c>
      <c r="F42" s="728">
        <v>28.6</v>
      </c>
      <c r="G42" s="727">
        <v>0</v>
      </c>
      <c r="H42" s="728">
        <v>29.6</v>
      </c>
    </row>
    <row r="43" spans="2:18" ht="29.25" customHeight="1" x14ac:dyDescent="0.2">
      <c r="B43" s="35" t="s">
        <v>146</v>
      </c>
      <c r="C43" s="727">
        <v>18</v>
      </c>
      <c r="D43" s="728">
        <v>28.6</v>
      </c>
      <c r="E43" s="727">
        <v>10</v>
      </c>
      <c r="F43" s="728">
        <v>29.6</v>
      </c>
      <c r="G43" s="727">
        <v>6</v>
      </c>
      <c r="H43" s="728">
        <v>30.6</v>
      </c>
    </row>
    <row r="44" spans="2:18" ht="26.25" customHeight="1" x14ac:dyDescent="0.2">
      <c r="B44" s="35" t="s">
        <v>168</v>
      </c>
      <c r="C44" s="727">
        <v>0</v>
      </c>
      <c r="D44" s="728">
        <v>29.6</v>
      </c>
      <c r="E44" s="727">
        <v>1</v>
      </c>
      <c r="F44" s="728">
        <v>30.6</v>
      </c>
      <c r="G44" s="727">
        <v>0</v>
      </c>
      <c r="H44" s="728">
        <v>31.6</v>
      </c>
    </row>
    <row r="45" spans="2:18" ht="27.75" customHeight="1" x14ac:dyDescent="0.2">
      <c r="B45" s="35" t="s">
        <v>157</v>
      </c>
      <c r="C45" s="727">
        <v>0</v>
      </c>
      <c r="D45" s="728">
        <v>30.6</v>
      </c>
      <c r="E45" s="727">
        <v>1</v>
      </c>
      <c r="F45" s="728">
        <v>31.6</v>
      </c>
      <c r="G45" s="727">
        <v>0</v>
      </c>
      <c r="H45" s="728">
        <v>32.6</v>
      </c>
    </row>
    <row r="46" spans="2:18" ht="26.25" customHeight="1" x14ac:dyDescent="0.2">
      <c r="B46" s="35" t="s">
        <v>158</v>
      </c>
      <c r="C46" s="727">
        <v>1</v>
      </c>
      <c r="D46" s="728">
        <v>31.6</v>
      </c>
      <c r="E46" s="727">
        <v>0</v>
      </c>
      <c r="F46" s="728">
        <v>32.6</v>
      </c>
      <c r="G46" s="727">
        <v>0</v>
      </c>
      <c r="H46" s="728">
        <v>33.6</v>
      </c>
    </row>
    <row r="47" spans="2:18" ht="16.5" customHeight="1" x14ac:dyDescent="0.2">
      <c r="B47" s="35" t="s">
        <v>144</v>
      </c>
      <c r="C47" s="727">
        <v>24</v>
      </c>
      <c r="D47" s="728">
        <v>32.6</v>
      </c>
      <c r="E47" s="727">
        <v>5</v>
      </c>
      <c r="F47" s="728">
        <v>33.6</v>
      </c>
      <c r="G47" s="727">
        <v>23</v>
      </c>
      <c r="H47" s="728">
        <v>34.6</v>
      </c>
    </row>
    <row r="48" spans="2:18" x14ac:dyDescent="0.2">
      <c r="B48" s="35" t="s">
        <v>145</v>
      </c>
      <c r="C48" s="727">
        <v>36</v>
      </c>
      <c r="D48" s="728">
        <v>33.6</v>
      </c>
      <c r="E48" s="727">
        <v>41</v>
      </c>
      <c r="F48" s="728">
        <v>34.6</v>
      </c>
      <c r="G48" s="727">
        <v>12</v>
      </c>
      <c r="H48" s="728">
        <v>35.6</v>
      </c>
    </row>
    <row r="49" spans="2:8" x14ac:dyDescent="0.2">
      <c r="B49" s="36" t="s">
        <v>169</v>
      </c>
      <c r="C49" s="718">
        <v>470</v>
      </c>
      <c r="D49" s="719">
        <v>34.6</v>
      </c>
      <c r="E49" s="718">
        <v>427</v>
      </c>
      <c r="F49" s="719">
        <v>35.6</v>
      </c>
      <c r="G49" s="718">
        <v>430</v>
      </c>
      <c r="H49" s="719">
        <v>36.6</v>
      </c>
    </row>
    <row r="50" spans="2:8" x14ac:dyDescent="0.2">
      <c r="B50" s="332"/>
      <c r="C50" s="283"/>
      <c r="D50" s="283"/>
      <c r="E50" s="283"/>
      <c r="F50" s="283"/>
      <c r="G50" s="283"/>
      <c r="H50" s="283"/>
    </row>
    <row r="51" spans="2:8" x14ac:dyDescent="0.2">
      <c r="B51" s="332"/>
      <c r="C51" s="283"/>
      <c r="D51" s="283"/>
      <c r="E51" s="283"/>
      <c r="F51" s="283"/>
      <c r="G51" s="283"/>
      <c r="H51" s="283"/>
    </row>
    <row r="52" spans="2:8" s="377" customFormat="1" x14ac:dyDescent="0.2"/>
    <row r="53" spans="2:8" s="377" customFormat="1" x14ac:dyDescent="0.2">
      <c r="D53" s="284"/>
    </row>
  </sheetData>
  <customSheetViews>
    <customSheetView guid="{4BF6A69F-C29D-460A-9E84-5045F8F80EEB}" showGridLines="0">
      <selection activeCell="K34" sqref="K33:K34"/>
      <pageMargins left="0.19685039370078741" right="0.15748031496062992" top="0.19685039370078741" bottom="0.19685039370078741" header="0.31496062992125984" footer="0.31496062992125984"/>
      <pageSetup paperSize="9" orientation="portrait"/>
    </customSheetView>
  </customSheetViews>
  <mergeCells count="83">
    <mergeCell ref="A1:K1"/>
    <mergeCell ref="K5:K11"/>
    <mergeCell ref="C48:D48"/>
    <mergeCell ref="E48:F48"/>
    <mergeCell ref="G48:H48"/>
    <mergeCell ref="C38:D38"/>
    <mergeCell ref="E38:F38"/>
    <mergeCell ref="G38:H38"/>
    <mergeCell ref="C46:D46"/>
    <mergeCell ref="E46:F46"/>
    <mergeCell ref="G46:H46"/>
    <mergeCell ref="C39:D39"/>
    <mergeCell ref="B3:I3"/>
    <mergeCell ref="C5:C11"/>
    <mergeCell ref="D5:D11"/>
    <mergeCell ref="F5:F11"/>
    <mergeCell ref="C49:D49"/>
    <mergeCell ref="E49:F49"/>
    <mergeCell ref="G49:H49"/>
    <mergeCell ref="C41:D41"/>
    <mergeCell ref="E41:F41"/>
    <mergeCell ref="G41:H41"/>
    <mergeCell ref="C42:D42"/>
    <mergeCell ref="C47:D47"/>
    <mergeCell ref="E47:F47"/>
    <mergeCell ref="G47:H47"/>
    <mergeCell ref="C44:D44"/>
    <mergeCell ref="E44:F44"/>
    <mergeCell ref="G44:H44"/>
    <mergeCell ref="C45:D45"/>
    <mergeCell ref="E45:F45"/>
    <mergeCell ref="G45:H45"/>
    <mergeCell ref="G5:G11"/>
    <mergeCell ref="H5:H11"/>
    <mergeCell ref="I5:I11"/>
    <mergeCell ref="G39:H39"/>
    <mergeCell ref="G36:H36"/>
    <mergeCell ref="E42:F42"/>
    <mergeCell ref="G42:H42"/>
    <mergeCell ref="E5:E11"/>
    <mergeCell ref="N22:Q22"/>
    <mergeCell ref="J5:J11"/>
    <mergeCell ref="B17:I17"/>
    <mergeCell ref="B19:B20"/>
    <mergeCell ref="C19:D20"/>
    <mergeCell ref="E19:F20"/>
    <mergeCell ref="C21:D21"/>
    <mergeCell ref="E21:F21"/>
    <mergeCell ref="C22:D22"/>
    <mergeCell ref="E22:F22"/>
    <mergeCell ref="C23:D23"/>
    <mergeCell ref="E23:F23"/>
    <mergeCell ref="C24:D24"/>
    <mergeCell ref="E24:F24"/>
    <mergeCell ref="C25:D25"/>
    <mergeCell ref="E25:F25"/>
    <mergeCell ref="C26:D26"/>
    <mergeCell ref="E26:F26"/>
    <mergeCell ref="E37:F37"/>
    <mergeCell ref="G37:H37"/>
    <mergeCell ref="E39:F39"/>
    <mergeCell ref="C27:D27"/>
    <mergeCell ref="E27:F27"/>
    <mergeCell ref="C28:D28"/>
    <mergeCell ref="E28:F28"/>
    <mergeCell ref="C29:D29"/>
    <mergeCell ref="E29:F29"/>
    <mergeCell ref="C43:D43"/>
    <mergeCell ref="E43:F43"/>
    <mergeCell ref="G43:H43"/>
    <mergeCell ref="C30:D30"/>
    <mergeCell ref="E30:F30"/>
    <mergeCell ref="C40:D40"/>
    <mergeCell ref="E40:F40"/>
    <mergeCell ref="G40:H40"/>
    <mergeCell ref="C31:D31"/>
    <mergeCell ref="E31:F31"/>
    <mergeCell ref="C32:D32"/>
    <mergeCell ref="E32:F32"/>
    <mergeCell ref="B34:I34"/>
    <mergeCell ref="C36:D36"/>
    <mergeCell ref="E36:F36"/>
    <mergeCell ref="C37:D37"/>
  </mergeCells>
  <phoneticPr fontId="10" type="noConversion"/>
  <pageMargins left="0.19685039370078741" right="0.15748031496062992" top="0.19685039370078741" bottom="0.19685039370078741" header="0.31496062992125984" footer="0.31496062992125984"/>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dimension ref="A1:M63"/>
  <sheetViews>
    <sheetView showGridLines="0" workbookViewId="0">
      <selection activeCell="L40" sqref="L40"/>
    </sheetView>
  </sheetViews>
  <sheetFormatPr baseColWidth="10" defaultRowHeight="12.75" x14ac:dyDescent="0.2"/>
  <cols>
    <col min="1" max="1" width="2.140625" style="20" customWidth="1"/>
    <col min="2" max="2" width="11.42578125" style="20" customWidth="1"/>
    <col min="3" max="4" width="11.42578125" style="20"/>
    <col min="5" max="5" width="10" style="20" customWidth="1"/>
    <col min="6" max="7" width="25.7109375" style="20" customWidth="1"/>
    <col min="8" max="8" width="4" style="20" customWidth="1"/>
    <col min="9" max="9" width="11.42578125" style="20"/>
    <col min="10" max="10" width="13.42578125" style="20" customWidth="1"/>
    <col min="11" max="16384" width="11.42578125" style="20"/>
  </cols>
  <sheetData>
    <row r="1" spans="1:8" x14ac:dyDescent="0.2">
      <c r="A1" s="652" t="s">
        <v>317</v>
      </c>
      <c r="B1" s="652"/>
      <c r="C1" s="652"/>
      <c r="D1" s="652"/>
      <c r="E1" s="652"/>
      <c r="F1" s="652"/>
      <c r="G1" s="652"/>
      <c r="H1" s="652"/>
    </row>
    <row r="2" spans="1:8" x14ac:dyDescent="0.2">
      <c r="A2" s="401"/>
      <c r="B2" s="401"/>
      <c r="C2" s="401"/>
      <c r="D2" s="401"/>
      <c r="E2" s="401"/>
      <c r="F2" s="401"/>
      <c r="G2" s="401"/>
      <c r="H2" s="401"/>
    </row>
    <row r="3" spans="1:8" ht="12.75" customHeight="1" x14ac:dyDescent="0.2">
      <c r="A3" s="401"/>
      <c r="B3" s="641" t="s">
        <v>185</v>
      </c>
      <c r="C3" s="641"/>
      <c r="D3" s="641"/>
      <c r="E3" s="641"/>
      <c r="F3" s="641"/>
      <c r="G3" s="641"/>
      <c r="H3" s="401"/>
    </row>
    <row r="4" spans="1:8" ht="8.25" customHeight="1" x14ac:dyDescent="0.2">
      <c r="B4" s="2"/>
      <c r="C4" s="2"/>
      <c r="D4" s="2"/>
      <c r="E4" s="2"/>
    </row>
    <row r="5" spans="1:8" ht="21" customHeight="1" x14ac:dyDescent="0.2">
      <c r="B5" s="683"/>
      <c r="C5" s="683"/>
      <c r="D5" s="683"/>
      <c r="E5" s="683"/>
      <c r="F5" s="595" t="s">
        <v>430</v>
      </c>
      <c r="G5" s="596" t="s">
        <v>272</v>
      </c>
    </row>
    <row r="6" spans="1:8" ht="12.75" customHeight="1" x14ac:dyDescent="0.2">
      <c r="B6" s="642" t="s">
        <v>186</v>
      </c>
      <c r="C6" s="643"/>
      <c r="D6" s="643"/>
      <c r="E6" s="643"/>
      <c r="F6" s="338">
        <v>0.2</v>
      </c>
      <c r="G6" s="91">
        <v>0.1</v>
      </c>
    </row>
    <row r="7" spans="1:8" ht="12.75" customHeight="1" x14ac:dyDescent="0.2">
      <c r="B7" s="647" t="s">
        <v>187</v>
      </c>
      <c r="C7" s="684"/>
      <c r="D7" s="684"/>
      <c r="E7" s="684"/>
      <c r="F7" s="337">
        <v>0</v>
      </c>
      <c r="G7" s="92">
        <v>0.3</v>
      </c>
    </row>
    <row r="8" spans="1:8" ht="11.25" customHeight="1" x14ac:dyDescent="0.2">
      <c r="B8" s="647" t="s">
        <v>188</v>
      </c>
      <c r="C8" s="684"/>
      <c r="D8" s="684"/>
      <c r="E8" s="684"/>
      <c r="F8" s="337">
        <v>0</v>
      </c>
      <c r="G8" s="92">
        <v>0</v>
      </c>
    </row>
    <row r="9" spans="1:8" ht="13.5" customHeight="1" x14ac:dyDescent="0.2">
      <c r="B9" s="647" t="s">
        <v>159</v>
      </c>
      <c r="C9" s="684"/>
      <c r="D9" s="684"/>
      <c r="E9" s="648"/>
      <c r="F9" s="337">
        <v>0.2</v>
      </c>
      <c r="G9" s="92">
        <v>0.1</v>
      </c>
    </row>
    <row r="10" spans="1:8" x14ac:dyDescent="0.2">
      <c r="B10" s="647" t="s">
        <v>160</v>
      </c>
      <c r="C10" s="684"/>
      <c r="D10" s="684"/>
      <c r="E10" s="684"/>
      <c r="F10" s="337">
        <v>0</v>
      </c>
      <c r="G10" s="92">
        <v>0.1</v>
      </c>
    </row>
    <row r="11" spans="1:8" ht="13.5" customHeight="1" x14ac:dyDescent="0.2">
      <c r="B11" s="647" t="s">
        <v>161</v>
      </c>
      <c r="C11" s="684"/>
      <c r="D11" s="684"/>
      <c r="E11" s="684"/>
      <c r="F11" s="337">
        <v>0.8</v>
      </c>
      <c r="G11" s="92">
        <v>0.4</v>
      </c>
    </row>
    <row r="12" spans="1:8" ht="13.5" customHeight="1" x14ac:dyDescent="0.2">
      <c r="B12" s="647" t="s">
        <v>189</v>
      </c>
      <c r="C12" s="684"/>
      <c r="D12" s="684"/>
      <c r="E12" s="684"/>
      <c r="F12" s="337">
        <v>88.1</v>
      </c>
      <c r="G12" s="92">
        <v>89.7</v>
      </c>
    </row>
    <row r="13" spans="1:8" x14ac:dyDescent="0.2">
      <c r="B13" s="647" t="s">
        <v>190</v>
      </c>
      <c r="C13" s="684"/>
      <c r="D13" s="684"/>
      <c r="E13" s="684"/>
      <c r="F13" s="337">
        <v>1.1000000000000001</v>
      </c>
      <c r="G13" s="92">
        <v>0.9</v>
      </c>
    </row>
    <row r="14" spans="1:8" x14ac:dyDescent="0.2">
      <c r="B14" s="647" t="s">
        <v>191</v>
      </c>
      <c r="C14" s="684"/>
      <c r="D14" s="684"/>
      <c r="E14" s="684"/>
      <c r="F14" s="337">
        <v>1.6</v>
      </c>
      <c r="G14" s="92">
        <v>1.4</v>
      </c>
    </row>
    <row r="15" spans="1:8" ht="12.75" customHeight="1" x14ac:dyDescent="0.2">
      <c r="B15" s="647" t="s">
        <v>162</v>
      </c>
      <c r="C15" s="684"/>
      <c r="D15" s="684"/>
      <c r="E15" s="684"/>
      <c r="F15" s="337">
        <v>0.4</v>
      </c>
      <c r="G15" s="92">
        <v>0.4</v>
      </c>
    </row>
    <row r="16" spans="1:8" ht="12.75" customHeight="1" x14ac:dyDescent="0.2">
      <c r="B16" s="647" t="s">
        <v>330</v>
      </c>
      <c r="C16" s="684"/>
      <c r="D16" s="684"/>
      <c r="E16" s="648"/>
      <c r="F16" s="337">
        <v>1.9</v>
      </c>
      <c r="G16" s="92">
        <v>0.8</v>
      </c>
    </row>
    <row r="17" spans="2:13" x14ac:dyDescent="0.2">
      <c r="B17" s="647" t="s">
        <v>192</v>
      </c>
      <c r="C17" s="684"/>
      <c r="D17" s="684"/>
      <c r="E17" s="684"/>
      <c r="F17" s="337">
        <v>1.3</v>
      </c>
      <c r="G17" s="92">
        <v>0.4</v>
      </c>
    </row>
    <row r="18" spans="2:13" x14ac:dyDescent="0.2">
      <c r="B18" s="647" t="s">
        <v>193</v>
      </c>
      <c r="C18" s="684"/>
      <c r="D18" s="684"/>
      <c r="E18" s="684"/>
      <c r="F18" s="337">
        <v>2.1</v>
      </c>
      <c r="G18" s="92">
        <v>2.5</v>
      </c>
    </row>
    <row r="19" spans="2:13" ht="12.75" customHeight="1" x14ac:dyDescent="0.2">
      <c r="B19" s="647" t="s">
        <v>194</v>
      </c>
      <c r="C19" s="684"/>
      <c r="D19" s="684"/>
      <c r="E19" s="684"/>
      <c r="F19" s="337">
        <v>0.2</v>
      </c>
      <c r="G19" s="92">
        <v>0.5</v>
      </c>
    </row>
    <row r="20" spans="2:13" x14ac:dyDescent="0.2">
      <c r="B20" s="647" t="s">
        <v>195</v>
      </c>
      <c r="C20" s="684"/>
      <c r="D20" s="684"/>
      <c r="E20" s="684"/>
      <c r="F20" s="337">
        <v>1.3</v>
      </c>
      <c r="G20" s="92">
        <v>0.9</v>
      </c>
    </row>
    <row r="21" spans="2:13" x14ac:dyDescent="0.2">
      <c r="B21" s="647" t="s">
        <v>196</v>
      </c>
      <c r="C21" s="684"/>
      <c r="D21" s="684"/>
      <c r="E21" s="684"/>
      <c r="F21" s="337">
        <v>0.2</v>
      </c>
      <c r="G21" s="92">
        <v>0.1</v>
      </c>
    </row>
    <row r="22" spans="2:13" x14ac:dyDescent="0.2">
      <c r="B22" s="626" t="s">
        <v>211</v>
      </c>
      <c r="C22" s="627"/>
      <c r="D22" s="627"/>
      <c r="E22" s="627"/>
      <c r="F22" s="337">
        <v>0.6</v>
      </c>
      <c r="G22" s="92">
        <v>1.5</v>
      </c>
    </row>
    <row r="23" spans="2:13" ht="12.75" customHeight="1" x14ac:dyDescent="0.2">
      <c r="B23" s="686" t="s">
        <v>210</v>
      </c>
      <c r="C23" s="687"/>
      <c r="D23" s="687"/>
      <c r="E23" s="687"/>
      <c r="F23" s="85">
        <f>SUM(F6:F22)</f>
        <v>99.999999999999986</v>
      </c>
      <c r="G23" s="93">
        <f>SUM(G6:G22)</f>
        <v>100.10000000000002</v>
      </c>
    </row>
    <row r="24" spans="2:13" ht="16.5" customHeight="1" x14ac:dyDescent="0.2">
      <c r="B24" s="689" t="s">
        <v>222</v>
      </c>
      <c r="C24" s="690"/>
      <c r="D24" s="690"/>
      <c r="E24" s="690"/>
      <c r="F24" s="86">
        <v>624</v>
      </c>
      <c r="G24" s="94">
        <v>1840</v>
      </c>
    </row>
    <row r="25" spans="2:13" ht="16.5" customHeight="1" x14ac:dyDescent="0.2">
      <c r="B25" s="14"/>
      <c r="C25" s="14"/>
      <c r="D25" s="14"/>
      <c r="E25" s="14"/>
      <c r="F25" s="96"/>
      <c r="G25" s="96"/>
    </row>
    <row r="26" spans="2:13" ht="12.75" customHeight="1" x14ac:dyDescent="0.2">
      <c r="B26" s="641" t="s">
        <v>197</v>
      </c>
      <c r="C26" s="641"/>
      <c r="D26" s="641"/>
      <c r="E26" s="641"/>
      <c r="F26" s="641"/>
      <c r="G26" s="641"/>
      <c r="H26" s="20" t="s">
        <v>156</v>
      </c>
      <c r="I26" s="762"/>
      <c r="J26" s="762"/>
      <c r="K26" s="762"/>
      <c r="L26" s="762"/>
      <c r="M26" s="762"/>
    </row>
    <row r="27" spans="2:13" ht="8.25" customHeight="1" x14ac:dyDescent="0.2">
      <c r="I27" s="762"/>
      <c r="J27" s="762"/>
      <c r="K27" s="762"/>
      <c r="L27" s="762"/>
      <c r="M27" s="762"/>
    </row>
    <row r="28" spans="2:13" ht="21" customHeight="1" x14ac:dyDescent="0.2">
      <c r="B28" s="1"/>
      <c r="C28" s="1"/>
      <c r="F28" s="595" t="s">
        <v>430</v>
      </c>
      <c r="G28" s="597" t="s">
        <v>272</v>
      </c>
      <c r="I28" s="762"/>
      <c r="J28" s="762"/>
      <c r="K28" s="762"/>
      <c r="L28" s="762"/>
      <c r="M28" s="762"/>
    </row>
    <row r="29" spans="2:13" x14ac:dyDescent="0.2">
      <c r="B29" s="629" t="s">
        <v>198</v>
      </c>
      <c r="C29" s="688"/>
      <c r="D29" s="688"/>
      <c r="E29" s="630"/>
      <c r="F29" s="87">
        <v>1.2</v>
      </c>
      <c r="G29" s="5">
        <v>1.2</v>
      </c>
      <c r="I29" s="402"/>
    </row>
    <row r="30" spans="2:13" x14ac:dyDescent="0.2">
      <c r="B30" s="631" t="s">
        <v>199</v>
      </c>
      <c r="C30" s="685"/>
      <c r="D30" s="685"/>
      <c r="E30" s="632"/>
      <c r="F30" s="84">
        <v>6.6</v>
      </c>
      <c r="G30" s="76">
        <v>7.3</v>
      </c>
    </row>
    <row r="31" spans="2:13" x14ac:dyDescent="0.2">
      <c r="B31" s="631" t="s">
        <v>200</v>
      </c>
      <c r="C31" s="685"/>
      <c r="D31" s="685"/>
      <c r="E31" s="632"/>
      <c r="F31" s="84">
        <v>80.900000000000006</v>
      </c>
      <c r="G31" s="76">
        <v>81.400000000000006</v>
      </c>
    </row>
    <row r="32" spans="2:13" x14ac:dyDescent="0.2">
      <c r="B32" s="631" t="s">
        <v>166</v>
      </c>
      <c r="C32" s="685"/>
      <c r="D32" s="685"/>
      <c r="E32" s="632"/>
      <c r="F32" s="84">
        <v>1</v>
      </c>
      <c r="G32" s="76">
        <v>0.6</v>
      </c>
    </row>
    <row r="33" spans="2:9" x14ac:dyDescent="0.2">
      <c r="B33" s="631" t="s">
        <v>201</v>
      </c>
      <c r="C33" s="685"/>
      <c r="D33" s="685"/>
      <c r="E33" s="632"/>
      <c r="F33" s="84">
        <v>1.7</v>
      </c>
      <c r="G33" s="76">
        <v>1.7</v>
      </c>
    </row>
    <row r="34" spans="2:9" x14ac:dyDescent="0.2">
      <c r="B34" s="631" t="s">
        <v>163</v>
      </c>
      <c r="C34" s="685"/>
      <c r="D34" s="685"/>
      <c r="E34" s="632"/>
      <c r="F34" s="84">
        <v>1.2</v>
      </c>
      <c r="G34" s="76">
        <v>1</v>
      </c>
    </row>
    <row r="35" spans="2:9" x14ac:dyDescent="0.2">
      <c r="B35" s="631" t="s">
        <v>202</v>
      </c>
      <c r="C35" s="685"/>
      <c r="D35" s="685"/>
      <c r="E35" s="632"/>
      <c r="F35" s="84">
        <v>0.2</v>
      </c>
      <c r="G35" s="76">
        <v>0.3</v>
      </c>
    </row>
    <row r="36" spans="2:9" x14ac:dyDescent="0.2">
      <c r="B36" s="631" t="s">
        <v>147</v>
      </c>
      <c r="C36" s="685"/>
      <c r="D36" s="685"/>
      <c r="E36" s="632"/>
      <c r="F36" s="84">
        <v>5.9</v>
      </c>
      <c r="G36" s="76">
        <v>5.4</v>
      </c>
    </row>
    <row r="37" spans="2:9" x14ac:dyDescent="0.2">
      <c r="B37" s="631" t="s">
        <v>203</v>
      </c>
      <c r="C37" s="685"/>
      <c r="D37" s="685"/>
      <c r="E37" s="632"/>
      <c r="F37" s="84">
        <v>0</v>
      </c>
      <c r="G37" s="76">
        <v>0</v>
      </c>
    </row>
    <row r="38" spans="2:9" x14ac:dyDescent="0.2">
      <c r="B38" s="631" t="s">
        <v>164</v>
      </c>
      <c r="C38" s="685"/>
      <c r="D38" s="685"/>
      <c r="E38" s="632"/>
      <c r="F38" s="84">
        <v>0</v>
      </c>
      <c r="G38" s="76">
        <v>0</v>
      </c>
    </row>
    <row r="39" spans="2:9" x14ac:dyDescent="0.2">
      <c r="B39" s="631" t="s">
        <v>413</v>
      </c>
      <c r="C39" s="685"/>
      <c r="D39" s="685"/>
      <c r="E39" s="632"/>
      <c r="F39" s="84">
        <v>0.3</v>
      </c>
      <c r="G39" s="76">
        <v>0.2</v>
      </c>
    </row>
    <row r="40" spans="2:9" x14ac:dyDescent="0.2">
      <c r="B40" s="317" t="s">
        <v>3</v>
      </c>
      <c r="C40" s="331"/>
      <c r="D40" s="331"/>
      <c r="E40" s="320"/>
      <c r="F40" s="84">
        <v>0.8</v>
      </c>
      <c r="G40" s="76">
        <v>0.7</v>
      </c>
    </row>
    <row r="41" spans="2:9" x14ac:dyDescent="0.2">
      <c r="B41" s="317" t="s">
        <v>165</v>
      </c>
      <c r="C41" s="331"/>
      <c r="D41" s="331"/>
      <c r="E41" s="320"/>
      <c r="F41" s="84">
        <v>0.2</v>
      </c>
      <c r="G41" s="76">
        <v>0.1</v>
      </c>
    </row>
    <row r="42" spans="2:9" x14ac:dyDescent="0.2">
      <c r="B42" s="633" t="s">
        <v>211</v>
      </c>
      <c r="C42" s="695"/>
      <c r="D42" s="695"/>
      <c r="E42" s="634"/>
      <c r="F42" s="84">
        <v>0.2</v>
      </c>
      <c r="G42" s="76">
        <v>0.1</v>
      </c>
    </row>
    <row r="43" spans="2:9" x14ac:dyDescent="0.2">
      <c r="B43" s="692" t="s">
        <v>210</v>
      </c>
      <c r="C43" s="693"/>
      <c r="D43" s="693"/>
      <c r="E43" s="694"/>
      <c r="F43" s="85">
        <f>SUM(F29:F42)</f>
        <v>100.20000000000002</v>
      </c>
      <c r="G43" s="93">
        <f>SUM(G29:G42)</f>
        <v>100</v>
      </c>
    </row>
    <row r="44" spans="2:9" ht="16.5" customHeight="1" x14ac:dyDescent="0.2">
      <c r="B44" s="697" t="s">
        <v>222</v>
      </c>
      <c r="C44" s="698"/>
      <c r="D44" s="698"/>
      <c r="E44" s="699"/>
      <c r="F44" s="207">
        <v>606</v>
      </c>
      <c r="G44" s="208">
        <v>1784</v>
      </c>
      <c r="I44" s="393"/>
    </row>
    <row r="45" spans="2:9" ht="16.5" customHeight="1" x14ac:dyDescent="0.2">
      <c r="B45" s="333"/>
      <c r="C45" s="333"/>
      <c r="D45" s="333"/>
      <c r="E45" s="333"/>
      <c r="F45" s="96"/>
      <c r="G45" s="96"/>
    </row>
    <row r="46" spans="2:9" ht="12.75" customHeight="1" x14ac:dyDescent="0.2">
      <c r="B46" s="641" t="s">
        <v>182</v>
      </c>
      <c r="C46" s="641"/>
      <c r="D46" s="641"/>
      <c r="E46" s="641"/>
      <c r="F46" s="641"/>
      <c r="G46" s="641"/>
    </row>
    <row r="47" spans="2:9" ht="8.25" customHeight="1" x14ac:dyDescent="0.2">
      <c r="B47" s="18"/>
      <c r="C47" s="18"/>
      <c r="D47" s="18"/>
      <c r="E47" s="18"/>
      <c r="F47" s="18"/>
      <c r="G47" s="18"/>
    </row>
    <row r="48" spans="2:9" ht="21" customHeight="1" x14ac:dyDescent="0.2">
      <c r="B48" s="691"/>
      <c r="C48" s="691"/>
      <c r="D48" s="691"/>
      <c r="E48" s="15"/>
      <c r="F48" s="595" t="s">
        <v>430</v>
      </c>
      <c r="G48" s="597" t="s">
        <v>272</v>
      </c>
    </row>
    <row r="49" spans="2:7" x14ac:dyDescent="0.2">
      <c r="B49" s="629" t="s">
        <v>204</v>
      </c>
      <c r="C49" s="688"/>
      <c r="D49" s="688"/>
      <c r="E49" s="630"/>
      <c r="F49" s="222">
        <v>2.7</v>
      </c>
      <c r="G49" s="8">
        <v>4</v>
      </c>
    </row>
    <row r="50" spans="2:7" x14ac:dyDescent="0.2">
      <c r="B50" s="631" t="s">
        <v>177</v>
      </c>
      <c r="C50" s="685"/>
      <c r="D50" s="685"/>
      <c r="E50" s="632"/>
      <c r="F50" s="223">
        <v>76.099999999999994</v>
      </c>
      <c r="G50" s="12">
        <v>73.3</v>
      </c>
    </row>
    <row r="51" spans="2:7" x14ac:dyDescent="0.2">
      <c r="B51" s="631" t="s">
        <v>205</v>
      </c>
      <c r="C51" s="685"/>
      <c r="D51" s="685"/>
      <c r="E51" s="632"/>
      <c r="F51" s="223">
        <v>10.9</v>
      </c>
      <c r="G51" s="12">
        <v>10.199999999999999</v>
      </c>
    </row>
    <row r="52" spans="2:7" ht="27.75" customHeight="1" x14ac:dyDescent="0.2">
      <c r="B52" s="647" t="s">
        <v>206</v>
      </c>
      <c r="C52" s="684"/>
      <c r="D52" s="684"/>
      <c r="E52" s="648"/>
      <c r="F52" s="223">
        <v>3.5</v>
      </c>
      <c r="G52" s="12">
        <v>3.7</v>
      </c>
    </row>
    <row r="53" spans="2:7" x14ac:dyDescent="0.2">
      <c r="B53" s="631" t="s">
        <v>207</v>
      </c>
      <c r="C53" s="685"/>
      <c r="D53" s="685"/>
      <c r="E53" s="632"/>
      <c r="F53" s="223">
        <v>1.1000000000000001</v>
      </c>
      <c r="G53" s="12">
        <v>0.8</v>
      </c>
    </row>
    <row r="54" spans="2:7" x14ac:dyDescent="0.2">
      <c r="B54" s="631" t="s">
        <v>213</v>
      </c>
      <c r="C54" s="685"/>
      <c r="D54" s="685"/>
      <c r="E54" s="632"/>
      <c r="F54" s="223">
        <v>2.2000000000000002</v>
      </c>
      <c r="G54" s="12">
        <v>2.4</v>
      </c>
    </row>
    <row r="55" spans="2:7" ht="27.75" customHeight="1" x14ac:dyDescent="0.2">
      <c r="B55" s="647" t="s">
        <v>208</v>
      </c>
      <c r="C55" s="684"/>
      <c r="D55" s="684"/>
      <c r="E55" s="648"/>
      <c r="F55" s="89">
        <v>0</v>
      </c>
      <c r="G55" s="12">
        <v>0</v>
      </c>
    </row>
    <row r="56" spans="2:7" x14ac:dyDescent="0.2">
      <c r="B56" s="631" t="s">
        <v>214</v>
      </c>
      <c r="C56" s="685"/>
      <c r="D56" s="685"/>
      <c r="E56" s="632"/>
      <c r="F56" s="89">
        <v>1</v>
      </c>
      <c r="G56" s="12">
        <v>0.9</v>
      </c>
    </row>
    <row r="57" spans="2:7" x14ac:dyDescent="0.2">
      <c r="B57" s="631" t="s">
        <v>178</v>
      </c>
      <c r="C57" s="685"/>
      <c r="D57" s="685"/>
      <c r="E57" s="632"/>
      <c r="F57" s="89">
        <v>0.2</v>
      </c>
      <c r="G57" s="12">
        <v>1.4</v>
      </c>
    </row>
    <row r="58" spans="2:7" x14ac:dyDescent="0.2">
      <c r="B58" s="631" t="s">
        <v>179</v>
      </c>
      <c r="C58" s="685"/>
      <c r="D58" s="685"/>
      <c r="E58" s="632"/>
      <c r="F58" s="89">
        <v>1</v>
      </c>
      <c r="G58" s="12">
        <v>1.5</v>
      </c>
    </row>
    <row r="59" spans="2:7" x14ac:dyDescent="0.2">
      <c r="B59" s="631" t="s">
        <v>215</v>
      </c>
      <c r="C59" s="685"/>
      <c r="D59" s="685"/>
      <c r="E59" s="632"/>
      <c r="F59" s="89">
        <v>0</v>
      </c>
      <c r="G59" s="12">
        <v>0</v>
      </c>
    </row>
    <row r="60" spans="2:7" x14ac:dyDescent="0.2">
      <c r="B60" s="631" t="s">
        <v>180</v>
      </c>
      <c r="C60" s="685"/>
      <c r="D60" s="685"/>
      <c r="E60" s="632"/>
      <c r="F60" s="89">
        <v>0.5</v>
      </c>
      <c r="G60" s="12">
        <v>0.5</v>
      </c>
    </row>
    <row r="61" spans="2:7" x14ac:dyDescent="0.2">
      <c r="B61" s="633" t="s">
        <v>211</v>
      </c>
      <c r="C61" s="695"/>
      <c r="D61" s="695"/>
      <c r="E61" s="634"/>
      <c r="F61" s="89">
        <v>0.8</v>
      </c>
      <c r="G61" s="12">
        <v>1.4</v>
      </c>
    </row>
    <row r="62" spans="2:7" x14ac:dyDescent="0.2">
      <c r="B62" s="692" t="s">
        <v>210</v>
      </c>
      <c r="C62" s="693"/>
      <c r="D62" s="693"/>
      <c r="E62" s="693"/>
      <c r="F62" s="327">
        <f>SUM(F49:F61)</f>
        <v>100</v>
      </c>
      <c r="G62" s="7">
        <f>SUM(G49:G61)</f>
        <v>100.10000000000002</v>
      </c>
    </row>
    <row r="63" spans="2:7" x14ac:dyDescent="0.2">
      <c r="B63" s="697" t="s">
        <v>222</v>
      </c>
      <c r="C63" s="698"/>
      <c r="D63" s="698"/>
      <c r="E63" s="698"/>
      <c r="F63" s="90">
        <v>624</v>
      </c>
      <c r="G63" s="95">
        <v>1840</v>
      </c>
    </row>
  </sheetData>
  <customSheetViews>
    <customSheetView guid="{4BF6A69F-C29D-460A-9E84-5045F8F80EEB}" showGridLines="0" topLeftCell="A7">
      <selection activeCell="I28" sqref="I28"/>
      <pageMargins left="0.19685039370078741" right="0.15748031496062992" top="0.19685039370078741" bottom="0.19685039370078741" header="0.31496062992125984" footer="0.31496062992125984"/>
      <pageSetup paperSize="9" orientation="portrait"/>
    </customSheetView>
  </customSheetViews>
  <mergeCells count="55">
    <mergeCell ref="B7:E7"/>
    <mergeCell ref="B8:E8"/>
    <mergeCell ref="A1:H1"/>
    <mergeCell ref="B3:G3"/>
    <mergeCell ref="B5:E5"/>
    <mergeCell ref="B6:E6"/>
    <mergeCell ref="B13:E13"/>
    <mergeCell ref="B14:E14"/>
    <mergeCell ref="B11:E11"/>
    <mergeCell ref="B12:E12"/>
    <mergeCell ref="B9:E9"/>
    <mergeCell ref="B10:E10"/>
    <mergeCell ref="B20:E20"/>
    <mergeCell ref="B21:E21"/>
    <mergeCell ref="B18:E18"/>
    <mergeCell ref="B19:E19"/>
    <mergeCell ref="B15:E15"/>
    <mergeCell ref="B17:E17"/>
    <mergeCell ref="B16:E16"/>
    <mergeCell ref="B30:E30"/>
    <mergeCell ref="B31:E31"/>
    <mergeCell ref="B26:G26"/>
    <mergeCell ref="B29:E29"/>
    <mergeCell ref="B22:E22"/>
    <mergeCell ref="B23:E23"/>
    <mergeCell ref="B24:E24"/>
    <mergeCell ref="B36:E36"/>
    <mergeCell ref="B37:E37"/>
    <mergeCell ref="B34:E34"/>
    <mergeCell ref="B35:E35"/>
    <mergeCell ref="B32:E32"/>
    <mergeCell ref="B33:E33"/>
    <mergeCell ref="B43:E43"/>
    <mergeCell ref="B46:G46"/>
    <mergeCell ref="B48:D48"/>
    <mergeCell ref="B42:E42"/>
    <mergeCell ref="B38:E38"/>
    <mergeCell ref="B39:E39"/>
    <mergeCell ref="B44:E44"/>
    <mergeCell ref="B55:E55"/>
    <mergeCell ref="I26:M28"/>
    <mergeCell ref="B63:E63"/>
    <mergeCell ref="B61:E61"/>
    <mergeCell ref="B62:E62"/>
    <mergeCell ref="B59:E59"/>
    <mergeCell ref="B60:E60"/>
    <mergeCell ref="B57:E57"/>
    <mergeCell ref="B58:E58"/>
    <mergeCell ref="B56:E56"/>
    <mergeCell ref="B53:E53"/>
    <mergeCell ref="B54:E54"/>
    <mergeCell ref="B51:E51"/>
    <mergeCell ref="B52:E52"/>
    <mergeCell ref="B49:E49"/>
    <mergeCell ref="B50:E50"/>
  </mergeCells>
  <phoneticPr fontId="10" type="noConversion"/>
  <pageMargins left="0.19685039370078741" right="0.15748031496062992" top="0.19685039370078741" bottom="0.19685039370078741" header="0.31496062992125984" footer="0.31496062992125984"/>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dimension ref="A1:H38"/>
  <sheetViews>
    <sheetView showGridLines="0" topLeftCell="A16" workbookViewId="0">
      <selection sqref="A1:G39"/>
    </sheetView>
  </sheetViews>
  <sheetFormatPr baseColWidth="10" defaultRowHeight="12.75" x14ac:dyDescent="0.2"/>
  <cols>
    <col min="1" max="1" width="2.140625" style="20" customWidth="1"/>
    <col min="2" max="2" width="40.28515625" style="20" customWidth="1"/>
    <col min="3" max="3" width="12.42578125" style="20" customWidth="1"/>
    <col min="4" max="4" width="13.42578125" style="20" customWidth="1"/>
    <col min="5" max="5" width="11.42578125" style="20" customWidth="1"/>
    <col min="6" max="6" width="11.42578125" style="20"/>
    <col min="7" max="7" width="2.42578125" style="20" customWidth="1"/>
    <col min="8" max="16384" width="11.42578125" style="20"/>
  </cols>
  <sheetData>
    <row r="1" spans="1:8" x14ac:dyDescent="0.2">
      <c r="A1" s="652" t="s">
        <v>317</v>
      </c>
      <c r="B1" s="652"/>
      <c r="C1" s="652"/>
      <c r="D1" s="652"/>
      <c r="E1" s="652"/>
      <c r="F1" s="652"/>
      <c r="G1" s="652"/>
    </row>
    <row r="2" spans="1:8" x14ac:dyDescent="0.2">
      <c r="A2" s="401"/>
      <c r="B2" s="401"/>
      <c r="C2" s="401"/>
      <c r="D2" s="401"/>
      <c r="E2" s="401"/>
      <c r="F2" s="401"/>
      <c r="G2" s="401"/>
    </row>
    <row r="3" spans="1:8" ht="12.75" customHeight="1" x14ac:dyDescent="0.2">
      <c r="A3" s="401"/>
      <c r="B3" s="641" t="s">
        <v>270</v>
      </c>
      <c r="C3" s="641"/>
      <c r="D3" s="641"/>
      <c r="E3" s="641"/>
      <c r="F3" s="641"/>
      <c r="G3" s="183"/>
      <c r="H3" s="33"/>
    </row>
    <row r="4" spans="1:8" ht="8.85" customHeight="1" x14ac:dyDescent="0.2"/>
    <row r="5" spans="1:8" ht="20.100000000000001" customHeight="1" x14ac:dyDescent="0.2">
      <c r="C5" s="722" t="s">
        <v>430</v>
      </c>
      <c r="D5" s="723"/>
      <c r="E5" s="700" t="s">
        <v>272</v>
      </c>
      <c r="F5" s="701"/>
    </row>
    <row r="6" spans="1:8" ht="16.5" customHeight="1" x14ac:dyDescent="0.2">
      <c r="B6" s="581"/>
      <c r="C6" s="591" t="s">
        <v>217</v>
      </c>
      <c r="D6" s="591" t="s">
        <v>218</v>
      </c>
      <c r="E6" s="591" t="s">
        <v>217</v>
      </c>
      <c r="F6" s="591" t="s">
        <v>218</v>
      </c>
    </row>
    <row r="7" spans="1:8" ht="17.25" customHeight="1" x14ac:dyDescent="0.2">
      <c r="B7" s="316" t="s">
        <v>148</v>
      </c>
      <c r="C7" s="5">
        <v>1.3</v>
      </c>
      <c r="D7" s="5">
        <v>0.8</v>
      </c>
      <c r="E7" s="5">
        <v>2.2000000000000002</v>
      </c>
      <c r="F7" s="5">
        <v>0.7</v>
      </c>
    </row>
    <row r="8" spans="1:8" ht="17.25" customHeight="1" x14ac:dyDescent="0.2">
      <c r="B8" s="319" t="s">
        <v>149</v>
      </c>
      <c r="C8" s="76">
        <v>16</v>
      </c>
      <c r="D8" s="76">
        <v>8.5</v>
      </c>
      <c r="E8" s="76">
        <v>14.6</v>
      </c>
      <c r="F8" s="76">
        <v>7.3</v>
      </c>
    </row>
    <row r="9" spans="1:8" ht="17.25" customHeight="1" x14ac:dyDescent="0.2">
      <c r="B9" s="319" t="s">
        <v>150</v>
      </c>
      <c r="C9" s="76">
        <v>40.4</v>
      </c>
      <c r="D9" s="76">
        <v>28.7</v>
      </c>
      <c r="E9" s="76">
        <v>40.4</v>
      </c>
      <c r="F9" s="76">
        <v>28.7</v>
      </c>
    </row>
    <row r="10" spans="1:8" ht="17.25" customHeight="1" x14ac:dyDescent="0.2">
      <c r="B10" s="319" t="s">
        <v>151</v>
      </c>
      <c r="C10" s="76">
        <v>6.3</v>
      </c>
      <c r="D10" s="76">
        <v>13.3</v>
      </c>
      <c r="E10" s="76">
        <v>6.7</v>
      </c>
      <c r="F10" s="76">
        <v>13.4</v>
      </c>
    </row>
    <row r="11" spans="1:8" ht="17.25" customHeight="1" x14ac:dyDescent="0.2">
      <c r="B11" s="319" t="s">
        <v>152</v>
      </c>
      <c r="C11" s="76">
        <v>21.6</v>
      </c>
      <c r="D11" s="76">
        <v>35.700000000000003</v>
      </c>
      <c r="E11" s="76">
        <v>21.9</v>
      </c>
      <c r="F11" s="76">
        <v>37</v>
      </c>
    </row>
    <row r="12" spans="1:8" ht="17.25" customHeight="1" x14ac:dyDescent="0.2">
      <c r="B12" s="319" t="s">
        <v>153</v>
      </c>
      <c r="C12" s="76">
        <v>8</v>
      </c>
      <c r="D12" s="76">
        <v>3.4</v>
      </c>
      <c r="E12" s="76">
        <v>7.9</v>
      </c>
      <c r="F12" s="76">
        <v>2.8</v>
      </c>
    </row>
    <row r="13" spans="1:8" ht="17.25" customHeight="1" x14ac:dyDescent="0.2">
      <c r="B13" s="317" t="s">
        <v>212</v>
      </c>
      <c r="C13" s="76">
        <v>0.8</v>
      </c>
      <c r="D13" s="76">
        <v>6.1</v>
      </c>
      <c r="E13" s="76">
        <v>0.8</v>
      </c>
      <c r="F13" s="76">
        <v>6.6</v>
      </c>
    </row>
    <row r="14" spans="1:8" ht="17.25" customHeight="1" x14ac:dyDescent="0.2">
      <c r="B14" s="321" t="s">
        <v>211</v>
      </c>
      <c r="C14" s="6">
        <v>5.6</v>
      </c>
      <c r="D14" s="6">
        <v>3.5</v>
      </c>
      <c r="E14" s="6">
        <v>5.5</v>
      </c>
      <c r="F14" s="6">
        <v>3.5</v>
      </c>
    </row>
    <row r="15" spans="1:8" ht="15.75" customHeight="1" x14ac:dyDescent="0.2">
      <c r="B15" s="78" t="s">
        <v>221</v>
      </c>
      <c r="C15" s="72">
        <f>SUM(C7:C14)</f>
        <v>99.999999999999986</v>
      </c>
      <c r="D15" s="73">
        <f>SUM(D7:D14)</f>
        <v>100</v>
      </c>
      <c r="E15" s="73">
        <f>SUM(E7:E14)</f>
        <v>100.00000000000001</v>
      </c>
      <c r="F15" s="73">
        <f>SUM(F7:F14)</f>
        <v>99.999999999999986</v>
      </c>
    </row>
    <row r="16" spans="1:8" ht="15.75" customHeight="1" x14ac:dyDescent="0.2">
      <c r="B16" s="38" t="s">
        <v>222</v>
      </c>
      <c r="C16" s="74">
        <v>624</v>
      </c>
      <c r="D16" s="75">
        <v>624</v>
      </c>
      <c r="E16" s="75">
        <v>1808</v>
      </c>
      <c r="F16" s="75">
        <v>1808</v>
      </c>
    </row>
    <row r="17" spans="2:8" ht="16.5" customHeight="1" x14ac:dyDescent="0.2"/>
    <row r="18" spans="2:8" ht="12.75" customHeight="1" x14ac:dyDescent="0.2">
      <c r="B18" s="641" t="s">
        <v>265</v>
      </c>
      <c r="C18" s="641"/>
      <c r="D18" s="641"/>
      <c r="E18" s="641"/>
      <c r="F18" s="641"/>
      <c r="G18" s="33"/>
      <c r="H18" s="33"/>
    </row>
    <row r="19" spans="2:8" ht="8.25" customHeight="1" x14ac:dyDescent="0.2"/>
    <row r="20" spans="2:8" ht="20.100000000000001" customHeight="1" x14ac:dyDescent="0.2">
      <c r="C20" s="722" t="s">
        <v>430</v>
      </c>
      <c r="D20" s="723"/>
      <c r="E20" s="700" t="s">
        <v>273</v>
      </c>
      <c r="F20" s="701"/>
    </row>
    <row r="21" spans="2:8" ht="17.25" customHeight="1" x14ac:dyDescent="0.2">
      <c r="B21" s="316" t="s">
        <v>233</v>
      </c>
      <c r="C21" s="704">
        <v>83.8</v>
      </c>
      <c r="D21" s="705"/>
      <c r="E21" s="704">
        <v>86.7</v>
      </c>
      <c r="F21" s="705"/>
    </row>
    <row r="22" spans="2:8" ht="17.25" customHeight="1" x14ac:dyDescent="0.2">
      <c r="B22" s="317" t="s">
        <v>234</v>
      </c>
      <c r="C22" s="702">
        <v>0</v>
      </c>
      <c r="D22" s="703"/>
      <c r="E22" s="702">
        <v>0.3</v>
      </c>
      <c r="F22" s="703"/>
    </row>
    <row r="23" spans="2:8" ht="17.25" customHeight="1" x14ac:dyDescent="0.2">
      <c r="B23" s="317" t="s">
        <v>216</v>
      </c>
      <c r="C23" s="702">
        <v>0</v>
      </c>
      <c r="D23" s="703"/>
      <c r="E23" s="702">
        <v>0</v>
      </c>
      <c r="F23" s="703"/>
    </row>
    <row r="24" spans="2:8" ht="17.25" customHeight="1" x14ac:dyDescent="0.2">
      <c r="B24" s="317" t="s">
        <v>235</v>
      </c>
      <c r="C24" s="702">
        <v>0.5</v>
      </c>
      <c r="D24" s="703"/>
      <c r="E24" s="702">
        <v>0.3</v>
      </c>
      <c r="F24" s="703"/>
    </row>
    <row r="25" spans="2:8" ht="17.25" customHeight="1" x14ac:dyDescent="0.2">
      <c r="B25" s="317" t="s">
        <v>236</v>
      </c>
      <c r="C25" s="702">
        <v>0</v>
      </c>
      <c r="D25" s="703"/>
      <c r="E25" s="702">
        <v>0</v>
      </c>
      <c r="F25" s="703"/>
    </row>
    <row r="26" spans="2:8" ht="17.25" customHeight="1" x14ac:dyDescent="0.2">
      <c r="B26" s="317" t="s">
        <v>237</v>
      </c>
      <c r="C26" s="702">
        <v>0</v>
      </c>
      <c r="D26" s="703"/>
      <c r="E26" s="702">
        <v>0</v>
      </c>
      <c r="F26" s="703"/>
    </row>
    <row r="27" spans="2:8" ht="17.25" customHeight="1" x14ac:dyDescent="0.2">
      <c r="B27" s="317" t="s">
        <v>167</v>
      </c>
      <c r="C27" s="702">
        <v>0</v>
      </c>
      <c r="D27" s="703"/>
      <c r="E27" s="702">
        <v>0.1</v>
      </c>
      <c r="F27" s="703"/>
    </row>
    <row r="28" spans="2:8" ht="17.25" customHeight="1" x14ac:dyDescent="0.2">
      <c r="B28" s="317" t="s">
        <v>238</v>
      </c>
      <c r="C28" s="702">
        <v>0.3</v>
      </c>
      <c r="D28" s="703"/>
      <c r="E28" s="702">
        <v>0.5</v>
      </c>
      <c r="F28" s="703"/>
    </row>
    <row r="29" spans="2:8" ht="17.25" customHeight="1" x14ac:dyDescent="0.2">
      <c r="B29" s="317" t="s">
        <v>239</v>
      </c>
      <c r="C29" s="702">
        <v>0.2</v>
      </c>
      <c r="D29" s="703"/>
      <c r="E29" s="702">
        <v>0.1</v>
      </c>
      <c r="F29" s="703"/>
    </row>
    <row r="30" spans="2:8" ht="17.25" customHeight="1" x14ac:dyDescent="0.2">
      <c r="B30" s="317" t="s">
        <v>240</v>
      </c>
      <c r="C30" s="702">
        <v>0</v>
      </c>
      <c r="D30" s="703"/>
      <c r="E30" s="702">
        <v>0</v>
      </c>
      <c r="F30" s="703"/>
    </row>
    <row r="31" spans="2:8" ht="17.25" customHeight="1" x14ac:dyDescent="0.2">
      <c r="B31" s="317" t="s">
        <v>241</v>
      </c>
      <c r="C31" s="702">
        <v>0</v>
      </c>
      <c r="D31" s="703"/>
      <c r="E31" s="702">
        <v>0</v>
      </c>
      <c r="F31" s="703"/>
    </row>
    <row r="32" spans="2:8" ht="17.25" customHeight="1" x14ac:dyDescent="0.2">
      <c r="B32" s="317" t="s">
        <v>242</v>
      </c>
      <c r="C32" s="702">
        <v>0</v>
      </c>
      <c r="D32" s="703"/>
      <c r="E32" s="702">
        <v>0</v>
      </c>
      <c r="F32" s="703"/>
    </row>
    <row r="33" spans="2:6" ht="17.25" customHeight="1" x14ac:dyDescent="0.2">
      <c r="B33" s="317" t="s">
        <v>243</v>
      </c>
      <c r="C33" s="702">
        <v>0.2</v>
      </c>
      <c r="D33" s="703"/>
      <c r="E33" s="702">
        <v>0.1</v>
      </c>
      <c r="F33" s="703"/>
    </row>
    <row r="34" spans="2:6" ht="17.25" customHeight="1" x14ac:dyDescent="0.2">
      <c r="B34" s="317" t="s">
        <v>154</v>
      </c>
      <c r="C34" s="702">
        <v>0</v>
      </c>
      <c r="D34" s="703"/>
      <c r="E34" s="702">
        <v>0.1</v>
      </c>
      <c r="F34" s="703"/>
    </row>
    <row r="35" spans="2:6" ht="17.25" customHeight="1" x14ac:dyDescent="0.2">
      <c r="B35" s="317" t="s">
        <v>244</v>
      </c>
      <c r="C35" s="702">
        <v>0.2</v>
      </c>
      <c r="D35" s="703"/>
      <c r="E35" s="702">
        <v>0.4</v>
      </c>
      <c r="F35" s="703"/>
    </row>
    <row r="36" spans="2:6" ht="15.75" customHeight="1" x14ac:dyDescent="0.2">
      <c r="B36" s="321" t="s">
        <v>211</v>
      </c>
      <c r="C36" s="752">
        <v>14.9</v>
      </c>
      <c r="D36" s="753"/>
      <c r="E36" s="752">
        <v>11.6</v>
      </c>
      <c r="F36" s="753"/>
    </row>
    <row r="37" spans="2:6" ht="15.75" customHeight="1" x14ac:dyDescent="0.2">
      <c r="B37" s="329" t="s">
        <v>221</v>
      </c>
      <c r="C37" s="760">
        <f>SUM(C21:C36)</f>
        <v>100.10000000000001</v>
      </c>
      <c r="D37" s="761"/>
      <c r="E37" s="760">
        <f>SUM(E21:E36)</f>
        <v>100.19999999999997</v>
      </c>
      <c r="F37" s="761"/>
    </row>
    <row r="38" spans="2:6" x14ac:dyDescent="0.2">
      <c r="B38" s="330" t="s">
        <v>222</v>
      </c>
      <c r="C38" s="706">
        <v>624</v>
      </c>
      <c r="D38" s="707"/>
      <c r="E38" s="706">
        <v>1840</v>
      </c>
      <c r="F38" s="707"/>
    </row>
  </sheetData>
  <customSheetViews>
    <customSheetView guid="{4BF6A69F-C29D-460A-9E84-5045F8F80EEB}" showGridLines="0" topLeftCell="A10">
      <selection activeCell="C36" sqref="C36:D36"/>
      <pageMargins left="0.19685039370078741" right="0.15748031496062992" top="0.19685039370078741" bottom="0.19685039370078741" header="0.31496062992125984" footer="0.31496062992125984"/>
      <pageSetup paperSize="9" orientation="portrait"/>
    </customSheetView>
  </customSheetViews>
  <mergeCells count="43">
    <mergeCell ref="C38:D38"/>
    <mergeCell ref="E38:F38"/>
    <mergeCell ref="A1:G1"/>
    <mergeCell ref="B3:F3"/>
    <mergeCell ref="C5:D5"/>
    <mergeCell ref="E5:F5"/>
    <mergeCell ref="B18:F18"/>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6:D36"/>
    <mergeCell ref="E36:F36"/>
    <mergeCell ref="C37:D37"/>
    <mergeCell ref="E37:F37"/>
    <mergeCell ref="C33:D33"/>
    <mergeCell ref="E33:F33"/>
    <mergeCell ref="C35:D35"/>
    <mergeCell ref="E35:F35"/>
    <mergeCell ref="C34:D34"/>
    <mergeCell ref="E34:F34"/>
  </mergeCells>
  <phoneticPr fontId="10" type="noConversion"/>
  <pageMargins left="0.19685039370078741" right="0.15748031496062992" top="0.19685039370078741" bottom="0.19685039370078741" header="0.31496062992125984" footer="0.31496062992125984"/>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dimension ref="A1:K50"/>
  <sheetViews>
    <sheetView showGridLines="0" workbookViewId="0">
      <selection sqref="A1:I48"/>
    </sheetView>
  </sheetViews>
  <sheetFormatPr baseColWidth="10" defaultRowHeight="12.75" x14ac:dyDescent="0.2"/>
  <cols>
    <col min="1" max="1" width="2.140625" style="20" customWidth="1"/>
    <col min="2" max="2" width="20.85546875" style="20" customWidth="1"/>
    <col min="3" max="3" width="14.7109375" style="20" customWidth="1"/>
    <col min="4" max="4" width="10.7109375" style="20" customWidth="1"/>
    <col min="5" max="5" width="11.140625" style="20" customWidth="1"/>
    <col min="6" max="6" width="10.42578125" style="20" customWidth="1"/>
    <col min="7" max="8" width="11.42578125" style="20" customWidth="1"/>
    <col min="9" max="9" width="2.7109375" style="20" customWidth="1"/>
    <col min="10" max="16384" width="11.42578125" style="20"/>
  </cols>
  <sheetData>
    <row r="1" spans="1:9" x14ac:dyDescent="0.2">
      <c r="A1" s="652" t="s">
        <v>316</v>
      </c>
      <c r="B1" s="652"/>
      <c r="C1" s="652"/>
      <c r="D1" s="652"/>
      <c r="E1" s="652"/>
      <c r="F1" s="652"/>
      <c r="G1" s="652"/>
      <c r="H1" s="652"/>
      <c r="I1" s="652"/>
    </row>
    <row r="2" spans="1:9" x14ac:dyDescent="0.2">
      <c r="A2" s="401"/>
      <c r="B2" s="401"/>
      <c r="C2" s="401"/>
      <c r="D2" s="401"/>
      <c r="E2" s="401"/>
      <c r="F2" s="401"/>
      <c r="G2" s="401"/>
      <c r="H2" s="401"/>
      <c r="I2" s="401"/>
    </row>
    <row r="3" spans="1:9" x14ac:dyDescent="0.2">
      <c r="A3" s="401"/>
      <c r="B3" s="641" t="s">
        <v>269</v>
      </c>
      <c r="C3" s="641"/>
      <c r="D3" s="641"/>
      <c r="E3" s="641"/>
      <c r="F3" s="641"/>
      <c r="G3" s="641"/>
      <c r="H3" s="313"/>
      <c r="I3" s="401"/>
    </row>
    <row r="4" spans="1:9" ht="8.25" customHeight="1" x14ac:dyDescent="0.2">
      <c r="B4" s="24"/>
      <c r="C4" s="21"/>
      <c r="D4" s="21"/>
      <c r="E4" s="22"/>
      <c r="F4" s="23"/>
      <c r="G4" s="21"/>
      <c r="H4" s="24"/>
    </row>
    <row r="5" spans="1:9" x14ac:dyDescent="0.2">
      <c r="B5" s="623" t="s">
        <v>245</v>
      </c>
      <c r="C5" s="645" t="s">
        <v>246</v>
      </c>
      <c r="D5" s="645" t="s">
        <v>261</v>
      </c>
      <c r="E5" s="653" t="s">
        <v>245</v>
      </c>
      <c r="F5" s="654"/>
      <c r="G5" s="654"/>
      <c r="H5" s="655"/>
    </row>
    <row r="6" spans="1:9" ht="25.5" x14ac:dyDescent="0.2">
      <c r="B6" s="624"/>
      <c r="C6" s="646"/>
      <c r="D6" s="646"/>
      <c r="E6" s="588" t="s">
        <v>247</v>
      </c>
      <c r="F6" s="588" t="s">
        <v>248</v>
      </c>
      <c r="G6" s="588" t="s">
        <v>210</v>
      </c>
      <c r="H6" s="590" t="s">
        <v>249</v>
      </c>
    </row>
    <row r="7" spans="1:9" ht="15" customHeight="1" x14ac:dyDescent="0.2">
      <c r="B7" s="624"/>
      <c r="C7" s="620" t="s">
        <v>258</v>
      </c>
      <c r="D7" s="314" t="s">
        <v>258</v>
      </c>
      <c r="E7" s="39">
        <v>0</v>
      </c>
      <c r="F7" s="40">
        <v>0</v>
      </c>
      <c r="G7" s="19">
        <f>SUM(E7:F7)</f>
        <v>0</v>
      </c>
      <c r="H7" s="41">
        <v>0</v>
      </c>
    </row>
    <row r="8" spans="1:9" ht="15" x14ac:dyDescent="0.2">
      <c r="B8" s="624"/>
      <c r="C8" s="621"/>
      <c r="D8" s="315" t="s">
        <v>259</v>
      </c>
      <c r="E8" s="39">
        <v>391</v>
      </c>
      <c r="F8" s="40">
        <v>210</v>
      </c>
      <c r="G8" s="19">
        <f>SUM(E8:F8)</f>
        <v>601</v>
      </c>
      <c r="H8" s="41">
        <v>13</v>
      </c>
    </row>
    <row r="9" spans="1:9" x14ac:dyDescent="0.2">
      <c r="B9" s="624"/>
      <c r="C9" s="622"/>
      <c r="D9" s="32" t="s">
        <v>210</v>
      </c>
      <c r="E9" s="61">
        <f>SUM(E7:E8)</f>
        <v>391</v>
      </c>
      <c r="F9" s="42">
        <f>SUM(F7:F8)</f>
        <v>210</v>
      </c>
      <c r="G9" s="42">
        <f>SUM(G7:G8)</f>
        <v>601</v>
      </c>
      <c r="H9" s="62">
        <f>SUM(H7:H8)</f>
        <v>13</v>
      </c>
    </row>
    <row r="10" spans="1:9" ht="15" customHeight="1" x14ac:dyDescent="0.2">
      <c r="B10" s="624"/>
      <c r="C10" s="620" t="s">
        <v>259</v>
      </c>
      <c r="D10" s="314" t="s">
        <v>258</v>
      </c>
      <c r="E10" s="39">
        <v>0</v>
      </c>
      <c r="F10" s="40">
        <v>0</v>
      </c>
      <c r="G10" s="19">
        <f>SUM(E10:F10)</f>
        <v>0</v>
      </c>
      <c r="H10" s="41">
        <v>0</v>
      </c>
    </row>
    <row r="11" spans="1:9" ht="15" x14ac:dyDescent="0.2">
      <c r="B11" s="624"/>
      <c r="C11" s="621"/>
      <c r="D11" s="315" t="s">
        <v>259</v>
      </c>
      <c r="E11" s="39">
        <v>345</v>
      </c>
      <c r="F11" s="40">
        <v>171</v>
      </c>
      <c r="G11" s="19">
        <f>SUM(E11:F11)</f>
        <v>516</v>
      </c>
      <c r="H11" s="41">
        <v>9</v>
      </c>
    </row>
    <row r="12" spans="1:9" ht="15" customHeight="1" x14ac:dyDescent="0.2">
      <c r="B12" s="624"/>
      <c r="C12" s="621"/>
      <c r="D12" s="32" t="s">
        <v>210</v>
      </c>
      <c r="E12" s="61">
        <f>SUM(E10:E11)</f>
        <v>345</v>
      </c>
      <c r="F12" s="42">
        <f>SUM(F10:F11)</f>
        <v>171</v>
      </c>
      <c r="G12" s="42">
        <f>SUM(G10:G11)</f>
        <v>516</v>
      </c>
      <c r="H12" s="62">
        <f>SUM(H10:H11)</f>
        <v>9</v>
      </c>
    </row>
    <row r="13" spans="1:9" ht="15" customHeight="1" x14ac:dyDescent="0.2">
      <c r="B13" s="624"/>
      <c r="C13" s="620" t="s">
        <v>260</v>
      </c>
      <c r="D13" s="314" t="s">
        <v>258</v>
      </c>
      <c r="E13" s="39">
        <v>0</v>
      </c>
      <c r="F13" s="40">
        <v>0</v>
      </c>
      <c r="G13" s="19">
        <f>SUM(E13:F13)</f>
        <v>0</v>
      </c>
      <c r="H13" s="41">
        <v>0</v>
      </c>
    </row>
    <row r="14" spans="1:9" ht="15" x14ac:dyDescent="0.2">
      <c r="B14" s="624"/>
      <c r="C14" s="621"/>
      <c r="D14" s="315" t="s">
        <v>259</v>
      </c>
      <c r="E14" s="39">
        <v>334</v>
      </c>
      <c r="F14" s="40">
        <v>217</v>
      </c>
      <c r="G14" s="19">
        <f>SUM(E14:F14)</f>
        <v>551</v>
      </c>
      <c r="H14" s="41">
        <v>7</v>
      </c>
    </row>
    <row r="15" spans="1:9" x14ac:dyDescent="0.2">
      <c r="B15" s="624"/>
      <c r="C15" s="622"/>
      <c r="D15" s="37" t="s">
        <v>210</v>
      </c>
      <c r="E15" s="56">
        <f>SUM(E13:E14)</f>
        <v>334</v>
      </c>
      <c r="F15" s="47">
        <f>SUM(F13:F14)</f>
        <v>217</v>
      </c>
      <c r="G15" s="47">
        <f>SUM(G13:G14)</f>
        <v>551</v>
      </c>
      <c r="H15" s="58">
        <f>SUM(H13:H14)</f>
        <v>7</v>
      </c>
    </row>
    <row r="16" spans="1:9" x14ac:dyDescent="0.2">
      <c r="B16" s="625"/>
      <c r="C16" s="649" t="s">
        <v>210</v>
      </c>
      <c r="D16" s="650"/>
      <c r="E16" s="61">
        <f>SUM(E15,E12,E9)</f>
        <v>1070</v>
      </c>
      <c r="F16" s="42">
        <f>SUM(F15,F12,F9)</f>
        <v>598</v>
      </c>
      <c r="G16" s="42">
        <f>SUM(G15,G12,G9)</f>
        <v>1668</v>
      </c>
      <c r="H16" s="62">
        <f>SUM(H15,H12,H9)</f>
        <v>29</v>
      </c>
    </row>
    <row r="17" spans="2:8" x14ac:dyDescent="0.2">
      <c r="B17" s="380"/>
      <c r="C17" s="333"/>
      <c r="D17" s="333"/>
      <c r="E17" s="77"/>
      <c r="F17" s="77"/>
      <c r="G17" s="77"/>
      <c r="H17" s="77"/>
    </row>
    <row r="18" spans="2:8" ht="16.5" customHeight="1" x14ac:dyDescent="0.2">
      <c r="B18" s="25"/>
      <c r="C18" s="25"/>
      <c r="D18" s="25"/>
      <c r="E18" s="588" t="s">
        <v>247</v>
      </c>
      <c r="F18" s="588" t="s">
        <v>248</v>
      </c>
      <c r="G18" s="588" t="s">
        <v>210</v>
      </c>
    </row>
    <row r="19" spans="2:8" ht="29.25" customHeight="1" x14ac:dyDescent="0.2">
      <c r="B19" s="714" t="s">
        <v>155</v>
      </c>
      <c r="C19" s="715"/>
      <c r="D19" s="716"/>
      <c r="E19" s="82">
        <v>1</v>
      </c>
      <c r="F19" s="82">
        <v>1</v>
      </c>
      <c r="G19" s="83">
        <f>SUM(E19:F19)</f>
        <v>2</v>
      </c>
    </row>
    <row r="20" spans="2:8" ht="17.25" customHeight="1" x14ac:dyDescent="0.2">
      <c r="B20" s="28"/>
    </row>
    <row r="21" spans="2:8" x14ac:dyDescent="0.2">
      <c r="B21" s="641" t="s">
        <v>266</v>
      </c>
      <c r="C21" s="641"/>
      <c r="D21" s="641"/>
      <c r="E21" s="641"/>
      <c r="F21" s="641"/>
      <c r="G21" s="641"/>
      <c r="H21" s="34"/>
    </row>
    <row r="22" spans="2:8" ht="8.25" customHeight="1" x14ac:dyDescent="0.2">
      <c r="B22" s="24"/>
      <c r="C22" s="29"/>
      <c r="D22" s="29"/>
      <c r="E22" s="23"/>
      <c r="F22" s="21"/>
      <c r="G22" s="21"/>
      <c r="H22" s="28"/>
    </row>
    <row r="23" spans="2:8" ht="16.5" customHeight="1" x14ac:dyDescent="0.2">
      <c r="B23" s="29"/>
      <c r="C23" s="29"/>
      <c r="D23" s="591" t="s">
        <v>261</v>
      </c>
      <c r="E23" s="591" t="s">
        <v>247</v>
      </c>
      <c r="F23" s="593" t="s">
        <v>248</v>
      </c>
      <c r="G23" s="591" t="s">
        <v>210</v>
      </c>
      <c r="H23" s="28"/>
    </row>
    <row r="24" spans="2:8" ht="15" x14ac:dyDescent="0.2">
      <c r="B24" s="629" t="s">
        <v>250</v>
      </c>
      <c r="C24" s="630"/>
      <c r="D24" s="314" t="s">
        <v>258</v>
      </c>
      <c r="E24" s="45">
        <v>323</v>
      </c>
      <c r="F24" s="46">
        <v>167</v>
      </c>
      <c r="G24" s="47">
        <f>SUM(E24:F24)</f>
        <v>490</v>
      </c>
      <c r="H24" s="28"/>
    </row>
    <row r="25" spans="2:8" ht="15" x14ac:dyDescent="0.2">
      <c r="B25" s="631"/>
      <c r="C25" s="632"/>
      <c r="D25" s="315" t="s">
        <v>259</v>
      </c>
      <c r="E25" s="40">
        <v>66</v>
      </c>
      <c r="F25" s="39">
        <v>45</v>
      </c>
      <c r="G25" s="19">
        <f>SUM(E25:F25)</f>
        <v>111</v>
      </c>
      <c r="H25" s="28"/>
    </row>
    <row r="26" spans="2:8" x14ac:dyDescent="0.2">
      <c r="B26" s="633"/>
      <c r="C26" s="634"/>
      <c r="D26" s="32" t="s">
        <v>210</v>
      </c>
      <c r="E26" s="47">
        <f>SUM(E24:E25)</f>
        <v>389</v>
      </c>
      <c r="F26" s="56">
        <f>SUM(F24:F25)</f>
        <v>212</v>
      </c>
      <c r="G26" s="47">
        <f>SUM(G24:G25)</f>
        <v>601</v>
      </c>
      <c r="H26" s="28"/>
    </row>
    <row r="27" spans="2:8" ht="15" x14ac:dyDescent="0.2">
      <c r="B27" s="629" t="s">
        <v>251</v>
      </c>
      <c r="C27" s="630"/>
      <c r="D27" s="314" t="s">
        <v>258</v>
      </c>
      <c r="E27" s="57">
        <v>297</v>
      </c>
      <c r="F27" s="45">
        <v>138</v>
      </c>
      <c r="G27" s="58">
        <f>SUM(E27:F27)</f>
        <v>435</v>
      </c>
      <c r="H27" s="29"/>
    </row>
    <row r="28" spans="2:8" ht="15" x14ac:dyDescent="0.2">
      <c r="B28" s="631"/>
      <c r="C28" s="632"/>
      <c r="D28" s="315" t="s">
        <v>259</v>
      </c>
      <c r="E28" s="59">
        <v>61</v>
      </c>
      <c r="F28" s="48">
        <v>37</v>
      </c>
      <c r="G28" s="60">
        <f>SUM(E28:F28)</f>
        <v>98</v>
      </c>
      <c r="H28" s="29"/>
    </row>
    <row r="29" spans="2:8" x14ac:dyDescent="0.2">
      <c r="B29" s="633"/>
      <c r="C29" s="634"/>
      <c r="D29" s="32" t="s">
        <v>210</v>
      </c>
      <c r="E29" s="42">
        <f>SUM(E27:E28)</f>
        <v>358</v>
      </c>
      <c r="F29" s="61">
        <f>SUM(F27:F28)</f>
        <v>175</v>
      </c>
      <c r="G29" s="42">
        <f>SUM(G27:G28)</f>
        <v>533</v>
      </c>
      <c r="H29" s="29"/>
    </row>
    <row r="30" spans="2:8" ht="12.75" customHeight="1" x14ac:dyDescent="0.2">
      <c r="B30" s="642" t="s">
        <v>252</v>
      </c>
      <c r="C30" s="644"/>
      <c r="D30" s="314" t="s">
        <v>258</v>
      </c>
      <c r="E30" s="45">
        <v>0</v>
      </c>
      <c r="F30" s="46">
        <v>0</v>
      </c>
      <c r="G30" s="47">
        <f>SUM(E30:F30)</f>
        <v>0</v>
      </c>
      <c r="H30" s="29"/>
    </row>
    <row r="31" spans="2:8" ht="12.75" customHeight="1" x14ac:dyDescent="0.2">
      <c r="B31" s="647"/>
      <c r="C31" s="648"/>
      <c r="D31" s="315" t="s">
        <v>259</v>
      </c>
      <c r="E31" s="40">
        <v>0</v>
      </c>
      <c r="F31" s="39">
        <v>0</v>
      </c>
      <c r="G31" s="19">
        <f>SUM(E31:F31)</f>
        <v>0</v>
      </c>
      <c r="H31" s="29"/>
    </row>
    <row r="32" spans="2:8" ht="12.75" customHeight="1" x14ac:dyDescent="0.2">
      <c r="B32" s="626"/>
      <c r="C32" s="628"/>
      <c r="D32" s="32" t="s">
        <v>210</v>
      </c>
      <c r="E32" s="47">
        <f>SUM(E30:E31)</f>
        <v>0</v>
      </c>
      <c r="F32" s="56">
        <f>SUM(F30:F31)</f>
        <v>0</v>
      </c>
      <c r="G32" s="47">
        <f>SUM(G30:G31)</f>
        <v>0</v>
      </c>
      <c r="H32" s="29"/>
    </row>
    <row r="33" spans="2:8" ht="12.75" customHeight="1" x14ac:dyDescent="0.2">
      <c r="B33" s="642" t="s">
        <v>253</v>
      </c>
      <c r="C33" s="644"/>
      <c r="D33" s="314" t="s">
        <v>258</v>
      </c>
      <c r="E33" s="45">
        <v>0</v>
      </c>
      <c r="F33" s="46">
        <v>0</v>
      </c>
      <c r="G33" s="47">
        <f>SUM(E33:F33)</f>
        <v>0</v>
      </c>
      <c r="H33" s="1"/>
    </row>
    <row r="34" spans="2:8" ht="12.75" customHeight="1" x14ac:dyDescent="0.2">
      <c r="B34" s="647"/>
      <c r="C34" s="648"/>
      <c r="D34" s="315" t="s">
        <v>259</v>
      </c>
      <c r="E34" s="40">
        <v>0</v>
      </c>
      <c r="F34" s="39">
        <v>0</v>
      </c>
      <c r="G34" s="19">
        <f>SUM(E34:F34)</f>
        <v>0</v>
      </c>
      <c r="H34" s="1"/>
    </row>
    <row r="35" spans="2:8" ht="12.75" customHeight="1" x14ac:dyDescent="0.2">
      <c r="B35" s="626"/>
      <c r="C35" s="628"/>
      <c r="D35" s="32" t="s">
        <v>210</v>
      </c>
      <c r="E35" s="42">
        <f>SUM(E33:E34)</f>
        <v>0</v>
      </c>
      <c r="F35" s="61">
        <f>SUM(F33:F34)</f>
        <v>0</v>
      </c>
      <c r="G35" s="42">
        <f>SUM(G33:G34)</f>
        <v>0</v>
      </c>
      <c r="H35" s="1"/>
    </row>
    <row r="36" spans="2:8" ht="17.25" customHeight="1" x14ac:dyDescent="0.2">
      <c r="B36" s="28"/>
      <c r="C36" s="28"/>
      <c r="D36" s="28"/>
      <c r="E36" s="30"/>
      <c r="F36" s="30"/>
      <c r="G36" s="30"/>
      <c r="H36" s="29"/>
    </row>
    <row r="37" spans="2:8" x14ac:dyDescent="0.2">
      <c r="B37" s="641" t="s">
        <v>267</v>
      </c>
      <c r="C37" s="641"/>
      <c r="D37" s="641"/>
      <c r="E37" s="641"/>
      <c r="F37" s="641"/>
      <c r="G37" s="641"/>
      <c r="H37" s="34"/>
    </row>
    <row r="38" spans="2:8" ht="8.25" customHeight="1" x14ac:dyDescent="0.2">
      <c r="B38" s="24"/>
      <c r="C38" s="29"/>
      <c r="D38" s="29"/>
      <c r="E38" s="29"/>
      <c r="F38" s="29"/>
      <c r="G38" s="29"/>
      <c r="H38" s="29"/>
    </row>
    <row r="39" spans="2:8" ht="17.25" customHeight="1" x14ac:dyDescent="0.2">
      <c r="B39" s="25"/>
      <c r="C39" s="25"/>
      <c r="D39" s="25"/>
      <c r="E39" s="591" t="s">
        <v>247</v>
      </c>
      <c r="F39" s="593" t="s">
        <v>248</v>
      </c>
      <c r="G39" s="591" t="s">
        <v>210</v>
      </c>
      <c r="H39" s="29"/>
    </row>
    <row r="40" spans="2:8" ht="27" customHeight="1" x14ac:dyDescent="0.2">
      <c r="B40" s="642" t="s">
        <v>174</v>
      </c>
      <c r="C40" s="643"/>
      <c r="D40" s="644"/>
      <c r="E40" s="43">
        <v>1088</v>
      </c>
      <c r="F40" s="51">
        <v>540</v>
      </c>
      <c r="G40" s="52">
        <f>SUM(E40:F40)</f>
        <v>1628</v>
      </c>
      <c r="H40" s="29"/>
    </row>
    <row r="41" spans="2:8" ht="12.75" customHeight="1" x14ac:dyDescent="0.2">
      <c r="B41" s="626" t="s">
        <v>254</v>
      </c>
      <c r="C41" s="627"/>
      <c r="D41" s="628"/>
      <c r="E41" s="44">
        <v>691</v>
      </c>
      <c r="F41" s="53">
        <v>327</v>
      </c>
      <c r="G41" s="54">
        <f>SUM(E41:F41)</f>
        <v>1018</v>
      </c>
      <c r="H41" s="29"/>
    </row>
    <row r="42" spans="2:8" x14ac:dyDescent="0.2">
      <c r="B42" s="28" t="s">
        <v>175</v>
      </c>
      <c r="C42" s="28"/>
      <c r="D42" s="28"/>
      <c r="E42" s="28"/>
      <c r="F42" s="28"/>
      <c r="G42" s="29"/>
      <c r="H42" s="29"/>
    </row>
    <row r="43" spans="2:8" ht="17.25" customHeight="1" x14ac:dyDescent="0.2">
      <c r="B43" s="28"/>
      <c r="C43" s="28"/>
      <c r="D43" s="28"/>
      <c r="E43" s="28"/>
      <c r="F43" s="28"/>
      <c r="G43" s="29"/>
      <c r="H43" s="29"/>
    </row>
    <row r="44" spans="2:8" x14ac:dyDescent="0.2">
      <c r="B44" s="641" t="s">
        <v>268</v>
      </c>
      <c r="C44" s="641"/>
      <c r="D44" s="641"/>
      <c r="E44" s="641"/>
      <c r="F44" s="641"/>
      <c r="G44" s="641"/>
      <c r="H44" s="34"/>
    </row>
    <row r="45" spans="2:8" ht="8.25" customHeight="1" x14ac:dyDescent="0.2">
      <c r="B45" s="31"/>
      <c r="C45" s="23"/>
      <c r="D45" s="23"/>
      <c r="E45" s="21"/>
      <c r="G45" s="29"/>
      <c r="H45" s="29"/>
    </row>
    <row r="46" spans="2:8" x14ac:dyDescent="0.2">
      <c r="B46" s="594" t="s">
        <v>255</v>
      </c>
      <c r="C46" s="594" t="s">
        <v>256</v>
      </c>
      <c r="D46" s="635" t="s">
        <v>257</v>
      </c>
      <c r="E46" s="636"/>
      <c r="F46" s="635" t="s">
        <v>210</v>
      </c>
      <c r="G46" s="636"/>
      <c r="H46" s="29"/>
    </row>
    <row r="47" spans="2:8" x14ac:dyDescent="0.2">
      <c r="B47" s="322">
        <v>18</v>
      </c>
      <c r="C47" s="322">
        <v>0</v>
      </c>
      <c r="D47" s="637">
        <v>0</v>
      </c>
      <c r="E47" s="638"/>
      <c r="F47" s="639">
        <f>SUM(B47:E47)</f>
        <v>18</v>
      </c>
      <c r="G47" s="640"/>
      <c r="H47" s="29"/>
    </row>
    <row r="50" spans="11:11" x14ac:dyDescent="0.2">
      <c r="K50" s="20" t="s">
        <v>156</v>
      </c>
    </row>
  </sheetData>
  <customSheetViews>
    <customSheetView guid="{4BF6A69F-C29D-460A-9E84-5045F8F80EEB}" showGridLines="0">
      <selection activeCell="P62" sqref="P62"/>
      <pageMargins left="0.19685039370078741" right="0.15748031496062992" top="0.19685039370078741" bottom="0.19685039370078741" header="0.31496062992125984" footer="0.31496062992125984"/>
      <pageSetup paperSize="9" orientation="portrait"/>
    </customSheetView>
  </customSheetViews>
  <mergeCells count="24">
    <mergeCell ref="A1:I1"/>
    <mergeCell ref="B3:G3"/>
    <mergeCell ref="B5:B16"/>
    <mergeCell ref="C5:C6"/>
    <mergeCell ref="D5:D6"/>
    <mergeCell ref="E5:H5"/>
    <mergeCell ref="C7:C9"/>
    <mergeCell ref="C10:C12"/>
    <mergeCell ref="C13:C15"/>
    <mergeCell ref="C16:D16"/>
    <mergeCell ref="D47:E47"/>
    <mergeCell ref="F47:G47"/>
    <mergeCell ref="B37:G37"/>
    <mergeCell ref="B40:D40"/>
    <mergeCell ref="B41:D41"/>
    <mergeCell ref="B44:G44"/>
    <mergeCell ref="D46:E46"/>
    <mergeCell ref="F46:G46"/>
    <mergeCell ref="B33:C35"/>
    <mergeCell ref="B19:D19"/>
    <mergeCell ref="B21:G21"/>
    <mergeCell ref="B24:C26"/>
    <mergeCell ref="B27:C29"/>
    <mergeCell ref="B30:C32"/>
  </mergeCells>
  <phoneticPr fontId="10" type="noConversion"/>
  <pageMargins left="0.19685039370078741" right="0.15748031496062992" top="0.19685039370078741" bottom="0.19685039370078741" header="0.31496062992125984" footer="0.31496062992125984"/>
  <pageSetup paperSize="9" orientation="portrait" r:id="rId1"/>
  <ignoredErrors>
    <ignoredError sqref="G9:G15 G26:G35" formula="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dimension ref="A1:Q49"/>
  <sheetViews>
    <sheetView showGridLines="0" workbookViewId="0">
      <selection sqref="A1:K50"/>
    </sheetView>
  </sheetViews>
  <sheetFormatPr baseColWidth="10" defaultRowHeight="12.75" x14ac:dyDescent="0.2"/>
  <cols>
    <col min="1" max="1" width="2.140625" style="20" customWidth="1"/>
    <col min="2" max="2" width="35" style="20" customWidth="1"/>
    <col min="3" max="3" width="10.42578125" style="20" customWidth="1"/>
    <col min="4" max="4" width="10.28515625" style="20" customWidth="1"/>
    <col min="5" max="5" width="9.7109375" style="20" customWidth="1"/>
    <col min="6" max="6" width="12.5703125" style="20" customWidth="1"/>
    <col min="7" max="7" width="9.5703125" style="20" customWidth="1"/>
    <col min="8" max="8" width="10.85546875" style="20" customWidth="1"/>
    <col min="9" max="9" width="8.7109375" style="20" customWidth="1"/>
    <col min="10" max="10" width="8.5703125" style="20" customWidth="1"/>
    <col min="11" max="11" width="7.7109375" style="20" customWidth="1"/>
    <col min="12" max="16384" width="11.42578125" style="20"/>
  </cols>
  <sheetData>
    <row r="1" spans="1:11" x14ac:dyDescent="0.2">
      <c r="A1" s="652" t="s">
        <v>316</v>
      </c>
      <c r="B1" s="652"/>
      <c r="C1" s="652"/>
      <c r="D1" s="652"/>
      <c r="E1" s="652"/>
      <c r="F1" s="652"/>
      <c r="G1" s="652"/>
      <c r="H1" s="652"/>
      <c r="I1" s="652"/>
      <c r="J1" s="652"/>
      <c r="K1" s="652"/>
    </row>
    <row r="2" spans="1:11" x14ac:dyDescent="0.2">
      <c r="I2" s="401"/>
    </row>
    <row r="3" spans="1:11" ht="12.75" customHeight="1" x14ac:dyDescent="0.2">
      <c r="B3" s="641" t="s">
        <v>263</v>
      </c>
      <c r="C3" s="641"/>
      <c r="D3" s="641"/>
      <c r="E3" s="641"/>
      <c r="F3" s="641"/>
      <c r="G3" s="641"/>
      <c r="H3" s="641"/>
      <c r="I3" s="641"/>
      <c r="J3" s="401"/>
    </row>
    <row r="4" spans="1:11" ht="8.25" customHeight="1" x14ac:dyDescent="0.2">
      <c r="B4" s="2"/>
      <c r="C4" s="2"/>
      <c r="D4" s="2"/>
      <c r="E4" s="2"/>
      <c r="F4" s="2"/>
      <c r="G4" s="2"/>
      <c r="H4" s="2"/>
      <c r="I4" s="2"/>
      <c r="J4" s="2"/>
      <c r="K4" s="2"/>
    </row>
    <row r="5" spans="1:11" ht="12.75" customHeight="1" x14ac:dyDescent="0.2">
      <c r="B5" s="3"/>
      <c r="C5" s="658" t="s">
        <v>184</v>
      </c>
      <c r="D5" s="658" t="s">
        <v>220</v>
      </c>
      <c r="E5" s="658" t="s">
        <v>139</v>
      </c>
      <c r="F5" s="658" t="s">
        <v>138</v>
      </c>
      <c r="G5" s="658" t="s">
        <v>329</v>
      </c>
      <c r="H5" s="658" t="s">
        <v>328</v>
      </c>
      <c r="I5" s="658" t="s">
        <v>327</v>
      </c>
      <c r="J5" s="658" t="s">
        <v>211</v>
      </c>
      <c r="K5" s="658" t="s">
        <v>210</v>
      </c>
    </row>
    <row r="6" spans="1:11" x14ac:dyDescent="0.2">
      <c r="B6" s="3"/>
      <c r="C6" s="659"/>
      <c r="D6" s="659"/>
      <c r="E6" s="659"/>
      <c r="F6" s="659"/>
      <c r="G6" s="659"/>
      <c r="H6" s="659"/>
      <c r="I6" s="659"/>
      <c r="J6" s="659"/>
      <c r="K6" s="659"/>
    </row>
    <row r="7" spans="1:11" x14ac:dyDescent="0.2">
      <c r="B7" s="3"/>
      <c r="C7" s="659"/>
      <c r="D7" s="659"/>
      <c r="E7" s="659"/>
      <c r="F7" s="659"/>
      <c r="G7" s="659"/>
      <c r="H7" s="659"/>
      <c r="I7" s="659"/>
      <c r="J7" s="659"/>
      <c r="K7" s="659"/>
    </row>
    <row r="8" spans="1:11" x14ac:dyDescent="0.2">
      <c r="B8" s="3"/>
      <c r="C8" s="659"/>
      <c r="D8" s="659"/>
      <c r="E8" s="659"/>
      <c r="F8" s="659"/>
      <c r="G8" s="659"/>
      <c r="H8" s="659"/>
      <c r="I8" s="659"/>
      <c r="J8" s="659"/>
      <c r="K8" s="659"/>
    </row>
    <row r="9" spans="1:11" x14ac:dyDescent="0.2">
      <c r="B9" s="3"/>
      <c r="C9" s="659"/>
      <c r="D9" s="659"/>
      <c r="E9" s="659"/>
      <c r="F9" s="659"/>
      <c r="G9" s="659"/>
      <c r="H9" s="659"/>
      <c r="I9" s="659"/>
      <c r="J9" s="659"/>
      <c r="K9" s="659"/>
    </row>
    <row r="10" spans="1:11" x14ac:dyDescent="0.2">
      <c r="B10" s="3"/>
      <c r="C10" s="659"/>
      <c r="D10" s="659"/>
      <c r="E10" s="659"/>
      <c r="F10" s="659"/>
      <c r="G10" s="659"/>
      <c r="H10" s="659"/>
      <c r="I10" s="659"/>
      <c r="J10" s="659"/>
      <c r="K10" s="659"/>
    </row>
    <row r="11" spans="1:11" x14ac:dyDescent="0.2">
      <c r="B11" s="3"/>
      <c r="C11" s="660"/>
      <c r="D11" s="660"/>
      <c r="E11" s="660"/>
      <c r="F11" s="660"/>
      <c r="G11" s="660"/>
      <c r="H11" s="660"/>
      <c r="I11" s="660"/>
      <c r="J11" s="660"/>
      <c r="K11" s="660"/>
    </row>
    <row r="12" spans="1:11" ht="15" customHeight="1" x14ac:dyDescent="0.2">
      <c r="B12" s="67" t="s">
        <v>271</v>
      </c>
      <c r="C12" s="325">
        <v>95.3</v>
      </c>
      <c r="D12" s="324">
        <v>0</v>
      </c>
      <c r="E12" s="8">
        <v>0.4</v>
      </c>
      <c r="F12" s="324">
        <v>1.7</v>
      </c>
      <c r="G12" s="340">
        <v>1.1000000000000001</v>
      </c>
      <c r="H12" s="8">
        <v>1.5</v>
      </c>
      <c r="I12" s="8">
        <v>0</v>
      </c>
      <c r="J12" s="8">
        <v>0</v>
      </c>
      <c r="K12" s="328">
        <f>SUM(C12:J12)</f>
        <v>100</v>
      </c>
    </row>
    <row r="13" spans="1:11" x14ac:dyDescent="0.2">
      <c r="B13" s="68" t="s">
        <v>222</v>
      </c>
      <c r="C13" s="10"/>
      <c r="D13" s="9"/>
      <c r="E13" s="10"/>
      <c r="F13" s="9"/>
      <c r="G13" s="10"/>
      <c r="H13" s="11"/>
      <c r="I13" s="11"/>
      <c r="J13" s="11"/>
      <c r="K13" s="70">
        <v>530</v>
      </c>
    </row>
    <row r="14" spans="1:11" x14ac:dyDescent="0.2">
      <c r="B14" s="69" t="s">
        <v>272</v>
      </c>
      <c r="C14" s="339">
        <v>96.2</v>
      </c>
      <c r="D14" s="12">
        <v>0</v>
      </c>
      <c r="E14" s="323">
        <v>0.4</v>
      </c>
      <c r="F14" s="12">
        <v>1.3</v>
      </c>
      <c r="G14" s="323">
        <v>1.6</v>
      </c>
      <c r="H14" s="4">
        <v>0.5</v>
      </c>
      <c r="I14" s="4">
        <v>0</v>
      </c>
      <c r="J14" s="4">
        <v>0</v>
      </c>
      <c r="K14" s="7">
        <f>SUM(C14:J14)</f>
        <v>100</v>
      </c>
    </row>
    <row r="15" spans="1:11" x14ac:dyDescent="0.2">
      <c r="B15" s="336" t="s">
        <v>222</v>
      </c>
      <c r="C15" s="326"/>
      <c r="D15" s="9"/>
      <c r="E15" s="10"/>
      <c r="F15" s="9"/>
      <c r="G15" s="10"/>
      <c r="H15" s="13"/>
      <c r="I15" s="13"/>
      <c r="J15" s="71"/>
      <c r="K15" s="71">
        <v>1657</v>
      </c>
    </row>
    <row r="16" spans="1:11" ht="16.5" customHeight="1" x14ac:dyDescent="0.2">
      <c r="B16" s="15"/>
      <c r="C16" s="323"/>
      <c r="D16" s="323"/>
      <c r="E16" s="323"/>
      <c r="F16" s="323"/>
      <c r="G16" s="323"/>
      <c r="H16" s="16"/>
      <c r="I16" s="323"/>
      <c r="J16" s="17"/>
      <c r="K16" s="17"/>
    </row>
    <row r="17" spans="2:12" ht="12.75" customHeight="1" x14ac:dyDescent="0.2">
      <c r="B17" s="641" t="s">
        <v>264</v>
      </c>
      <c r="C17" s="641"/>
      <c r="D17" s="641"/>
      <c r="E17" s="641"/>
      <c r="F17" s="641"/>
      <c r="G17" s="641"/>
      <c r="H17" s="641"/>
      <c r="I17" s="641"/>
    </row>
    <row r="18" spans="2:12" ht="8.25" customHeight="1" x14ac:dyDescent="0.2">
      <c r="B18" s="14"/>
      <c r="C18" s="14"/>
      <c r="D18" s="14"/>
      <c r="E18" s="14"/>
      <c r="F18" s="323"/>
      <c r="G18" s="323"/>
      <c r="H18" s="16"/>
      <c r="I18" s="323"/>
      <c r="J18" s="17"/>
      <c r="K18" s="17"/>
    </row>
    <row r="19" spans="2:12" ht="12.75" customHeight="1" x14ac:dyDescent="0.2">
      <c r="B19" s="722" t="s">
        <v>219</v>
      </c>
      <c r="C19" s="751" t="s">
        <v>430</v>
      </c>
      <c r="D19" s="751"/>
      <c r="E19" s="751" t="s">
        <v>272</v>
      </c>
      <c r="F19" s="751"/>
      <c r="G19" s="323"/>
      <c r="H19" s="16"/>
      <c r="I19" s="323"/>
      <c r="J19" s="17"/>
      <c r="K19" s="17"/>
    </row>
    <row r="20" spans="2:12" ht="21.75" customHeight="1" x14ac:dyDescent="0.2">
      <c r="B20" s="750"/>
      <c r="C20" s="751"/>
      <c r="D20" s="751"/>
      <c r="E20" s="645"/>
      <c r="F20" s="645"/>
      <c r="G20" s="323"/>
      <c r="H20" s="16"/>
      <c r="I20" s="323"/>
      <c r="J20" s="17"/>
      <c r="K20" s="17"/>
    </row>
    <row r="21" spans="2:12" x14ac:dyDescent="0.2">
      <c r="B21" s="318" t="s">
        <v>223</v>
      </c>
      <c r="C21" s="673">
        <v>46</v>
      </c>
      <c r="D21" s="674">
        <v>41.4</v>
      </c>
      <c r="E21" s="673">
        <v>19.7</v>
      </c>
      <c r="F21" s="674">
        <v>16.7</v>
      </c>
      <c r="G21" s="323"/>
      <c r="H21" s="16"/>
      <c r="I21" s="323"/>
      <c r="J21" s="17"/>
      <c r="K21" s="17"/>
    </row>
    <row r="22" spans="2:12" x14ac:dyDescent="0.2">
      <c r="B22" s="35" t="s">
        <v>224</v>
      </c>
      <c r="C22" s="667">
        <v>44</v>
      </c>
      <c r="D22" s="668">
        <v>47.3</v>
      </c>
      <c r="E22" s="667">
        <v>58</v>
      </c>
      <c r="F22" s="668">
        <v>58.3</v>
      </c>
      <c r="G22" s="323"/>
      <c r="H22" s="16"/>
      <c r="I22" s="323"/>
      <c r="J22" s="17"/>
      <c r="K22" s="17"/>
      <c r="L22" s="407"/>
    </row>
    <row r="23" spans="2:12" x14ac:dyDescent="0.2">
      <c r="B23" s="35" t="s">
        <v>225</v>
      </c>
      <c r="C23" s="667">
        <v>3.8</v>
      </c>
      <c r="D23" s="668">
        <v>48.3</v>
      </c>
      <c r="E23" s="667">
        <v>14.8</v>
      </c>
      <c r="F23" s="668">
        <v>59.3</v>
      </c>
      <c r="G23" s="323"/>
      <c r="H23" s="16"/>
      <c r="I23" s="323"/>
      <c r="J23" s="17"/>
      <c r="K23" s="17"/>
      <c r="L23" s="407"/>
    </row>
    <row r="24" spans="2:12" x14ac:dyDescent="0.2">
      <c r="B24" s="35" t="s">
        <v>226</v>
      </c>
      <c r="C24" s="667">
        <v>3.6</v>
      </c>
      <c r="D24" s="668">
        <v>49.3</v>
      </c>
      <c r="E24" s="667">
        <v>4.5</v>
      </c>
      <c r="F24" s="668">
        <v>60.3</v>
      </c>
      <c r="G24" s="323"/>
      <c r="H24" s="16"/>
      <c r="I24" s="323"/>
      <c r="J24" s="17"/>
      <c r="K24" s="17"/>
      <c r="L24" s="407"/>
    </row>
    <row r="25" spans="2:12" x14ac:dyDescent="0.2">
      <c r="B25" s="35" t="s">
        <v>227</v>
      </c>
      <c r="C25" s="667">
        <v>1.1000000000000001</v>
      </c>
      <c r="D25" s="668">
        <v>50.3</v>
      </c>
      <c r="E25" s="667">
        <v>1.5</v>
      </c>
      <c r="F25" s="668">
        <v>61.3</v>
      </c>
      <c r="G25" s="323"/>
      <c r="H25" s="16"/>
      <c r="I25" s="323"/>
      <c r="J25" s="17"/>
      <c r="K25" s="17"/>
      <c r="L25" s="407"/>
    </row>
    <row r="26" spans="2:12" x14ac:dyDescent="0.2">
      <c r="B26" s="35" t="s">
        <v>228</v>
      </c>
      <c r="C26" s="667">
        <v>0.6</v>
      </c>
      <c r="D26" s="668">
        <v>51.3</v>
      </c>
      <c r="E26" s="667">
        <v>0.5</v>
      </c>
      <c r="F26" s="668">
        <v>62.3</v>
      </c>
      <c r="G26" s="323"/>
      <c r="H26" s="16"/>
      <c r="I26" s="323"/>
      <c r="J26" s="17"/>
      <c r="K26" s="17"/>
      <c r="L26" s="407"/>
    </row>
    <row r="27" spans="2:12" x14ac:dyDescent="0.2">
      <c r="B27" s="35" t="s">
        <v>229</v>
      </c>
      <c r="C27" s="667">
        <v>0.8</v>
      </c>
      <c r="D27" s="668">
        <v>52.3</v>
      </c>
      <c r="E27" s="667">
        <v>0.7</v>
      </c>
      <c r="F27" s="668">
        <v>63.3</v>
      </c>
      <c r="G27" s="323"/>
      <c r="H27" s="16"/>
      <c r="I27" s="323"/>
      <c r="J27" s="17"/>
      <c r="K27" s="17"/>
      <c r="L27" s="407"/>
    </row>
    <row r="28" spans="2:12" x14ac:dyDescent="0.2">
      <c r="B28" s="35" t="s">
        <v>230</v>
      </c>
      <c r="C28" s="667">
        <v>0.2</v>
      </c>
      <c r="D28" s="668">
        <v>53.3</v>
      </c>
      <c r="E28" s="667">
        <v>0.2</v>
      </c>
      <c r="F28" s="668">
        <v>64.3</v>
      </c>
      <c r="G28" s="323"/>
      <c r="H28" s="16"/>
      <c r="I28" s="323"/>
      <c r="J28" s="17"/>
      <c r="K28" s="17"/>
      <c r="L28" s="407"/>
    </row>
    <row r="29" spans="2:12" x14ac:dyDescent="0.2">
      <c r="B29" s="35" t="s">
        <v>231</v>
      </c>
      <c r="C29" s="667">
        <v>0</v>
      </c>
      <c r="D29" s="668">
        <v>54.3</v>
      </c>
      <c r="E29" s="667">
        <v>0.1</v>
      </c>
      <c r="F29" s="668">
        <v>65.3</v>
      </c>
      <c r="G29" s="323"/>
      <c r="H29" s="16"/>
      <c r="I29" s="323"/>
      <c r="J29" s="17"/>
      <c r="K29" s="17"/>
      <c r="L29" s="407"/>
    </row>
    <row r="30" spans="2:12" x14ac:dyDescent="0.2">
      <c r="B30" s="36" t="s">
        <v>211</v>
      </c>
      <c r="C30" s="667">
        <v>0</v>
      </c>
      <c r="D30" s="668"/>
      <c r="E30" s="667">
        <v>0</v>
      </c>
      <c r="F30" s="668"/>
      <c r="G30" s="323"/>
      <c r="H30" s="16"/>
      <c r="I30" s="323"/>
      <c r="J30" s="17"/>
      <c r="K30" s="17"/>
      <c r="L30" s="407"/>
    </row>
    <row r="31" spans="2:12" x14ac:dyDescent="0.2">
      <c r="B31" s="335" t="s">
        <v>210</v>
      </c>
      <c r="C31" s="669">
        <f>SUM(C21:C30)</f>
        <v>100.09999999999998</v>
      </c>
      <c r="D31" s="670"/>
      <c r="E31" s="669">
        <f>SUM(E21:E30)</f>
        <v>100</v>
      </c>
      <c r="F31" s="670"/>
      <c r="G31" s="323"/>
      <c r="H31" s="16"/>
      <c r="I31" s="323"/>
      <c r="J31" s="17"/>
      <c r="K31" s="17"/>
    </row>
    <row r="32" spans="2:12" x14ac:dyDescent="0.2">
      <c r="B32" s="336" t="s">
        <v>222</v>
      </c>
      <c r="C32" s="679">
        <v>530</v>
      </c>
      <c r="D32" s="672"/>
      <c r="E32" s="671">
        <v>1657</v>
      </c>
      <c r="F32" s="672"/>
      <c r="G32" s="323"/>
      <c r="H32" s="16"/>
      <c r="I32" s="323"/>
      <c r="J32" s="17"/>
      <c r="K32" s="17"/>
    </row>
    <row r="33" spans="2:17" ht="16.5" customHeight="1" x14ac:dyDescent="0.2">
      <c r="B33" s="15"/>
      <c r="C33" s="323"/>
      <c r="D33" s="323"/>
      <c r="E33" s="323"/>
      <c r="F33" s="323"/>
      <c r="G33" s="323"/>
      <c r="H33" s="16"/>
      <c r="I33" s="323"/>
      <c r="J33" s="17"/>
      <c r="K33" s="17"/>
    </row>
    <row r="34" spans="2:17" ht="12.75" customHeight="1" x14ac:dyDescent="0.2">
      <c r="B34" s="641" t="s">
        <v>181</v>
      </c>
      <c r="C34" s="641"/>
      <c r="D34" s="641"/>
      <c r="E34" s="641"/>
      <c r="F34" s="641"/>
      <c r="G34" s="641"/>
      <c r="H34" s="641"/>
      <c r="I34" s="641"/>
      <c r="J34" s="66"/>
      <c r="K34" s="66"/>
      <c r="L34" s="66"/>
      <c r="M34" s="66"/>
      <c r="N34" s="66"/>
      <c r="O34" s="66"/>
      <c r="P34" s="66"/>
      <c r="Q34" s="66"/>
    </row>
    <row r="35" spans="2:17" ht="8.25" customHeight="1" x14ac:dyDescent="0.2"/>
    <row r="36" spans="2:17" ht="18" customHeight="1" x14ac:dyDescent="0.2">
      <c r="C36" s="653" t="s">
        <v>435</v>
      </c>
      <c r="D36" s="655"/>
      <c r="E36" s="653" t="s">
        <v>436</v>
      </c>
      <c r="F36" s="655"/>
      <c r="G36" s="653" t="s">
        <v>437</v>
      </c>
      <c r="H36" s="655"/>
    </row>
    <row r="37" spans="2:17" ht="18.75" customHeight="1" x14ac:dyDescent="0.2">
      <c r="B37" s="318" t="s">
        <v>140</v>
      </c>
      <c r="C37" s="736">
        <v>245</v>
      </c>
      <c r="D37" s="737">
        <v>185</v>
      </c>
      <c r="E37" s="736">
        <v>195</v>
      </c>
      <c r="F37" s="737">
        <v>199</v>
      </c>
      <c r="G37" s="736">
        <v>209</v>
      </c>
      <c r="H37" s="737">
        <v>205</v>
      </c>
      <c r="L37" s="407"/>
      <c r="M37" s="407"/>
      <c r="N37" s="407"/>
    </row>
    <row r="38" spans="2:17" ht="26.25" customHeight="1" x14ac:dyDescent="0.2">
      <c r="B38" s="35" t="s">
        <v>141</v>
      </c>
      <c r="C38" s="727">
        <v>0</v>
      </c>
      <c r="D38" s="728">
        <v>11</v>
      </c>
      <c r="E38" s="727">
        <v>5</v>
      </c>
      <c r="F38" s="728">
        <v>19</v>
      </c>
      <c r="G38" s="727">
        <v>13</v>
      </c>
      <c r="H38" s="728">
        <v>5</v>
      </c>
      <c r="L38" s="407"/>
      <c r="M38" s="407"/>
      <c r="N38" s="407"/>
    </row>
    <row r="39" spans="2:17" ht="27.75" customHeight="1" x14ac:dyDescent="0.2">
      <c r="B39" s="35" t="s">
        <v>142</v>
      </c>
      <c r="C39" s="727">
        <v>2</v>
      </c>
      <c r="D39" s="728">
        <v>12</v>
      </c>
      <c r="E39" s="727">
        <v>4</v>
      </c>
      <c r="F39" s="728">
        <v>20</v>
      </c>
      <c r="G39" s="727">
        <v>2</v>
      </c>
      <c r="H39" s="728">
        <v>6</v>
      </c>
      <c r="L39" s="407"/>
      <c r="M39" s="407"/>
      <c r="N39" s="407"/>
    </row>
    <row r="40" spans="2:17" ht="18" customHeight="1" x14ac:dyDescent="0.2">
      <c r="B40" s="35" t="s">
        <v>143</v>
      </c>
      <c r="C40" s="727">
        <v>0</v>
      </c>
      <c r="D40" s="728">
        <v>13</v>
      </c>
      <c r="E40" s="727">
        <v>0</v>
      </c>
      <c r="F40" s="728">
        <v>21</v>
      </c>
      <c r="G40" s="727">
        <v>0</v>
      </c>
      <c r="H40" s="728">
        <v>7</v>
      </c>
      <c r="L40" s="407"/>
      <c r="M40" s="407"/>
      <c r="N40" s="407"/>
    </row>
    <row r="41" spans="2:17" ht="29.25" customHeight="1" x14ac:dyDescent="0.2">
      <c r="B41" s="35" t="s">
        <v>176</v>
      </c>
      <c r="C41" s="727">
        <v>0</v>
      </c>
      <c r="D41" s="728">
        <v>14</v>
      </c>
      <c r="E41" s="727">
        <v>0</v>
      </c>
      <c r="F41" s="728">
        <v>22</v>
      </c>
      <c r="G41" s="727">
        <v>2</v>
      </c>
      <c r="H41" s="728">
        <v>8</v>
      </c>
      <c r="L41" s="407"/>
      <c r="M41" s="407"/>
      <c r="N41" s="407"/>
    </row>
    <row r="42" spans="2:17" ht="16.5" customHeight="1" x14ac:dyDescent="0.2">
      <c r="B42" s="35" t="s">
        <v>232</v>
      </c>
      <c r="C42" s="727">
        <v>0</v>
      </c>
      <c r="D42" s="728">
        <v>15</v>
      </c>
      <c r="E42" s="727">
        <v>0</v>
      </c>
      <c r="F42" s="728">
        <v>23</v>
      </c>
      <c r="G42" s="727">
        <v>0</v>
      </c>
      <c r="H42" s="728">
        <v>9</v>
      </c>
      <c r="L42" s="407"/>
      <c r="M42" s="407"/>
      <c r="N42" s="407"/>
    </row>
    <row r="43" spans="2:17" ht="29.25" customHeight="1" x14ac:dyDescent="0.2">
      <c r="B43" s="35" t="s">
        <v>146</v>
      </c>
      <c r="C43" s="727">
        <v>18</v>
      </c>
      <c r="D43" s="728">
        <v>16</v>
      </c>
      <c r="E43" s="727">
        <v>12</v>
      </c>
      <c r="F43" s="728">
        <v>24</v>
      </c>
      <c r="G43" s="727">
        <v>11</v>
      </c>
      <c r="H43" s="728">
        <v>10</v>
      </c>
      <c r="L43" s="407"/>
      <c r="M43" s="407"/>
      <c r="N43" s="407"/>
    </row>
    <row r="44" spans="2:17" ht="26.25" customHeight="1" x14ac:dyDescent="0.2">
      <c r="B44" s="35" t="s">
        <v>168</v>
      </c>
      <c r="C44" s="727">
        <v>0</v>
      </c>
      <c r="D44" s="728">
        <v>17</v>
      </c>
      <c r="E44" s="727">
        <v>1</v>
      </c>
      <c r="F44" s="728">
        <v>25</v>
      </c>
      <c r="G44" s="727">
        <v>1</v>
      </c>
      <c r="H44" s="728">
        <v>11</v>
      </c>
      <c r="L44" s="407"/>
      <c r="M44" s="407"/>
      <c r="N44" s="407"/>
    </row>
    <row r="45" spans="2:17" ht="30.75" customHeight="1" x14ac:dyDescent="0.2">
      <c r="B45" s="35" t="s">
        <v>157</v>
      </c>
      <c r="C45" s="727">
        <v>0</v>
      </c>
      <c r="D45" s="728">
        <v>18</v>
      </c>
      <c r="E45" s="727">
        <v>1</v>
      </c>
      <c r="F45" s="728">
        <v>26</v>
      </c>
      <c r="G45" s="727">
        <v>0</v>
      </c>
      <c r="H45" s="728">
        <v>12</v>
      </c>
      <c r="L45" s="407"/>
      <c r="M45" s="407"/>
      <c r="N45" s="407"/>
    </row>
    <row r="46" spans="2:17" ht="25.5" customHeight="1" x14ac:dyDescent="0.2">
      <c r="B46" s="35" t="s">
        <v>158</v>
      </c>
      <c r="C46" s="727">
        <v>8</v>
      </c>
      <c r="D46" s="728">
        <v>19</v>
      </c>
      <c r="E46" s="727">
        <v>6</v>
      </c>
      <c r="F46" s="728">
        <v>27</v>
      </c>
      <c r="G46" s="727">
        <v>4</v>
      </c>
      <c r="H46" s="728">
        <v>13</v>
      </c>
      <c r="L46" s="407"/>
      <c r="M46" s="407"/>
      <c r="N46" s="407"/>
    </row>
    <row r="47" spans="2:17" ht="16.5" customHeight="1" x14ac:dyDescent="0.2">
      <c r="B47" s="35" t="s">
        <v>144</v>
      </c>
      <c r="C47" s="727">
        <v>9</v>
      </c>
      <c r="D47" s="728">
        <v>20</v>
      </c>
      <c r="E47" s="727">
        <v>13</v>
      </c>
      <c r="F47" s="728">
        <v>28</v>
      </c>
      <c r="G47" s="727">
        <v>9</v>
      </c>
      <c r="H47" s="728">
        <v>14</v>
      </c>
      <c r="L47" s="407"/>
      <c r="M47" s="407"/>
      <c r="N47" s="407"/>
    </row>
    <row r="48" spans="2:17" x14ac:dyDescent="0.2">
      <c r="B48" s="35" t="s">
        <v>145</v>
      </c>
      <c r="C48" s="727">
        <v>30</v>
      </c>
      <c r="D48" s="728">
        <v>21</v>
      </c>
      <c r="E48" s="727">
        <v>21</v>
      </c>
      <c r="F48" s="728">
        <v>29</v>
      </c>
      <c r="G48" s="727">
        <v>8</v>
      </c>
      <c r="H48" s="728">
        <v>15</v>
      </c>
      <c r="L48" s="407"/>
      <c r="M48" s="407"/>
      <c r="N48" s="407"/>
    </row>
    <row r="49" spans="2:14" x14ac:dyDescent="0.2">
      <c r="B49" s="36" t="s">
        <v>169</v>
      </c>
      <c r="C49" s="718">
        <v>300</v>
      </c>
      <c r="D49" s="719">
        <v>338</v>
      </c>
      <c r="E49" s="718">
        <v>267</v>
      </c>
      <c r="F49" s="719">
        <v>318</v>
      </c>
      <c r="G49" s="718">
        <v>293</v>
      </c>
      <c r="H49" s="719">
        <v>314</v>
      </c>
      <c r="L49" s="407"/>
      <c r="M49" s="407"/>
      <c r="N49" s="407"/>
    </row>
  </sheetData>
  <customSheetViews>
    <customSheetView guid="{4BF6A69F-C29D-460A-9E84-5045F8F80EEB}" showGridLines="0">
      <selection activeCell="R42" sqref="R42"/>
      <pageMargins left="0.19685039370078741" right="0.15748031496062992" top="0.19685039370078741" bottom="0.19685039370078741" header="0.31496062992125984" footer="0.31496062992125984"/>
      <pageSetup paperSize="9" orientation="portrait"/>
    </customSheetView>
  </customSheetViews>
  <mergeCells count="82">
    <mergeCell ref="E23:F23"/>
    <mergeCell ref="C24:D24"/>
    <mergeCell ref="E24:F24"/>
    <mergeCell ref="C25:D25"/>
    <mergeCell ref="E25:F25"/>
    <mergeCell ref="C48:D48"/>
    <mergeCell ref="E48:F48"/>
    <mergeCell ref="G48:H48"/>
    <mergeCell ref="C38:D38"/>
    <mergeCell ref="E38:F38"/>
    <mergeCell ref="G38:H38"/>
    <mergeCell ref="C46:D46"/>
    <mergeCell ref="E46:F46"/>
    <mergeCell ref="C40:D40"/>
    <mergeCell ref="E40:F40"/>
    <mergeCell ref="G40:H40"/>
    <mergeCell ref="C41:D41"/>
    <mergeCell ref="E41:F41"/>
    <mergeCell ref="G41:H41"/>
    <mergeCell ref="C42:D42"/>
    <mergeCell ref="E42:F42"/>
    <mergeCell ref="C49:D49"/>
    <mergeCell ref="E49:F49"/>
    <mergeCell ref="G49:H49"/>
    <mergeCell ref="B3:I3"/>
    <mergeCell ref="C5:C11"/>
    <mergeCell ref="D5:D11"/>
    <mergeCell ref="E5:E11"/>
    <mergeCell ref="B17:I17"/>
    <mergeCell ref="B19:B20"/>
    <mergeCell ref="C19:D20"/>
    <mergeCell ref="E19:F20"/>
    <mergeCell ref="C21:D21"/>
    <mergeCell ref="E21:F21"/>
    <mergeCell ref="C22:D22"/>
    <mergeCell ref="E22:F22"/>
    <mergeCell ref="C23:D23"/>
    <mergeCell ref="A1:K1"/>
    <mergeCell ref="F5:F11"/>
    <mergeCell ref="G5:G11"/>
    <mergeCell ref="H5:H11"/>
    <mergeCell ref="I5:I11"/>
    <mergeCell ref="K5:K11"/>
    <mergeCell ref="J5:J11"/>
    <mergeCell ref="E26:F26"/>
    <mergeCell ref="C27:D27"/>
    <mergeCell ref="E27:F27"/>
    <mergeCell ref="C28:D28"/>
    <mergeCell ref="E28:F28"/>
    <mergeCell ref="C26:D26"/>
    <mergeCell ref="C29:D29"/>
    <mergeCell ref="E29:F29"/>
    <mergeCell ref="C30:D30"/>
    <mergeCell ref="E30:F30"/>
    <mergeCell ref="C31:D31"/>
    <mergeCell ref="E31:F31"/>
    <mergeCell ref="C32:D32"/>
    <mergeCell ref="E32:F32"/>
    <mergeCell ref="B34:I34"/>
    <mergeCell ref="C36:D36"/>
    <mergeCell ref="E36:F36"/>
    <mergeCell ref="G36:H36"/>
    <mergeCell ref="C37:D37"/>
    <mergeCell ref="E37:F37"/>
    <mergeCell ref="G37:H37"/>
    <mergeCell ref="E39:F39"/>
    <mergeCell ref="G39:H39"/>
    <mergeCell ref="C39:D39"/>
    <mergeCell ref="G42:H42"/>
    <mergeCell ref="C43:D43"/>
    <mergeCell ref="E43:F43"/>
    <mergeCell ref="G43:H43"/>
    <mergeCell ref="C47:D47"/>
    <mergeCell ref="E47:F47"/>
    <mergeCell ref="G47:H47"/>
    <mergeCell ref="C44:D44"/>
    <mergeCell ref="E44:F44"/>
    <mergeCell ref="G44:H44"/>
    <mergeCell ref="C45:D45"/>
    <mergeCell ref="E45:F45"/>
    <mergeCell ref="G45:H45"/>
    <mergeCell ref="G46:H46"/>
  </mergeCells>
  <phoneticPr fontId="10" type="noConversion"/>
  <pageMargins left="0.19685039370078741" right="0.15748031496062992" top="0.19685039370078741" bottom="0.19685039370078741" header="0.31496062992125984" footer="0.31496062992125984"/>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dimension ref="A1:I63"/>
  <sheetViews>
    <sheetView showGridLines="0" topLeftCell="A25" workbookViewId="0">
      <selection sqref="A1:H64"/>
    </sheetView>
  </sheetViews>
  <sheetFormatPr baseColWidth="10" defaultRowHeight="12.75" x14ac:dyDescent="0.2"/>
  <cols>
    <col min="1" max="1" width="2.140625" style="20" customWidth="1"/>
    <col min="2" max="2" width="11.42578125" style="20" customWidth="1"/>
    <col min="3" max="4" width="11.42578125" style="20"/>
    <col min="5" max="5" width="10.140625" style="20" customWidth="1"/>
    <col min="6" max="7" width="25.7109375" style="20" customWidth="1"/>
    <col min="8" max="8" width="4" style="20" customWidth="1"/>
    <col min="9" max="16384" width="11.42578125" style="20"/>
  </cols>
  <sheetData>
    <row r="1" spans="1:8" x14ac:dyDescent="0.2">
      <c r="A1" s="652" t="s">
        <v>316</v>
      </c>
      <c r="B1" s="652"/>
      <c r="C1" s="652"/>
      <c r="D1" s="652"/>
      <c r="E1" s="652"/>
      <c r="F1" s="652"/>
      <c r="G1" s="652"/>
      <c r="H1" s="652"/>
    </row>
    <row r="2" spans="1:8" x14ac:dyDescent="0.2">
      <c r="A2" s="401"/>
      <c r="B2" s="401"/>
      <c r="C2" s="401"/>
      <c r="D2" s="401"/>
      <c r="E2" s="401"/>
      <c r="F2" s="401"/>
      <c r="G2" s="401"/>
      <c r="H2" s="401"/>
    </row>
    <row r="3" spans="1:8" ht="12.75" customHeight="1" x14ac:dyDescent="0.2">
      <c r="A3" s="401"/>
      <c r="B3" s="641" t="s">
        <v>185</v>
      </c>
      <c r="C3" s="641"/>
      <c r="D3" s="641"/>
      <c r="E3" s="641"/>
      <c r="F3" s="641"/>
      <c r="G3" s="641"/>
      <c r="H3" s="401"/>
    </row>
    <row r="4" spans="1:8" ht="8.25" customHeight="1" x14ac:dyDescent="0.2">
      <c r="B4" s="2"/>
      <c r="C4" s="2"/>
      <c r="D4" s="2"/>
      <c r="E4" s="2"/>
    </row>
    <row r="5" spans="1:8" ht="21" customHeight="1" x14ac:dyDescent="0.2">
      <c r="B5" s="683"/>
      <c r="C5" s="683"/>
      <c r="D5" s="683"/>
      <c r="E5" s="683"/>
      <c r="F5" s="595" t="s">
        <v>430</v>
      </c>
      <c r="G5" s="596" t="s">
        <v>272</v>
      </c>
    </row>
    <row r="6" spans="1:8" ht="12.75" customHeight="1" x14ac:dyDescent="0.2">
      <c r="B6" s="642" t="s">
        <v>186</v>
      </c>
      <c r="C6" s="643"/>
      <c r="D6" s="643"/>
      <c r="E6" s="643"/>
      <c r="F6" s="338">
        <v>0</v>
      </c>
      <c r="G6" s="91">
        <v>0.1</v>
      </c>
    </row>
    <row r="7" spans="1:8" ht="12.75" customHeight="1" x14ac:dyDescent="0.2">
      <c r="B7" s="647" t="s">
        <v>187</v>
      </c>
      <c r="C7" s="684"/>
      <c r="D7" s="684"/>
      <c r="E7" s="684"/>
      <c r="F7" s="337">
        <v>0</v>
      </c>
      <c r="G7" s="92">
        <v>0.1</v>
      </c>
    </row>
    <row r="8" spans="1:8" ht="11.25" customHeight="1" x14ac:dyDescent="0.2">
      <c r="B8" s="647" t="s">
        <v>188</v>
      </c>
      <c r="C8" s="684"/>
      <c r="D8" s="684"/>
      <c r="E8" s="684"/>
      <c r="F8" s="337">
        <v>0</v>
      </c>
      <c r="G8" s="92">
        <v>0</v>
      </c>
    </row>
    <row r="9" spans="1:8" ht="12.75" customHeight="1" x14ac:dyDescent="0.2">
      <c r="B9" s="647" t="s">
        <v>159</v>
      </c>
      <c r="C9" s="684"/>
      <c r="D9" s="684"/>
      <c r="E9" s="648"/>
      <c r="F9" s="337">
        <v>0.2</v>
      </c>
      <c r="G9" s="92">
        <v>0.1</v>
      </c>
    </row>
    <row r="10" spans="1:8" x14ac:dyDescent="0.2">
      <c r="B10" s="647" t="s">
        <v>160</v>
      </c>
      <c r="C10" s="684"/>
      <c r="D10" s="684"/>
      <c r="E10" s="684"/>
      <c r="F10" s="337">
        <v>0.4</v>
      </c>
      <c r="G10" s="92">
        <v>0.2</v>
      </c>
    </row>
    <row r="11" spans="1:8" ht="13.5" customHeight="1" x14ac:dyDescent="0.2">
      <c r="B11" s="647" t="s">
        <v>161</v>
      </c>
      <c r="C11" s="684"/>
      <c r="D11" s="684"/>
      <c r="E11" s="684"/>
      <c r="F11" s="337">
        <v>1.1000000000000001</v>
      </c>
      <c r="G11" s="92">
        <v>1</v>
      </c>
    </row>
    <row r="12" spans="1:8" ht="13.5" customHeight="1" x14ac:dyDescent="0.2">
      <c r="B12" s="647" t="s">
        <v>189</v>
      </c>
      <c r="C12" s="684"/>
      <c r="D12" s="684"/>
      <c r="E12" s="684"/>
      <c r="F12" s="337">
        <v>86.6</v>
      </c>
      <c r="G12" s="92">
        <v>90</v>
      </c>
    </row>
    <row r="13" spans="1:8" x14ac:dyDescent="0.2">
      <c r="B13" s="647" t="s">
        <v>190</v>
      </c>
      <c r="C13" s="684"/>
      <c r="D13" s="684"/>
      <c r="E13" s="684"/>
      <c r="F13" s="337">
        <v>0</v>
      </c>
      <c r="G13" s="92">
        <v>0.3</v>
      </c>
    </row>
    <row r="14" spans="1:8" x14ac:dyDescent="0.2">
      <c r="B14" s="647" t="s">
        <v>191</v>
      </c>
      <c r="C14" s="684"/>
      <c r="D14" s="684"/>
      <c r="E14" s="684"/>
      <c r="F14" s="337">
        <v>1.1000000000000001</v>
      </c>
      <c r="G14" s="92">
        <v>1.2</v>
      </c>
    </row>
    <row r="15" spans="1:8" ht="12.75" customHeight="1" x14ac:dyDescent="0.2">
      <c r="B15" s="647" t="s">
        <v>162</v>
      </c>
      <c r="C15" s="684"/>
      <c r="D15" s="684"/>
      <c r="E15" s="684"/>
      <c r="F15" s="337">
        <v>0.8</v>
      </c>
      <c r="G15" s="92">
        <v>0.5</v>
      </c>
    </row>
    <row r="16" spans="1:8" ht="12.75" customHeight="1" x14ac:dyDescent="0.2">
      <c r="B16" s="647" t="s">
        <v>330</v>
      </c>
      <c r="C16" s="684"/>
      <c r="D16" s="684"/>
      <c r="E16" s="648"/>
      <c r="F16" s="337">
        <v>5.0999999999999996</v>
      </c>
      <c r="G16" s="92">
        <v>1.7</v>
      </c>
    </row>
    <row r="17" spans="2:7" x14ac:dyDescent="0.2">
      <c r="B17" s="647" t="s">
        <v>192</v>
      </c>
      <c r="C17" s="684"/>
      <c r="D17" s="684"/>
      <c r="E17" s="684"/>
      <c r="F17" s="337">
        <v>1.3</v>
      </c>
      <c r="G17" s="92">
        <v>0.7</v>
      </c>
    </row>
    <row r="18" spans="2:7" x14ac:dyDescent="0.2">
      <c r="B18" s="647" t="s">
        <v>193</v>
      </c>
      <c r="C18" s="684"/>
      <c r="D18" s="684"/>
      <c r="E18" s="684"/>
      <c r="F18" s="337">
        <v>1.1000000000000001</v>
      </c>
      <c r="G18" s="92">
        <v>1.3</v>
      </c>
    </row>
    <row r="19" spans="2:7" ht="12.75" customHeight="1" x14ac:dyDescent="0.2">
      <c r="B19" s="647" t="s">
        <v>194</v>
      </c>
      <c r="C19" s="684"/>
      <c r="D19" s="684"/>
      <c r="E19" s="684"/>
      <c r="F19" s="337">
        <v>0.6</v>
      </c>
      <c r="G19" s="92">
        <v>0.4</v>
      </c>
    </row>
    <row r="20" spans="2:7" x14ac:dyDescent="0.2">
      <c r="B20" s="647" t="s">
        <v>195</v>
      </c>
      <c r="C20" s="684"/>
      <c r="D20" s="684"/>
      <c r="E20" s="684"/>
      <c r="F20" s="337">
        <v>0.2</v>
      </c>
      <c r="G20" s="92">
        <v>0.2</v>
      </c>
    </row>
    <row r="21" spans="2:7" x14ac:dyDescent="0.2">
      <c r="B21" s="647" t="s">
        <v>196</v>
      </c>
      <c r="C21" s="684"/>
      <c r="D21" s="684"/>
      <c r="E21" s="684"/>
      <c r="F21" s="337">
        <v>0.2</v>
      </c>
      <c r="G21" s="92">
        <v>0.1</v>
      </c>
    </row>
    <row r="22" spans="2:7" x14ac:dyDescent="0.2">
      <c r="B22" s="626" t="s">
        <v>211</v>
      </c>
      <c r="C22" s="627"/>
      <c r="D22" s="627"/>
      <c r="E22" s="627"/>
      <c r="F22" s="337">
        <v>1.3</v>
      </c>
      <c r="G22" s="92">
        <v>2.1</v>
      </c>
    </row>
    <row r="23" spans="2:7" ht="12.75" customHeight="1" x14ac:dyDescent="0.2">
      <c r="B23" s="686" t="s">
        <v>210</v>
      </c>
      <c r="C23" s="687"/>
      <c r="D23" s="687"/>
      <c r="E23" s="687"/>
      <c r="F23" s="85">
        <f>SUM(F6:F22)</f>
        <v>99.999999999999972</v>
      </c>
      <c r="G23" s="93">
        <f>SUM(G6:G22)</f>
        <v>100</v>
      </c>
    </row>
    <row r="24" spans="2:7" ht="16.5" customHeight="1" x14ac:dyDescent="0.2">
      <c r="B24" s="689" t="s">
        <v>222</v>
      </c>
      <c r="C24" s="690"/>
      <c r="D24" s="690"/>
      <c r="E24" s="690"/>
      <c r="F24" s="86">
        <v>530</v>
      </c>
      <c r="G24" s="94">
        <v>1657</v>
      </c>
    </row>
    <row r="25" spans="2:7" ht="16.5" customHeight="1" x14ac:dyDescent="0.2">
      <c r="B25" s="14"/>
      <c r="C25" s="14"/>
      <c r="D25" s="14"/>
      <c r="E25" s="14"/>
      <c r="F25" s="96"/>
      <c r="G25" s="96"/>
    </row>
    <row r="26" spans="2:7" ht="12.75" customHeight="1" x14ac:dyDescent="0.2">
      <c r="B26" s="641" t="s">
        <v>197</v>
      </c>
      <c r="C26" s="641"/>
      <c r="D26" s="641"/>
      <c r="E26" s="641"/>
      <c r="F26" s="641"/>
      <c r="G26" s="641"/>
    </row>
    <row r="27" spans="2:7" ht="8.25" customHeight="1" x14ac:dyDescent="0.2"/>
    <row r="28" spans="2:7" ht="21" customHeight="1" x14ac:dyDescent="0.2">
      <c r="B28" s="1"/>
      <c r="C28" s="1"/>
      <c r="F28" s="595" t="s">
        <v>430</v>
      </c>
      <c r="G28" s="597" t="s">
        <v>272</v>
      </c>
    </row>
    <row r="29" spans="2:7" x14ac:dyDescent="0.2">
      <c r="B29" s="629" t="s">
        <v>198</v>
      </c>
      <c r="C29" s="688"/>
      <c r="D29" s="688"/>
      <c r="E29" s="630"/>
      <c r="F29" s="87">
        <v>0.2</v>
      </c>
      <c r="G29" s="5">
        <v>0.3</v>
      </c>
    </row>
    <row r="30" spans="2:7" x14ac:dyDescent="0.2">
      <c r="B30" s="631" t="s">
        <v>199</v>
      </c>
      <c r="C30" s="685"/>
      <c r="D30" s="685"/>
      <c r="E30" s="632"/>
      <c r="F30" s="84">
        <v>2.9</v>
      </c>
      <c r="G30" s="76">
        <v>2.4</v>
      </c>
    </row>
    <row r="31" spans="2:7" x14ac:dyDescent="0.2">
      <c r="B31" s="631" t="s">
        <v>200</v>
      </c>
      <c r="C31" s="685"/>
      <c r="D31" s="685"/>
      <c r="E31" s="632"/>
      <c r="F31" s="84">
        <v>76.7</v>
      </c>
      <c r="G31" s="76">
        <v>78.3</v>
      </c>
    </row>
    <row r="32" spans="2:7" x14ac:dyDescent="0.2">
      <c r="B32" s="631" t="s">
        <v>166</v>
      </c>
      <c r="C32" s="685"/>
      <c r="D32" s="685"/>
      <c r="E32" s="632"/>
      <c r="F32" s="84">
        <v>0.8</v>
      </c>
      <c r="G32" s="76">
        <v>0.8</v>
      </c>
    </row>
    <row r="33" spans="2:7" x14ac:dyDescent="0.2">
      <c r="B33" s="631" t="s">
        <v>201</v>
      </c>
      <c r="C33" s="685"/>
      <c r="D33" s="685"/>
      <c r="E33" s="632"/>
      <c r="F33" s="84">
        <v>5.8</v>
      </c>
      <c r="G33" s="76">
        <v>5.2</v>
      </c>
    </row>
    <row r="34" spans="2:7" x14ac:dyDescent="0.2">
      <c r="B34" s="631" t="s">
        <v>163</v>
      </c>
      <c r="C34" s="685"/>
      <c r="D34" s="685"/>
      <c r="E34" s="632"/>
      <c r="F34" s="84">
        <v>0.8</v>
      </c>
      <c r="G34" s="76">
        <v>0.5</v>
      </c>
    </row>
    <row r="35" spans="2:7" x14ac:dyDescent="0.2">
      <c r="B35" s="631" t="s">
        <v>202</v>
      </c>
      <c r="C35" s="685"/>
      <c r="D35" s="685"/>
      <c r="E35" s="632"/>
      <c r="F35" s="84">
        <v>0.2</v>
      </c>
      <c r="G35" s="76">
        <v>0.3</v>
      </c>
    </row>
    <row r="36" spans="2:7" x14ac:dyDescent="0.2">
      <c r="B36" s="631" t="s">
        <v>147</v>
      </c>
      <c r="C36" s="685"/>
      <c r="D36" s="685"/>
      <c r="E36" s="632"/>
      <c r="F36" s="84">
        <v>11.7</v>
      </c>
      <c r="G36" s="76">
        <v>10.4</v>
      </c>
    </row>
    <row r="37" spans="2:7" x14ac:dyDescent="0.2">
      <c r="B37" s="631" t="s">
        <v>203</v>
      </c>
      <c r="C37" s="685"/>
      <c r="D37" s="685"/>
      <c r="E37" s="632"/>
      <c r="F37" s="84">
        <v>0</v>
      </c>
      <c r="G37" s="76">
        <v>0</v>
      </c>
    </row>
    <row r="38" spans="2:7" x14ac:dyDescent="0.2">
      <c r="B38" s="631" t="s">
        <v>164</v>
      </c>
      <c r="C38" s="685"/>
      <c r="D38" s="685"/>
      <c r="E38" s="632"/>
      <c r="F38" s="84">
        <v>0</v>
      </c>
      <c r="G38" s="76">
        <v>0</v>
      </c>
    </row>
    <row r="39" spans="2:7" x14ac:dyDescent="0.2">
      <c r="B39" s="631" t="s">
        <v>413</v>
      </c>
      <c r="C39" s="685"/>
      <c r="D39" s="685"/>
      <c r="E39" s="632"/>
      <c r="F39" s="84">
        <v>0.2</v>
      </c>
      <c r="G39" s="76">
        <v>0.2</v>
      </c>
    </row>
    <row r="40" spans="2:7" x14ac:dyDescent="0.2">
      <c r="B40" s="317" t="s">
        <v>3</v>
      </c>
      <c r="C40" s="331"/>
      <c r="D40" s="331"/>
      <c r="E40" s="320"/>
      <c r="F40" s="84">
        <v>0.2</v>
      </c>
      <c r="G40" s="76">
        <v>0.3</v>
      </c>
    </row>
    <row r="41" spans="2:7" x14ac:dyDescent="0.2">
      <c r="B41" s="317" t="s">
        <v>165</v>
      </c>
      <c r="C41" s="331"/>
      <c r="D41" s="331"/>
      <c r="E41" s="320"/>
      <c r="F41" s="84">
        <v>0.4</v>
      </c>
      <c r="G41" s="76">
        <v>0.6</v>
      </c>
    </row>
    <row r="42" spans="2:7" x14ac:dyDescent="0.2">
      <c r="B42" s="633" t="s">
        <v>211</v>
      </c>
      <c r="C42" s="695"/>
      <c r="D42" s="695"/>
      <c r="E42" s="634"/>
      <c r="F42" s="84">
        <v>0.2</v>
      </c>
      <c r="G42" s="76">
        <v>0.7</v>
      </c>
    </row>
    <row r="43" spans="2:7" x14ac:dyDescent="0.2">
      <c r="B43" s="692" t="s">
        <v>210</v>
      </c>
      <c r="C43" s="693"/>
      <c r="D43" s="693"/>
      <c r="E43" s="694"/>
      <c r="F43" s="85">
        <f>SUM(F29:F42)</f>
        <v>100.10000000000001</v>
      </c>
      <c r="G43" s="93">
        <f>SUM(G29:G42)</f>
        <v>100</v>
      </c>
    </row>
    <row r="44" spans="2:7" ht="16.5" customHeight="1" x14ac:dyDescent="0.2">
      <c r="B44" s="697" t="s">
        <v>222</v>
      </c>
      <c r="C44" s="698"/>
      <c r="D44" s="698"/>
      <c r="E44" s="699"/>
      <c r="F44" s="86">
        <v>514</v>
      </c>
      <c r="G44" s="94">
        <v>1593</v>
      </c>
    </row>
    <row r="45" spans="2:7" ht="16.5" customHeight="1" x14ac:dyDescent="0.2">
      <c r="B45" s="333"/>
      <c r="C45" s="333"/>
      <c r="D45" s="333"/>
      <c r="E45" s="333"/>
      <c r="F45" s="96"/>
      <c r="G45" s="96"/>
    </row>
    <row r="46" spans="2:7" ht="12.75" customHeight="1" x14ac:dyDescent="0.2">
      <c r="B46" s="641" t="s">
        <v>182</v>
      </c>
      <c r="C46" s="641"/>
      <c r="D46" s="641"/>
      <c r="E46" s="641"/>
      <c r="F46" s="641"/>
      <c r="G46" s="641"/>
    </row>
    <row r="47" spans="2:7" ht="8.25" customHeight="1" x14ac:dyDescent="0.2">
      <c r="B47" s="18"/>
      <c r="C47" s="18"/>
      <c r="D47" s="18"/>
      <c r="E47" s="18"/>
      <c r="F47" s="18"/>
      <c r="G47" s="18"/>
    </row>
    <row r="48" spans="2:7" ht="21" customHeight="1" x14ac:dyDescent="0.2">
      <c r="B48" s="691"/>
      <c r="C48" s="691"/>
      <c r="D48" s="691"/>
      <c r="E48" s="15"/>
      <c r="F48" s="595" t="s">
        <v>430</v>
      </c>
      <c r="G48" s="597" t="s">
        <v>272</v>
      </c>
    </row>
    <row r="49" spans="2:9" x14ac:dyDescent="0.2">
      <c r="B49" s="629" t="s">
        <v>204</v>
      </c>
      <c r="C49" s="688"/>
      <c r="D49" s="688"/>
      <c r="E49" s="630"/>
      <c r="F49" s="88">
        <v>25.7</v>
      </c>
      <c r="G49" s="8">
        <v>19.100000000000001</v>
      </c>
    </row>
    <row r="50" spans="2:9" x14ac:dyDescent="0.2">
      <c r="B50" s="631" t="s">
        <v>177</v>
      </c>
      <c r="C50" s="685"/>
      <c r="D50" s="685"/>
      <c r="E50" s="632"/>
      <c r="F50" s="218">
        <v>27</v>
      </c>
      <c r="G50" s="12">
        <v>34.5</v>
      </c>
      <c r="I50" s="393"/>
    </row>
    <row r="51" spans="2:9" x14ac:dyDescent="0.2">
      <c r="B51" s="631" t="s">
        <v>205</v>
      </c>
      <c r="C51" s="685"/>
      <c r="D51" s="685"/>
      <c r="E51" s="632"/>
      <c r="F51" s="218">
        <v>24</v>
      </c>
      <c r="G51" s="12">
        <v>23.1</v>
      </c>
      <c r="I51" s="402"/>
    </row>
    <row r="52" spans="2:9" ht="27.75" customHeight="1" x14ac:dyDescent="0.2">
      <c r="B52" s="647" t="s">
        <v>206</v>
      </c>
      <c r="C52" s="684"/>
      <c r="D52" s="684"/>
      <c r="E52" s="648"/>
      <c r="F52" s="218">
        <v>14</v>
      </c>
      <c r="G52" s="12">
        <v>11</v>
      </c>
    </row>
    <row r="53" spans="2:9" x14ac:dyDescent="0.2">
      <c r="B53" s="631" t="s">
        <v>207</v>
      </c>
      <c r="C53" s="685"/>
      <c r="D53" s="685"/>
      <c r="E53" s="632"/>
      <c r="F53" s="218">
        <v>0.9</v>
      </c>
      <c r="G53" s="12">
        <v>1.6</v>
      </c>
    </row>
    <row r="54" spans="2:9" x14ac:dyDescent="0.2">
      <c r="B54" s="631" t="s">
        <v>213</v>
      </c>
      <c r="C54" s="685"/>
      <c r="D54" s="685"/>
      <c r="E54" s="632"/>
      <c r="F54" s="218">
        <v>2.8</v>
      </c>
      <c r="G54" s="12">
        <v>2.2999999999999998</v>
      </c>
    </row>
    <row r="55" spans="2:9" ht="27.75" customHeight="1" x14ac:dyDescent="0.2">
      <c r="B55" s="647" t="s">
        <v>208</v>
      </c>
      <c r="C55" s="684"/>
      <c r="D55" s="684"/>
      <c r="E55" s="648"/>
      <c r="F55" s="218">
        <v>0.2</v>
      </c>
      <c r="G55" s="12">
        <v>0.1</v>
      </c>
    </row>
    <row r="56" spans="2:9" x14ac:dyDescent="0.2">
      <c r="B56" s="631" t="s">
        <v>214</v>
      </c>
      <c r="C56" s="685"/>
      <c r="D56" s="685"/>
      <c r="E56" s="632"/>
      <c r="F56" s="218">
        <v>1.1000000000000001</v>
      </c>
      <c r="G56" s="12">
        <v>1.5</v>
      </c>
    </row>
    <row r="57" spans="2:9" x14ac:dyDescent="0.2">
      <c r="B57" s="631" t="s">
        <v>178</v>
      </c>
      <c r="C57" s="685"/>
      <c r="D57" s="685"/>
      <c r="E57" s="632"/>
      <c r="F57" s="218">
        <v>0.6</v>
      </c>
      <c r="G57" s="12">
        <v>0.5</v>
      </c>
    </row>
    <row r="58" spans="2:9" x14ac:dyDescent="0.2">
      <c r="B58" s="631" t="s">
        <v>179</v>
      </c>
      <c r="C58" s="685"/>
      <c r="D58" s="685"/>
      <c r="E58" s="632"/>
      <c r="F58" s="218">
        <v>1.5</v>
      </c>
      <c r="G58" s="12">
        <v>1</v>
      </c>
    </row>
    <row r="59" spans="2:9" x14ac:dyDescent="0.2">
      <c r="B59" s="631" t="s">
        <v>215</v>
      </c>
      <c r="C59" s="685"/>
      <c r="D59" s="685"/>
      <c r="E59" s="632"/>
      <c r="F59" s="218" t="s">
        <v>173</v>
      </c>
      <c r="G59" s="12">
        <v>0.1</v>
      </c>
    </row>
    <row r="60" spans="2:9" x14ac:dyDescent="0.2">
      <c r="B60" s="631" t="s">
        <v>180</v>
      </c>
      <c r="C60" s="685"/>
      <c r="D60" s="685"/>
      <c r="E60" s="632"/>
      <c r="F60" s="218">
        <v>0.9</v>
      </c>
      <c r="G60" s="12">
        <v>0.3</v>
      </c>
    </row>
    <row r="61" spans="2:9" x14ac:dyDescent="0.2">
      <c r="B61" s="633" t="s">
        <v>211</v>
      </c>
      <c r="C61" s="695"/>
      <c r="D61" s="695"/>
      <c r="E61" s="634"/>
      <c r="F61" s="89">
        <v>1.3</v>
      </c>
      <c r="G61" s="12">
        <v>5.0999999999999996</v>
      </c>
    </row>
    <row r="62" spans="2:9" x14ac:dyDescent="0.2">
      <c r="B62" s="692" t="s">
        <v>210</v>
      </c>
      <c r="C62" s="693"/>
      <c r="D62" s="693"/>
      <c r="E62" s="693"/>
      <c r="F62" s="327">
        <f>SUM(F49:F61)</f>
        <v>100</v>
      </c>
      <c r="G62" s="7">
        <f>SUM(G49:G61)</f>
        <v>100.19999999999997</v>
      </c>
    </row>
    <row r="63" spans="2:9" x14ac:dyDescent="0.2">
      <c r="B63" s="697" t="s">
        <v>222</v>
      </c>
      <c r="C63" s="698"/>
      <c r="D63" s="698"/>
      <c r="E63" s="698"/>
      <c r="F63" s="90">
        <v>530</v>
      </c>
      <c r="G63" s="95">
        <v>1657</v>
      </c>
    </row>
  </sheetData>
  <customSheetViews>
    <customSheetView guid="{4BF6A69F-C29D-460A-9E84-5045F8F80EEB}" showGridLines="0" topLeftCell="A37">
      <selection activeCell="I50" sqref="I50"/>
      <pageMargins left="0.19685039370078741" right="0.15748031496062992" top="0.19685039370078741" bottom="0.19685039370078741" header="0.31496062992125984" footer="0.31496062992125984"/>
      <pageSetup paperSize="9" orientation="portrait"/>
    </customSheetView>
  </customSheetViews>
  <mergeCells count="54">
    <mergeCell ref="B7:E7"/>
    <mergeCell ref="B8:E8"/>
    <mergeCell ref="A1:H1"/>
    <mergeCell ref="B3:G3"/>
    <mergeCell ref="B5:E5"/>
    <mergeCell ref="B6:E6"/>
    <mergeCell ref="B13:E13"/>
    <mergeCell ref="B14:E14"/>
    <mergeCell ref="B11:E11"/>
    <mergeCell ref="B12:E12"/>
    <mergeCell ref="B9:E9"/>
    <mergeCell ref="B10:E10"/>
    <mergeCell ref="B20:E20"/>
    <mergeCell ref="B21:E21"/>
    <mergeCell ref="B18:E18"/>
    <mergeCell ref="B19:E19"/>
    <mergeCell ref="B15:E15"/>
    <mergeCell ref="B17:E17"/>
    <mergeCell ref="B16:E16"/>
    <mergeCell ref="B30:E30"/>
    <mergeCell ref="B31:E31"/>
    <mergeCell ref="B26:G26"/>
    <mergeCell ref="B29:E29"/>
    <mergeCell ref="B22:E22"/>
    <mergeCell ref="B23:E23"/>
    <mergeCell ref="B24:E24"/>
    <mergeCell ref="B36:E36"/>
    <mergeCell ref="B37:E37"/>
    <mergeCell ref="B34:E34"/>
    <mergeCell ref="B35:E35"/>
    <mergeCell ref="B32:E32"/>
    <mergeCell ref="B33:E33"/>
    <mergeCell ref="B43:E43"/>
    <mergeCell ref="B46:G46"/>
    <mergeCell ref="B48:D48"/>
    <mergeCell ref="B42:E42"/>
    <mergeCell ref="B38:E38"/>
    <mergeCell ref="B39:E39"/>
    <mergeCell ref="B44:E44"/>
    <mergeCell ref="B49:E49"/>
    <mergeCell ref="B50:E50"/>
    <mergeCell ref="B55:E55"/>
    <mergeCell ref="B63:E63"/>
    <mergeCell ref="B61:E61"/>
    <mergeCell ref="B62:E62"/>
    <mergeCell ref="B59:E59"/>
    <mergeCell ref="B60:E60"/>
    <mergeCell ref="B57:E57"/>
    <mergeCell ref="B58:E58"/>
    <mergeCell ref="B56:E56"/>
    <mergeCell ref="B53:E53"/>
    <mergeCell ref="B54:E54"/>
    <mergeCell ref="B51:E51"/>
    <mergeCell ref="B52:E52"/>
  </mergeCells>
  <phoneticPr fontId="10" type="noConversion"/>
  <pageMargins left="0.19685039370078741" right="0.15748031496062992" top="0.19685039370078741" bottom="0.19685039370078741" header="0.31496062992125984" footer="0.31496062992125984"/>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9"/>
  <dimension ref="A1:N45"/>
  <sheetViews>
    <sheetView showGridLines="0" topLeftCell="A10" workbookViewId="0">
      <selection sqref="A1:G41"/>
    </sheetView>
  </sheetViews>
  <sheetFormatPr baseColWidth="10" defaultRowHeight="12.75" x14ac:dyDescent="0.2"/>
  <cols>
    <col min="1" max="1" width="2.140625" style="20" customWidth="1"/>
    <col min="2" max="2" width="40.28515625" style="20" customWidth="1"/>
    <col min="3" max="3" width="12.42578125" style="20" customWidth="1"/>
    <col min="4" max="4" width="13.42578125" style="20" customWidth="1"/>
    <col min="5" max="5" width="11.42578125" style="20" customWidth="1"/>
    <col min="6" max="6" width="11.42578125" style="20"/>
    <col min="7" max="7" width="2.42578125" style="20" customWidth="1"/>
    <col min="8" max="16384" width="11.42578125" style="20"/>
  </cols>
  <sheetData>
    <row r="1" spans="1:8" x14ac:dyDescent="0.2">
      <c r="A1" s="652" t="s">
        <v>316</v>
      </c>
      <c r="B1" s="652"/>
      <c r="C1" s="652"/>
      <c r="D1" s="652"/>
      <c r="E1" s="652"/>
      <c r="F1" s="652"/>
      <c r="G1" s="652"/>
    </row>
    <row r="2" spans="1:8" x14ac:dyDescent="0.2">
      <c r="A2" s="401"/>
      <c r="B2" s="401"/>
      <c r="C2" s="401"/>
      <c r="D2" s="401"/>
      <c r="E2" s="401"/>
      <c r="F2" s="401"/>
      <c r="G2" s="401"/>
    </row>
    <row r="3" spans="1:8" ht="12.75" customHeight="1" x14ac:dyDescent="0.2">
      <c r="A3" s="401"/>
      <c r="B3" s="641" t="s">
        <v>270</v>
      </c>
      <c r="C3" s="641"/>
      <c r="D3" s="641"/>
      <c r="E3" s="641"/>
      <c r="F3" s="641"/>
      <c r="G3" s="183"/>
      <c r="H3" s="33"/>
    </row>
    <row r="4" spans="1:8" ht="8.85" customHeight="1" x14ac:dyDescent="0.2"/>
    <row r="5" spans="1:8" ht="20.100000000000001" customHeight="1" x14ac:dyDescent="0.2">
      <c r="C5" s="722" t="s">
        <v>430</v>
      </c>
      <c r="D5" s="723"/>
      <c r="E5" s="700" t="s">
        <v>272</v>
      </c>
      <c r="F5" s="701"/>
    </row>
    <row r="6" spans="1:8" ht="16.5" customHeight="1" x14ac:dyDescent="0.2">
      <c r="B6" s="581"/>
      <c r="C6" s="591" t="s">
        <v>217</v>
      </c>
      <c r="D6" s="591" t="s">
        <v>218</v>
      </c>
      <c r="E6" s="591" t="s">
        <v>217</v>
      </c>
      <c r="F6" s="591" t="s">
        <v>218</v>
      </c>
    </row>
    <row r="7" spans="1:8" ht="17.25" customHeight="1" x14ac:dyDescent="0.2">
      <c r="B7" s="316" t="s">
        <v>148</v>
      </c>
      <c r="C7" s="5">
        <v>3.2</v>
      </c>
      <c r="D7" s="5">
        <v>1.1000000000000001</v>
      </c>
      <c r="E7" s="5">
        <v>2.2999999999999998</v>
      </c>
      <c r="F7" s="5">
        <v>0.9</v>
      </c>
    </row>
    <row r="8" spans="1:8" ht="17.25" customHeight="1" x14ac:dyDescent="0.2">
      <c r="B8" s="319" t="s">
        <v>149</v>
      </c>
      <c r="C8" s="76">
        <v>10.6</v>
      </c>
      <c r="D8" s="76">
        <v>4.5</v>
      </c>
      <c r="E8" s="76">
        <v>10.9</v>
      </c>
      <c r="F8" s="76">
        <v>4</v>
      </c>
    </row>
    <row r="9" spans="1:8" ht="17.25" customHeight="1" x14ac:dyDescent="0.2">
      <c r="B9" s="319" t="s">
        <v>150</v>
      </c>
      <c r="C9" s="76">
        <v>19.600000000000001</v>
      </c>
      <c r="D9" s="76">
        <v>14.2</v>
      </c>
      <c r="E9" s="76">
        <v>19.600000000000001</v>
      </c>
      <c r="F9" s="76">
        <v>12.4</v>
      </c>
    </row>
    <row r="10" spans="1:8" ht="17.25" customHeight="1" x14ac:dyDescent="0.2">
      <c r="B10" s="319" t="s">
        <v>151</v>
      </c>
      <c r="C10" s="76">
        <v>13</v>
      </c>
      <c r="D10" s="76">
        <v>14</v>
      </c>
      <c r="E10" s="76">
        <v>11.6</v>
      </c>
      <c r="F10" s="76">
        <v>14.5</v>
      </c>
    </row>
    <row r="11" spans="1:8" ht="17.25" customHeight="1" x14ac:dyDescent="0.2">
      <c r="B11" s="319" t="s">
        <v>152</v>
      </c>
      <c r="C11" s="76">
        <v>26.2</v>
      </c>
      <c r="D11" s="76">
        <v>44.5</v>
      </c>
      <c r="E11" s="76">
        <v>25.1</v>
      </c>
      <c r="F11" s="76">
        <v>43.6</v>
      </c>
    </row>
    <row r="12" spans="1:8" ht="17.25" customHeight="1" x14ac:dyDescent="0.2">
      <c r="B12" s="319" t="s">
        <v>153</v>
      </c>
      <c r="C12" s="76">
        <v>17.899999999999999</v>
      </c>
      <c r="D12" s="76">
        <v>6.2</v>
      </c>
      <c r="E12" s="76">
        <v>17</v>
      </c>
      <c r="F12" s="76">
        <v>6.3</v>
      </c>
    </row>
    <row r="13" spans="1:8" ht="17.25" customHeight="1" x14ac:dyDescent="0.2">
      <c r="B13" s="317" t="s">
        <v>212</v>
      </c>
      <c r="C13" s="76">
        <v>2.2999999999999998</v>
      </c>
      <c r="D13" s="76">
        <v>11.7</v>
      </c>
      <c r="E13" s="76">
        <v>1.4</v>
      </c>
      <c r="F13" s="76">
        <v>9.6999999999999993</v>
      </c>
    </row>
    <row r="14" spans="1:8" ht="17.25" customHeight="1" x14ac:dyDescent="0.2">
      <c r="B14" s="321" t="s">
        <v>211</v>
      </c>
      <c r="C14" s="6">
        <v>7.2</v>
      </c>
      <c r="D14" s="6">
        <v>3.8</v>
      </c>
      <c r="E14" s="6">
        <v>12.1</v>
      </c>
      <c r="F14" s="6">
        <v>8.6</v>
      </c>
    </row>
    <row r="15" spans="1:8" ht="15.75" customHeight="1" x14ac:dyDescent="0.2">
      <c r="B15" s="78" t="s">
        <v>221</v>
      </c>
      <c r="C15" s="72">
        <f>SUM(C7:C14)</f>
        <v>100</v>
      </c>
      <c r="D15" s="73">
        <f>SUM(D7:D14)</f>
        <v>100</v>
      </c>
      <c r="E15" s="73">
        <f>SUM(E7:E14)</f>
        <v>100</v>
      </c>
      <c r="F15" s="73">
        <f>SUM(F7:F14)</f>
        <v>100</v>
      </c>
    </row>
    <row r="16" spans="1:8" ht="15.75" customHeight="1" x14ac:dyDescent="0.2">
      <c r="B16" s="38" t="s">
        <v>222</v>
      </c>
      <c r="C16" s="74">
        <v>530</v>
      </c>
      <c r="D16" s="75">
        <v>530</v>
      </c>
      <c r="E16" s="75">
        <v>1657</v>
      </c>
      <c r="F16" s="75">
        <v>1657</v>
      </c>
    </row>
    <row r="17" spans="2:8" ht="16.5" customHeight="1" x14ac:dyDescent="0.2"/>
    <row r="18" spans="2:8" ht="12.75" customHeight="1" x14ac:dyDescent="0.2">
      <c r="B18" s="641" t="s">
        <v>265</v>
      </c>
      <c r="C18" s="641"/>
      <c r="D18" s="641"/>
      <c r="E18" s="641"/>
      <c r="F18" s="641"/>
      <c r="G18" s="33"/>
      <c r="H18" s="33"/>
    </row>
    <row r="19" spans="2:8" ht="8.25" customHeight="1" x14ac:dyDescent="0.2"/>
    <row r="20" spans="2:8" ht="20.100000000000001" customHeight="1" x14ac:dyDescent="0.2">
      <c r="C20" s="722" t="s">
        <v>430</v>
      </c>
      <c r="D20" s="723"/>
      <c r="E20" s="700" t="s">
        <v>273</v>
      </c>
      <c r="F20" s="701"/>
    </row>
    <row r="21" spans="2:8" ht="17.25" customHeight="1" x14ac:dyDescent="0.2">
      <c r="B21" s="316" t="s">
        <v>233</v>
      </c>
      <c r="C21" s="704">
        <v>88.3</v>
      </c>
      <c r="D21" s="705"/>
      <c r="E21" s="704">
        <v>82.9</v>
      </c>
      <c r="F21" s="705"/>
    </row>
    <row r="22" spans="2:8" ht="17.25" customHeight="1" x14ac:dyDescent="0.2">
      <c r="B22" s="317" t="s">
        <v>234</v>
      </c>
      <c r="C22" s="702">
        <v>0</v>
      </c>
      <c r="D22" s="703"/>
      <c r="E22" s="702">
        <v>0.4</v>
      </c>
      <c r="F22" s="703"/>
    </row>
    <row r="23" spans="2:8" ht="17.25" customHeight="1" x14ac:dyDescent="0.2">
      <c r="B23" s="317" t="s">
        <v>216</v>
      </c>
      <c r="C23" s="702">
        <v>0</v>
      </c>
      <c r="D23" s="703"/>
      <c r="E23" s="702">
        <v>0.1</v>
      </c>
      <c r="F23" s="703"/>
    </row>
    <row r="24" spans="2:8" ht="17.25" customHeight="1" x14ac:dyDescent="0.2">
      <c r="B24" s="317" t="s">
        <v>235</v>
      </c>
      <c r="C24" s="702">
        <v>0</v>
      </c>
      <c r="D24" s="703"/>
      <c r="E24" s="702">
        <v>0</v>
      </c>
      <c r="F24" s="703"/>
    </row>
    <row r="25" spans="2:8" ht="17.25" customHeight="1" x14ac:dyDescent="0.2">
      <c r="B25" s="317" t="s">
        <v>236</v>
      </c>
      <c r="C25" s="702">
        <v>0</v>
      </c>
      <c r="D25" s="703"/>
      <c r="E25" s="702">
        <v>0</v>
      </c>
      <c r="F25" s="703"/>
    </row>
    <row r="26" spans="2:8" ht="17.25" customHeight="1" x14ac:dyDescent="0.2">
      <c r="B26" s="317" t="s">
        <v>237</v>
      </c>
      <c r="C26" s="702">
        <v>0</v>
      </c>
      <c r="D26" s="703"/>
      <c r="E26" s="702">
        <v>0</v>
      </c>
      <c r="F26" s="703"/>
    </row>
    <row r="27" spans="2:8" ht="17.25" customHeight="1" x14ac:dyDescent="0.2">
      <c r="B27" s="317" t="s">
        <v>167</v>
      </c>
      <c r="C27" s="702">
        <v>0</v>
      </c>
      <c r="D27" s="703"/>
      <c r="E27" s="702">
        <v>0.1</v>
      </c>
      <c r="F27" s="703"/>
    </row>
    <row r="28" spans="2:8" ht="17.25" customHeight="1" x14ac:dyDescent="0.2">
      <c r="B28" s="317" t="s">
        <v>238</v>
      </c>
      <c r="C28" s="702">
        <v>0.8</v>
      </c>
      <c r="D28" s="703"/>
      <c r="E28" s="702">
        <v>0.7</v>
      </c>
      <c r="F28" s="703"/>
    </row>
    <row r="29" spans="2:8" ht="17.25" customHeight="1" x14ac:dyDescent="0.2">
      <c r="B29" s="317" t="s">
        <v>239</v>
      </c>
      <c r="C29" s="702">
        <v>0</v>
      </c>
      <c r="D29" s="703"/>
      <c r="E29" s="702">
        <v>0</v>
      </c>
      <c r="F29" s="703"/>
    </row>
    <row r="30" spans="2:8" ht="17.25" customHeight="1" x14ac:dyDescent="0.2">
      <c r="B30" s="317" t="s">
        <v>240</v>
      </c>
      <c r="C30" s="702">
        <v>0.6</v>
      </c>
      <c r="D30" s="703"/>
      <c r="E30" s="702">
        <v>0.3</v>
      </c>
      <c r="F30" s="703"/>
    </row>
    <row r="31" spans="2:8" ht="17.25" customHeight="1" x14ac:dyDescent="0.2">
      <c r="B31" s="317" t="s">
        <v>241</v>
      </c>
      <c r="C31" s="702">
        <v>0</v>
      </c>
      <c r="D31" s="703"/>
      <c r="E31" s="702">
        <v>0</v>
      </c>
      <c r="F31" s="703"/>
    </row>
    <row r="32" spans="2:8" ht="17.25" customHeight="1" x14ac:dyDescent="0.2">
      <c r="B32" s="317" t="s">
        <v>242</v>
      </c>
      <c r="C32" s="702">
        <v>0</v>
      </c>
      <c r="D32" s="703"/>
      <c r="E32" s="702">
        <v>0</v>
      </c>
      <c r="F32" s="703"/>
    </row>
    <row r="33" spans="2:14" ht="17.25" customHeight="1" x14ac:dyDescent="0.2">
      <c r="B33" s="317" t="s">
        <v>243</v>
      </c>
      <c r="C33" s="702">
        <v>0</v>
      </c>
      <c r="D33" s="703"/>
      <c r="E33" s="702">
        <v>0</v>
      </c>
      <c r="F33" s="703"/>
    </row>
    <row r="34" spans="2:14" ht="17.25" customHeight="1" x14ac:dyDescent="0.2">
      <c r="B34" s="317" t="s">
        <v>154</v>
      </c>
      <c r="C34" s="702">
        <v>0</v>
      </c>
      <c r="D34" s="703"/>
      <c r="E34" s="702">
        <v>0.1</v>
      </c>
      <c r="F34" s="703"/>
    </row>
    <row r="35" spans="2:14" ht="17.25" customHeight="1" x14ac:dyDescent="0.2">
      <c r="B35" s="317" t="s">
        <v>244</v>
      </c>
      <c r="C35" s="702">
        <v>1.4</v>
      </c>
      <c r="D35" s="703"/>
      <c r="E35" s="702">
        <v>1.2</v>
      </c>
      <c r="F35" s="703"/>
    </row>
    <row r="36" spans="2:14" ht="15.75" customHeight="1" x14ac:dyDescent="0.2">
      <c r="B36" s="321" t="s">
        <v>211</v>
      </c>
      <c r="C36" s="708" t="s">
        <v>340</v>
      </c>
      <c r="D36" s="709"/>
      <c r="E36" s="708" t="s">
        <v>341</v>
      </c>
      <c r="F36" s="709"/>
      <c r="H36" s="393"/>
    </row>
    <row r="37" spans="2:14" ht="15.75" customHeight="1" x14ac:dyDescent="0.2">
      <c r="B37" s="329" t="s">
        <v>221</v>
      </c>
      <c r="C37" s="760">
        <v>100</v>
      </c>
      <c r="D37" s="761"/>
      <c r="E37" s="760">
        <v>100</v>
      </c>
      <c r="F37" s="761"/>
      <c r="H37" s="393"/>
    </row>
    <row r="38" spans="2:14" x14ac:dyDescent="0.2">
      <c r="B38" s="330" t="s">
        <v>222</v>
      </c>
      <c r="C38" s="706">
        <v>530</v>
      </c>
      <c r="D38" s="707"/>
      <c r="E38" s="706">
        <v>1657</v>
      </c>
      <c r="F38" s="707"/>
      <c r="H38" s="762"/>
      <c r="I38" s="762"/>
      <c r="J38" s="762"/>
      <c r="K38" s="762"/>
      <c r="L38" s="762"/>
      <c r="M38" s="762"/>
      <c r="N38" s="762"/>
    </row>
    <row r="39" spans="2:14" x14ac:dyDescent="0.2">
      <c r="B39" s="582" t="s">
        <v>415</v>
      </c>
      <c r="C39" s="382"/>
      <c r="D39" s="382"/>
      <c r="E39" s="382"/>
      <c r="H39" s="762"/>
      <c r="I39" s="762"/>
      <c r="J39" s="762"/>
      <c r="K39" s="762"/>
      <c r="L39" s="762"/>
      <c r="M39" s="762"/>
      <c r="N39" s="762"/>
    </row>
    <row r="40" spans="2:14" x14ac:dyDescent="0.2">
      <c r="B40" s="583" t="s">
        <v>290</v>
      </c>
      <c r="C40" s="382"/>
      <c r="D40" s="382"/>
      <c r="E40" s="382"/>
      <c r="H40" s="762"/>
      <c r="I40" s="762"/>
      <c r="J40" s="762"/>
      <c r="K40" s="762"/>
      <c r="L40" s="762"/>
      <c r="M40" s="762"/>
      <c r="N40" s="762"/>
    </row>
    <row r="45" spans="2:14" s="377" customFormat="1" x14ac:dyDescent="0.2">
      <c r="F45" s="408"/>
    </row>
  </sheetData>
  <customSheetViews>
    <customSheetView guid="{4BF6A69F-C29D-460A-9E84-5045F8F80EEB}" showGridLines="0" topLeftCell="A11">
      <selection activeCell="C38" sqref="C38:D38"/>
      <pageMargins left="0.19685039370078741" right="0.15748031496062992" top="0.19685039370078741" bottom="0.19685039370078741" header="0.31496062992125984" footer="0.31496062992125984"/>
      <pageSetup paperSize="9" orientation="portrait"/>
    </customSheetView>
  </customSheetViews>
  <mergeCells count="44">
    <mergeCell ref="H38:N40"/>
    <mergeCell ref="C38:D38"/>
    <mergeCell ref="E38:F38"/>
    <mergeCell ref="A1:G1"/>
    <mergeCell ref="B3:F3"/>
    <mergeCell ref="C5:D5"/>
    <mergeCell ref="E5:F5"/>
    <mergeCell ref="B18:F18"/>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6:D36"/>
    <mergeCell ref="E36:F36"/>
    <mergeCell ref="C37:D37"/>
    <mergeCell ref="E37:F37"/>
    <mergeCell ref="C33:D33"/>
    <mergeCell ref="E33:F33"/>
    <mergeCell ref="C35:D35"/>
    <mergeCell ref="E35:F35"/>
    <mergeCell ref="C34:D34"/>
    <mergeCell ref="E34:F34"/>
  </mergeCells>
  <phoneticPr fontId="10" type="noConversion"/>
  <pageMargins left="0.19685039370078741" right="0.15748031496062992" top="0.19685039370078741" bottom="0.19685039370078741" header="0.31496062992125984" footer="0.31496062992125984"/>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dimension ref="A1:N50"/>
  <sheetViews>
    <sheetView showGridLines="0" workbookViewId="0">
      <selection activeCell="A20" sqref="A20:XFD20"/>
    </sheetView>
  </sheetViews>
  <sheetFormatPr baseColWidth="10" defaultRowHeight="12.75" x14ac:dyDescent="0.2"/>
  <cols>
    <col min="1" max="1" width="2.140625" style="20" customWidth="1"/>
    <col min="2" max="2" width="20.85546875" style="20" customWidth="1"/>
    <col min="3" max="3" width="14.7109375" style="20" customWidth="1"/>
    <col min="4" max="4" width="10.7109375" style="20" customWidth="1"/>
    <col min="5" max="5" width="11.140625" style="20" customWidth="1"/>
    <col min="6" max="6" width="10.42578125" style="20" customWidth="1"/>
    <col min="7" max="8" width="11.42578125" style="20" customWidth="1"/>
    <col min="9" max="9" width="2.7109375" style="20" customWidth="1"/>
    <col min="10" max="16384" width="11.42578125" style="20"/>
  </cols>
  <sheetData>
    <row r="1" spans="1:9" x14ac:dyDescent="0.2">
      <c r="A1" s="652" t="s">
        <v>315</v>
      </c>
      <c r="B1" s="652"/>
      <c r="C1" s="652"/>
      <c r="D1" s="652"/>
      <c r="E1" s="652"/>
      <c r="F1" s="652"/>
      <c r="G1" s="652"/>
      <c r="H1" s="652"/>
      <c r="I1" s="652"/>
    </row>
    <row r="2" spans="1:9" x14ac:dyDescent="0.2">
      <c r="A2" s="401"/>
      <c r="B2" s="401"/>
      <c r="C2" s="401"/>
      <c r="D2" s="401"/>
      <c r="E2" s="401"/>
      <c r="F2" s="401"/>
      <c r="G2" s="401"/>
      <c r="H2" s="401"/>
      <c r="I2" s="401"/>
    </row>
    <row r="3" spans="1:9" x14ac:dyDescent="0.2">
      <c r="A3" s="401"/>
      <c r="B3" s="641" t="s">
        <v>269</v>
      </c>
      <c r="C3" s="641"/>
      <c r="D3" s="641"/>
      <c r="E3" s="641"/>
      <c r="F3" s="641"/>
      <c r="G3" s="641"/>
      <c r="H3" s="313"/>
      <c r="I3" s="401"/>
    </row>
    <row r="4" spans="1:9" ht="8.25" customHeight="1" x14ac:dyDescent="0.2">
      <c r="B4" s="24"/>
      <c r="C4" s="21"/>
      <c r="D4" s="21"/>
      <c r="E4" s="22"/>
      <c r="F4" s="23"/>
      <c r="G4" s="21"/>
      <c r="H4" s="24"/>
    </row>
    <row r="5" spans="1:9" x14ac:dyDescent="0.2">
      <c r="B5" s="623" t="s">
        <v>245</v>
      </c>
      <c r="C5" s="645" t="s">
        <v>246</v>
      </c>
      <c r="D5" s="645" t="s">
        <v>261</v>
      </c>
      <c r="E5" s="653" t="s">
        <v>245</v>
      </c>
      <c r="F5" s="654"/>
      <c r="G5" s="654"/>
      <c r="H5" s="655"/>
    </row>
    <row r="6" spans="1:9" ht="25.5" x14ac:dyDescent="0.2">
      <c r="B6" s="624"/>
      <c r="C6" s="646"/>
      <c r="D6" s="646"/>
      <c r="E6" s="588" t="s">
        <v>247</v>
      </c>
      <c r="F6" s="588" t="s">
        <v>248</v>
      </c>
      <c r="G6" s="588" t="s">
        <v>210</v>
      </c>
      <c r="H6" s="590" t="s">
        <v>249</v>
      </c>
    </row>
    <row r="7" spans="1:9" ht="15" customHeight="1" x14ac:dyDescent="0.2">
      <c r="B7" s="624"/>
      <c r="C7" s="620" t="s">
        <v>258</v>
      </c>
      <c r="D7" s="314" t="s">
        <v>258</v>
      </c>
      <c r="E7" s="39">
        <v>16</v>
      </c>
      <c r="F7" s="40">
        <v>2</v>
      </c>
      <c r="G7" s="19">
        <f>SUM(E7:F7)</f>
        <v>18</v>
      </c>
      <c r="H7" s="41">
        <v>0</v>
      </c>
    </row>
    <row r="8" spans="1:9" ht="15" x14ac:dyDescent="0.2">
      <c r="B8" s="624"/>
      <c r="C8" s="621"/>
      <c r="D8" s="315" t="s">
        <v>259</v>
      </c>
      <c r="E8" s="39">
        <v>789</v>
      </c>
      <c r="F8" s="40">
        <v>150</v>
      </c>
      <c r="G8" s="19">
        <f>SUM(E8:F8)</f>
        <v>939</v>
      </c>
      <c r="H8" s="41">
        <v>0</v>
      </c>
    </row>
    <row r="9" spans="1:9" x14ac:dyDescent="0.2">
      <c r="B9" s="624"/>
      <c r="C9" s="622"/>
      <c r="D9" s="32" t="s">
        <v>210</v>
      </c>
      <c r="E9" s="61">
        <f>SUM(E7:E8)</f>
        <v>805</v>
      </c>
      <c r="F9" s="42">
        <f>SUM(F7:F8)</f>
        <v>152</v>
      </c>
      <c r="G9" s="42">
        <f>SUM(G7:G8)</f>
        <v>957</v>
      </c>
      <c r="H9" s="62">
        <f>SUM(H7:H8)</f>
        <v>0</v>
      </c>
    </row>
    <row r="10" spans="1:9" ht="15" customHeight="1" x14ac:dyDescent="0.2">
      <c r="B10" s="624"/>
      <c r="C10" s="620" t="s">
        <v>259</v>
      </c>
      <c r="D10" s="314" t="s">
        <v>258</v>
      </c>
      <c r="E10" s="39">
        <v>18</v>
      </c>
      <c r="F10" s="40">
        <v>1</v>
      </c>
      <c r="G10" s="19">
        <f>SUM(E10:F10)</f>
        <v>19</v>
      </c>
      <c r="H10" s="41">
        <v>0</v>
      </c>
    </row>
    <row r="11" spans="1:9" ht="15" x14ac:dyDescent="0.2">
      <c r="B11" s="624"/>
      <c r="C11" s="621"/>
      <c r="D11" s="315" t="s">
        <v>259</v>
      </c>
      <c r="E11" s="39">
        <v>713</v>
      </c>
      <c r="F11" s="40">
        <v>135</v>
      </c>
      <c r="G11" s="19">
        <f>SUM(E11:F11)</f>
        <v>848</v>
      </c>
      <c r="H11" s="41">
        <v>4</v>
      </c>
    </row>
    <row r="12" spans="1:9" ht="15" customHeight="1" x14ac:dyDescent="0.2">
      <c r="B12" s="624"/>
      <c r="C12" s="621"/>
      <c r="D12" s="32" t="s">
        <v>210</v>
      </c>
      <c r="E12" s="61">
        <f>SUM(E10:E11)</f>
        <v>731</v>
      </c>
      <c r="F12" s="42">
        <f>SUM(F10:F11)</f>
        <v>136</v>
      </c>
      <c r="G12" s="42">
        <f>SUM(G10:G11)</f>
        <v>867</v>
      </c>
      <c r="H12" s="62">
        <f>SUM(H10:H11)</f>
        <v>4</v>
      </c>
    </row>
    <row r="13" spans="1:9" ht="15" customHeight="1" x14ac:dyDescent="0.2">
      <c r="B13" s="624"/>
      <c r="C13" s="620" t="s">
        <v>260</v>
      </c>
      <c r="D13" s="314" t="s">
        <v>258</v>
      </c>
      <c r="E13" s="39">
        <v>12</v>
      </c>
      <c r="F13" s="40">
        <v>1</v>
      </c>
      <c r="G13" s="19">
        <f>SUM(E13:F13)</f>
        <v>13</v>
      </c>
      <c r="H13" s="41">
        <v>0</v>
      </c>
    </row>
    <row r="14" spans="1:9" ht="15" x14ac:dyDescent="0.2">
      <c r="B14" s="624"/>
      <c r="C14" s="621"/>
      <c r="D14" s="315" t="s">
        <v>259</v>
      </c>
      <c r="E14" s="39">
        <v>671</v>
      </c>
      <c r="F14" s="40">
        <v>151</v>
      </c>
      <c r="G14" s="19">
        <f>SUM(E14:F14)</f>
        <v>822</v>
      </c>
      <c r="H14" s="41">
        <v>5</v>
      </c>
    </row>
    <row r="15" spans="1:9" x14ac:dyDescent="0.2">
      <c r="B15" s="624"/>
      <c r="C15" s="622"/>
      <c r="D15" s="37" t="s">
        <v>210</v>
      </c>
      <c r="E15" s="56">
        <f>SUM(E13:E14)</f>
        <v>683</v>
      </c>
      <c r="F15" s="47">
        <f>SUM(F13:F14)</f>
        <v>152</v>
      </c>
      <c r="G15" s="47">
        <f>SUM(G13:G14)</f>
        <v>835</v>
      </c>
      <c r="H15" s="58">
        <f>SUM(H13:H14)</f>
        <v>5</v>
      </c>
    </row>
    <row r="16" spans="1:9" x14ac:dyDescent="0.2">
      <c r="B16" s="625"/>
      <c r="C16" s="649" t="s">
        <v>210</v>
      </c>
      <c r="D16" s="650"/>
      <c r="E16" s="61">
        <f>SUM(E15,E12,E9)</f>
        <v>2219</v>
      </c>
      <c r="F16" s="42">
        <f>SUM(F15,F12,F9)</f>
        <v>440</v>
      </c>
      <c r="G16" s="42">
        <f>SUM(G15,G12,G9)</f>
        <v>2659</v>
      </c>
      <c r="H16" s="62">
        <f>SUM(H15,H12,H9)</f>
        <v>9</v>
      </c>
    </row>
    <row r="17" spans="2:8" x14ac:dyDescent="0.2">
      <c r="B17" s="380"/>
      <c r="C17" s="333"/>
      <c r="D17" s="333"/>
      <c r="E17" s="77"/>
      <c r="F17" s="77"/>
      <c r="G17" s="77"/>
      <c r="H17" s="77"/>
    </row>
    <row r="18" spans="2:8" ht="16.5" customHeight="1" x14ac:dyDescent="0.2">
      <c r="B18" s="25"/>
      <c r="C18" s="25"/>
      <c r="D18" s="25"/>
      <c r="E18" s="588" t="s">
        <v>247</v>
      </c>
      <c r="F18" s="588" t="s">
        <v>248</v>
      </c>
      <c r="G18" s="588" t="s">
        <v>210</v>
      </c>
    </row>
    <row r="19" spans="2:8" ht="27.75" customHeight="1" x14ac:dyDescent="0.2">
      <c r="B19" s="714" t="s">
        <v>155</v>
      </c>
      <c r="C19" s="715"/>
      <c r="D19" s="716"/>
      <c r="E19" s="82">
        <v>58</v>
      </c>
      <c r="F19" s="82">
        <v>5</v>
      </c>
      <c r="G19" s="83">
        <f>SUM(E19:F19)</f>
        <v>63</v>
      </c>
    </row>
    <row r="20" spans="2:8" ht="17.25" customHeight="1" x14ac:dyDescent="0.2">
      <c r="B20" s="28"/>
    </row>
    <row r="21" spans="2:8" x14ac:dyDescent="0.2">
      <c r="B21" s="641" t="s">
        <v>266</v>
      </c>
      <c r="C21" s="641"/>
      <c r="D21" s="641"/>
      <c r="E21" s="641"/>
      <c r="F21" s="641"/>
      <c r="G21" s="641"/>
      <c r="H21" s="34"/>
    </row>
    <row r="22" spans="2:8" ht="8.25" customHeight="1" x14ac:dyDescent="0.2">
      <c r="B22" s="24"/>
      <c r="C22" s="29"/>
      <c r="D22" s="29"/>
      <c r="E22" s="23"/>
      <c r="F22" s="21"/>
      <c r="G22" s="21"/>
      <c r="H22" s="28"/>
    </row>
    <row r="23" spans="2:8" ht="16.5" customHeight="1" x14ac:dyDescent="0.2">
      <c r="B23" s="29"/>
      <c r="C23" s="29"/>
      <c r="D23" s="591" t="s">
        <v>261</v>
      </c>
      <c r="E23" s="591" t="s">
        <v>247</v>
      </c>
      <c r="F23" s="593" t="s">
        <v>248</v>
      </c>
      <c r="G23" s="591" t="s">
        <v>210</v>
      </c>
      <c r="H23" s="28"/>
    </row>
    <row r="24" spans="2:8" ht="15" x14ac:dyDescent="0.2">
      <c r="B24" s="629" t="s">
        <v>250</v>
      </c>
      <c r="C24" s="630"/>
      <c r="D24" s="314" t="s">
        <v>258</v>
      </c>
      <c r="E24" s="45">
        <v>654</v>
      </c>
      <c r="F24" s="46">
        <v>120</v>
      </c>
      <c r="G24" s="47">
        <f>SUM(E24:F24)</f>
        <v>774</v>
      </c>
      <c r="H24" s="28"/>
    </row>
    <row r="25" spans="2:8" ht="15" x14ac:dyDescent="0.2">
      <c r="B25" s="631"/>
      <c r="C25" s="632"/>
      <c r="D25" s="315" t="s">
        <v>259</v>
      </c>
      <c r="E25" s="40">
        <v>82</v>
      </c>
      <c r="F25" s="39">
        <v>34</v>
      </c>
      <c r="G25" s="19">
        <f>SUM(E25:F25)</f>
        <v>116</v>
      </c>
      <c r="H25" s="28"/>
    </row>
    <row r="26" spans="2:8" x14ac:dyDescent="0.2">
      <c r="B26" s="633"/>
      <c r="C26" s="634"/>
      <c r="D26" s="32" t="s">
        <v>210</v>
      </c>
      <c r="E26" s="47">
        <f>SUM(E24:E25)</f>
        <v>736</v>
      </c>
      <c r="F26" s="56">
        <f>SUM(F24:F25)</f>
        <v>154</v>
      </c>
      <c r="G26" s="47">
        <f>SUM(G24:G25)</f>
        <v>890</v>
      </c>
      <c r="H26" s="28"/>
    </row>
    <row r="27" spans="2:8" ht="15" x14ac:dyDescent="0.2">
      <c r="B27" s="629" t="s">
        <v>251</v>
      </c>
      <c r="C27" s="630"/>
      <c r="D27" s="314" t="s">
        <v>258</v>
      </c>
      <c r="E27" s="57">
        <v>604</v>
      </c>
      <c r="F27" s="45">
        <v>100</v>
      </c>
      <c r="G27" s="58">
        <f>SUM(E27:F27)</f>
        <v>704</v>
      </c>
      <c r="H27" s="29"/>
    </row>
    <row r="28" spans="2:8" ht="15" x14ac:dyDescent="0.2">
      <c r="B28" s="631"/>
      <c r="C28" s="632"/>
      <c r="D28" s="315" t="s">
        <v>259</v>
      </c>
      <c r="E28" s="59">
        <v>71</v>
      </c>
      <c r="F28" s="48">
        <v>30</v>
      </c>
      <c r="G28" s="60">
        <f>SUM(E28:F28)</f>
        <v>101</v>
      </c>
      <c r="H28" s="29"/>
    </row>
    <row r="29" spans="2:8" x14ac:dyDescent="0.2">
      <c r="B29" s="633"/>
      <c r="C29" s="634"/>
      <c r="D29" s="32" t="s">
        <v>210</v>
      </c>
      <c r="E29" s="42">
        <f>SUM(E27:E28)</f>
        <v>675</v>
      </c>
      <c r="F29" s="61">
        <f>SUM(F27:F28)</f>
        <v>130</v>
      </c>
      <c r="G29" s="42">
        <f>SUM(G27:G28)</f>
        <v>805</v>
      </c>
      <c r="H29" s="29"/>
    </row>
    <row r="30" spans="2:8" ht="12.75" customHeight="1" x14ac:dyDescent="0.2">
      <c r="B30" s="642" t="s">
        <v>252</v>
      </c>
      <c r="C30" s="644"/>
      <c r="D30" s="314" t="s">
        <v>258</v>
      </c>
      <c r="E30" s="45">
        <v>1</v>
      </c>
      <c r="F30" s="46">
        <v>0</v>
      </c>
      <c r="G30" s="47">
        <f>SUM(E30:F30)</f>
        <v>1</v>
      </c>
      <c r="H30" s="29"/>
    </row>
    <row r="31" spans="2:8" ht="12.75" customHeight="1" x14ac:dyDescent="0.2">
      <c r="B31" s="647"/>
      <c r="C31" s="648"/>
      <c r="D31" s="315" t="s">
        <v>259</v>
      </c>
      <c r="E31" s="40">
        <v>0</v>
      </c>
      <c r="F31" s="39">
        <v>0</v>
      </c>
      <c r="G31" s="19">
        <f>SUM(E31:F31)</f>
        <v>0</v>
      </c>
      <c r="H31" s="29"/>
    </row>
    <row r="32" spans="2:8" ht="12.75" customHeight="1" x14ac:dyDescent="0.2">
      <c r="B32" s="626"/>
      <c r="C32" s="628"/>
      <c r="D32" s="32" t="s">
        <v>210</v>
      </c>
      <c r="E32" s="47">
        <f>SUM(E30:E31)</f>
        <v>1</v>
      </c>
      <c r="F32" s="56">
        <f>SUM(F30:F31)</f>
        <v>0</v>
      </c>
      <c r="G32" s="47">
        <f>SUM(G30:G31)</f>
        <v>1</v>
      </c>
      <c r="H32" s="29"/>
    </row>
    <row r="33" spans="2:14" ht="12.75" customHeight="1" x14ac:dyDescent="0.2">
      <c r="B33" s="642" t="s">
        <v>253</v>
      </c>
      <c r="C33" s="644"/>
      <c r="D33" s="314" t="s">
        <v>258</v>
      </c>
      <c r="E33" s="45">
        <v>1</v>
      </c>
      <c r="F33" s="46">
        <v>0</v>
      </c>
      <c r="G33" s="47">
        <f>SUM(E33:F33)</f>
        <v>1</v>
      </c>
      <c r="H33" s="1"/>
    </row>
    <row r="34" spans="2:14" ht="12.75" customHeight="1" x14ac:dyDescent="0.2">
      <c r="B34" s="647"/>
      <c r="C34" s="648"/>
      <c r="D34" s="315" t="s">
        <v>259</v>
      </c>
      <c r="E34" s="40">
        <v>0</v>
      </c>
      <c r="F34" s="39">
        <v>0</v>
      </c>
      <c r="G34" s="19">
        <f>SUM(E34:F34)</f>
        <v>0</v>
      </c>
      <c r="H34" s="1"/>
    </row>
    <row r="35" spans="2:14" ht="12.75" customHeight="1" x14ac:dyDescent="0.2">
      <c r="B35" s="626"/>
      <c r="C35" s="628"/>
      <c r="D35" s="32" t="s">
        <v>210</v>
      </c>
      <c r="E35" s="42">
        <f>SUM(E33:E34)</f>
        <v>1</v>
      </c>
      <c r="F35" s="61">
        <f>SUM(F33:F34)</f>
        <v>0</v>
      </c>
      <c r="G35" s="42">
        <f>SUM(G33:G34)</f>
        <v>1</v>
      </c>
      <c r="H35" s="1"/>
    </row>
    <row r="36" spans="2:14" ht="16.5" customHeight="1" x14ac:dyDescent="0.2">
      <c r="B36" s="28"/>
      <c r="C36" s="28"/>
      <c r="D36" s="28"/>
      <c r="E36" s="30"/>
      <c r="F36" s="30"/>
      <c r="G36" s="30"/>
      <c r="H36" s="29"/>
    </row>
    <row r="37" spans="2:14" x14ac:dyDescent="0.2">
      <c r="B37" s="641" t="s">
        <v>267</v>
      </c>
      <c r="C37" s="641"/>
      <c r="D37" s="641"/>
      <c r="E37" s="641"/>
      <c r="F37" s="641"/>
      <c r="G37" s="641"/>
      <c r="H37" s="34"/>
    </row>
    <row r="38" spans="2:14" ht="8.25" customHeight="1" x14ac:dyDescent="0.2">
      <c r="B38" s="24"/>
      <c r="C38" s="29"/>
      <c r="D38" s="29"/>
      <c r="E38" s="29"/>
      <c r="F38" s="29"/>
      <c r="G38" s="29"/>
      <c r="H38" s="29"/>
    </row>
    <row r="39" spans="2:14" ht="17.25" customHeight="1" x14ac:dyDescent="0.2">
      <c r="B39" s="25"/>
      <c r="C39" s="25"/>
      <c r="D39" s="25"/>
      <c r="E39" s="591" t="s">
        <v>247</v>
      </c>
      <c r="F39" s="593" t="s">
        <v>248</v>
      </c>
      <c r="G39" s="591" t="s">
        <v>210</v>
      </c>
      <c r="H39" s="29"/>
    </row>
    <row r="40" spans="2:14" ht="27" customHeight="1" x14ac:dyDescent="0.2">
      <c r="B40" s="642" t="s">
        <v>174</v>
      </c>
      <c r="C40" s="643"/>
      <c r="D40" s="644"/>
      <c r="E40" s="43">
        <v>6921</v>
      </c>
      <c r="F40" s="51">
        <v>1373</v>
      </c>
      <c r="G40" s="52">
        <f>SUM(E40:F40)</f>
        <v>8294</v>
      </c>
      <c r="H40" s="29"/>
    </row>
    <row r="41" spans="2:14" ht="12.75" customHeight="1" x14ac:dyDescent="0.2">
      <c r="B41" s="626" t="s">
        <v>254</v>
      </c>
      <c r="C41" s="627"/>
      <c r="D41" s="628"/>
      <c r="E41" s="219">
        <v>3037</v>
      </c>
      <c r="F41" s="220">
        <v>538</v>
      </c>
      <c r="G41" s="217" t="s">
        <v>420</v>
      </c>
      <c r="L41" s="301"/>
      <c r="M41" s="301"/>
      <c r="N41" s="377"/>
    </row>
    <row r="42" spans="2:14" x14ac:dyDescent="0.2">
      <c r="B42" s="28" t="s">
        <v>175</v>
      </c>
      <c r="C42" s="28"/>
      <c r="D42" s="28"/>
      <c r="E42" s="28"/>
      <c r="F42" s="28"/>
      <c r="G42" s="29"/>
      <c r="L42" s="229"/>
      <c r="M42" s="229"/>
      <c r="N42" s="275"/>
    </row>
    <row r="43" spans="2:14" ht="11.25" customHeight="1" x14ac:dyDescent="0.2">
      <c r="B43" s="28" t="s">
        <v>418</v>
      </c>
      <c r="C43" s="28"/>
      <c r="D43" s="28"/>
      <c r="E43" s="28"/>
      <c r="F43" s="28"/>
      <c r="G43" s="29"/>
      <c r="H43" s="29"/>
    </row>
    <row r="44" spans="2:14" ht="11.25" customHeight="1" x14ac:dyDescent="0.2">
      <c r="B44" s="28" t="s">
        <v>424</v>
      </c>
      <c r="C44" s="28"/>
      <c r="D44" s="28"/>
      <c r="E44" s="28"/>
      <c r="F44" s="28"/>
      <c r="G44" s="29"/>
      <c r="H44" s="29"/>
    </row>
    <row r="45" spans="2:14" ht="11.25" customHeight="1" x14ac:dyDescent="0.2">
      <c r="B45" s="28" t="s">
        <v>422</v>
      </c>
      <c r="C45" s="28"/>
      <c r="D45" s="28"/>
      <c r="E45" s="28"/>
      <c r="F45" s="28"/>
      <c r="G45" s="29"/>
      <c r="H45" s="29"/>
    </row>
    <row r="46" spans="2:14" ht="11.25" customHeight="1" x14ac:dyDescent="0.2">
      <c r="B46" s="28"/>
      <c r="C46" s="28"/>
      <c r="D46" s="28"/>
      <c r="E46" s="28"/>
      <c r="F46" s="28"/>
      <c r="G46" s="29"/>
      <c r="H46" s="29"/>
    </row>
    <row r="47" spans="2:14" x14ac:dyDescent="0.2">
      <c r="B47" s="641" t="s">
        <v>268</v>
      </c>
      <c r="C47" s="641"/>
      <c r="D47" s="641"/>
      <c r="E47" s="641"/>
      <c r="F47" s="641"/>
      <c r="G47" s="641"/>
      <c r="H47" s="34"/>
      <c r="I47" s="402"/>
    </row>
    <row r="48" spans="2:14" ht="8.25" customHeight="1" x14ac:dyDescent="0.2">
      <c r="B48" s="31"/>
      <c r="C48" s="23"/>
      <c r="D48" s="23"/>
      <c r="E48" s="21"/>
      <c r="G48" s="29"/>
      <c r="H48" s="29"/>
    </row>
    <row r="49" spans="2:8" x14ac:dyDescent="0.2">
      <c r="B49" s="372" t="s">
        <v>255</v>
      </c>
      <c r="C49" s="372" t="s">
        <v>256</v>
      </c>
      <c r="D49" s="781" t="s">
        <v>257</v>
      </c>
      <c r="E49" s="782"/>
      <c r="F49" s="783" t="s">
        <v>210</v>
      </c>
      <c r="G49" s="784"/>
      <c r="H49" s="29"/>
    </row>
    <row r="50" spans="2:8" x14ac:dyDescent="0.2">
      <c r="B50" s="322">
        <v>14</v>
      </c>
      <c r="C50" s="322">
        <v>10</v>
      </c>
      <c r="D50" s="637">
        <v>0</v>
      </c>
      <c r="E50" s="638"/>
      <c r="F50" s="639">
        <f>SUM(B50:E50)</f>
        <v>24</v>
      </c>
      <c r="G50" s="640"/>
      <c r="H50" s="29"/>
    </row>
  </sheetData>
  <customSheetViews>
    <customSheetView guid="{4BF6A69F-C29D-460A-9E84-5045F8F80EEB}" showGridLines="0">
      <selection activeCell="I47" sqref="I47:I48"/>
      <pageMargins left="0.19685039370078741" right="0.15748031496062992" top="0.19685039370078741" bottom="0.19685039370078741" header="0.31496062992125984" footer="0.31496062992125984"/>
      <pageSetup paperSize="9" orientation="portrait"/>
    </customSheetView>
  </customSheetViews>
  <mergeCells count="24">
    <mergeCell ref="A1:I1"/>
    <mergeCell ref="B3:G3"/>
    <mergeCell ref="B5:B16"/>
    <mergeCell ref="C5:C6"/>
    <mergeCell ref="D5:D6"/>
    <mergeCell ref="E5:H5"/>
    <mergeCell ref="C7:C9"/>
    <mergeCell ref="C10:C12"/>
    <mergeCell ref="C13:C15"/>
    <mergeCell ref="C16:D16"/>
    <mergeCell ref="B33:C35"/>
    <mergeCell ref="D50:E50"/>
    <mergeCell ref="F50:G50"/>
    <mergeCell ref="B37:G37"/>
    <mergeCell ref="B40:D40"/>
    <mergeCell ref="B41:D41"/>
    <mergeCell ref="B47:G47"/>
    <mergeCell ref="D49:E49"/>
    <mergeCell ref="F49:G49"/>
    <mergeCell ref="B19:D19"/>
    <mergeCell ref="B21:G21"/>
    <mergeCell ref="B24:C26"/>
    <mergeCell ref="B27:C29"/>
    <mergeCell ref="B30:C32"/>
  </mergeCells>
  <phoneticPr fontId="10" type="noConversion"/>
  <pageMargins left="0.19685039370078741" right="0.15748031496062992" top="0.19685039370078741" bottom="0.19685039370078741" header="0.31496062992125984" footer="0.31496062992125984"/>
  <pageSetup paperSize="9" orientation="portrait" r:id="rId1"/>
  <ignoredErrors>
    <ignoredError sqref="G9:G16 G26:G35" formula="1"/>
  </ignoredError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dimension ref="A1:Q49"/>
  <sheetViews>
    <sheetView showGridLines="0" topLeftCell="A19" workbookViewId="0">
      <selection sqref="A1:K50"/>
    </sheetView>
  </sheetViews>
  <sheetFormatPr baseColWidth="10" defaultRowHeight="12.75" x14ac:dyDescent="0.2"/>
  <cols>
    <col min="1" max="1" width="2.140625" style="20" customWidth="1"/>
    <col min="2" max="2" width="35" style="20" customWidth="1"/>
    <col min="3" max="3" width="10.42578125" style="20" customWidth="1"/>
    <col min="4" max="4" width="10.28515625" style="20" customWidth="1"/>
    <col min="5" max="5" width="9.7109375" style="20" customWidth="1"/>
    <col min="6" max="6" width="13" style="20" customWidth="1"/>
    <col min="7" max="7" width="9.42578125" style="20" customWidth="1"/>
    <col min="8" max="8" width="9.7109375" style="20" customWidth="1"/>
    <col min="9" max="9" width="8.7109375" style="20" customWidth="1"/>
    <col min="10" max="10" width="8.5703125" style="20" customWidth="1"/>
    <col min="11" max="11" width="7.7109375" style="20" customWidth="1"/>
    <col min="12" max="16384" width="11.42578125" style="20"/>
  </cols>
  <sheetData>
    <row r="1" spans="1:11" x14ac:dyDescent="0.2">
      <c r="A1" s="652" t="s">
        <v>315</v>
      </c>
      <c r="B1" s="652"/>
      <c r="C1" s="652"/>
      <c r="D1" s="652"/>
      <c r="E1" s="652"/>
      <c r="F1" s="652"/>
      <c r="G1" s="652"/>
      <c r="H1" s="652"/>
      <c r="I1" s="652"/>
      <c r="J1" s="652"/>
      <c r="K1" s="652"/>
    </row>
    <row r="2" spans="1:11" x14ac:dyDescent="0.2">
      <c r="A2" s="401"/>
      <c r="B2" s="401"/>
      <c r="C2" s="401"/>
      <c r="D2" s="401"/>
      <c r="E2" s="401"/>
      <c r="F2" s="401"/>
      <c r="G2" s="401"/>
      <c r="H2" s="401"/>
      <c r="I2" s="401"/>
    </row>
    <row r="3" spans="1:11" ht="12.75" customHeight="1" x14ac:dyDescent="0.2">
      <c r="A3" s="401"/>
      <c r="B3" s="641" t="s">
        <v>263</v>
      </c>
      <c r="C3" s="641"/>
      <c r="D3" s="641"/>
      <c r="E3" s="641"/>
      <c r="F3" s="641"/>
      <c r="G3" s="641"/>
      <c r="H3" s="641"/>
      <c r="I3" s="641"/>
      <c r="J3" s="401"/>
    </row>
    <row r="4" spans="1:11" ht="8.25" customHeight="1" x14ac:dyDescent="0.2">
      <c r="B4" s="2"/>
      <c r="C4" s="2"/>
      <c r="D4" s="2"/>
      <c r="E4" s="2"/>
      <c r="F4" s="2"/>
      <c r="G4" s="2"/>
      <c r="H4" s="2"/>
      <c r="I4" s="2"/>
      <c r="J4" s="2"/>
      <c r="K4" s="2"/>
    </row>
    <row r="5" spans="1:11" ht="12.75" customHeight="1" x14ac:dyDescent="0.2">
      <c r="B5" s="3"/>
      <c r="C5" s="658" t="s">
        <v>184</v>
      </c>
      <c r="D5" s="658" t="s">
        <v>220</v>
      </c>
      <c r="E5" s="658" t="s">
        <v>139</v>
      </c>
      <c r="F5" s="658" t="s">
        <v>138</v>
      </c>
      <c r="G5" s="658" t="s">
        <v>329</v>
      </c>
      <c r="H5" s="658" t="s">
        <v>328</v>
      </c>
      <c r="I5" s="658" t="s">
        <v>327</v>
      </c>
      <c r="J5" s="658" t="s">
        <v>211</v>
      </c>
      <c r="K5" s="658" t="s">
        <v>210</v>
      </c>
    </row>
    <row r="6" spans="1:11" x14ac:dyDescent="0.2">
      <c r="B6" s="3"/>
      <c r="C6" s="659"/>
      <c r="D6" s="659"/>
      <c r="E6" s="659"/>
      <c r="F6" s="659"/>
      <c r="G6" s="659"/>
      <c r="H6" s="659"/>
      <c r="I6" s="659"/>
      <c r="J6" s="659"/>
      <c r="K6" s="659"/>
    </row>
    <row r="7" spans="1:11" x14ac:dyDescent="0.2">
      <c r="B7" s="3"/>
      <c r="C7" s="659"/>
      <c r="D7" s="659"/>
      <c r="E7" s="659"/>
      <c r="F7" s="659"/>
      <c r="G7" s="659"/>
      <c r="H7" s="659"/>
      <c r="I7" s="659"/>
      <c r="J7" s="659"/>
      <c r="K7" s="659"/>
    </row>
    <row r="8" spans="1:11" x14ac:dyDescent="0.2">
      <c r="B8" s="3"/>
      <c r="C8" s="659"/>
      <c r="D8" s="659"/>
      <c r="E8" s="659"/>
      <c r="F8" s="659"/>
      <c r="G8" s="659"/>
      <c r="H8" s="659"/>
      <c r="I8" s="659"/>
      <c r="J8" s="659"/>
      <c r="K8" s="659"/>
    </row>
    <row r="9" spans="1:11" x14ac:dyDescent="0.2">
      <c r="B9" s="3"/>
      <c r="C9" s="659"/>
      <c r="D9" s="659"/>
      <c r="E9" s="659"/>
      <c r="F9" s="659"/>
      <c r="G9" s="659"/>
      <c r="H9" s="659"/>
      <c r="I9" s="659"/>
      <c r="J9" s="659"/>
      <c r="K9" s="659"/>
    </row>
    <row r="10" spans="1:11" x14ac:dyDescent="0.2">
      <c r="B10" s="3"/>
      <c r="C10" s="659"/>
      <c r="D10" s="659"/>
      <c r="E10" s="659"/>
      <c r="F10" s="659"/>
      <c r="G10" s="659"/>
      <c r="H10" s="659"/>
      <c r="I10" s="659"/>
      <c r="J10" s="659"/>
      <c r="K10" s="659"/>
    </row>
    <row r="11" spans="1:11" x14ac:dyDescent="0.2">
      <c r="B11" s="3"/>
      <c r="C11" s="660"/>
      <c r="D11" s="660"/>
      <c r="E11" s="660"/>
      <c r="F11" s="660"/>
      <c r="G11" s="660"/>
      <c r="H11" s="660"/>
      <c r="I11" s="660"/>
      <c r="J11" s="660"/>
      <c r="K11" s="660"/>
    </row>
    <row r="12" spans="1:11" ht="15" customHeight="1" x14ac:dyDescent="0.2">
      <c r="B12" s="67" t="s">
        <v>271</v>
      </c>
      <c r="C12" s="325">
        <v>93.6</v>
      </c>
      <c r="D12" s="324">
        <v>0</v>
      </c>
      <c r="E12" s="8">
        <v>0.8</v>
      </c>
      <c r="F12" s="324">
        <v>0.7</v>
      </c>
      <c r="G12" s="340">
        <v>0.5</v>
      </c>
      <c r="H12" s="8">
        <v>3.9</v>
      </c>
      <c r="I12" s="8">
        <v>0.6</v>
      </c>
      <c r="J12" s="8">
        <v>0</v>
      </c>
      <c r="K12" s="328">
        <f>SUM(C12:J12)</f>
        <v>100.1</v>
      </c>
    </row>
    <row r="13" spans="1:11" x14ac:dyDescent="0.2">
      <c r="B13" s="68" t="s">
        <v>222</v>
      </c>
      <c r="C13" s="10"/>
      <c r="D13" s="9"/>
      <c r="E13" s="10"/>
      <c r="F13" s="9"/>
      <c r="G13" s="10"/>
      <c r="H13" s="11"/>
      <c r="I13" s="11"/>
      <c r="J13" s="11"/>
      <c r="K13" s="70">
        <v>870</v>
      </c>
    </row>
    <row r="14" spans="1:11" x14ac:dyDescent="0.2">
      <c r="B14" s="69" t="s">
        <v>272</v>
      </c>
      <c r="C14" s="360">
        <v>93.5</v>
      </c>
      <c r="D14" s="101">
        <v>0.1</v>
      </c>
      <c r="E14" s="341">
        <v>0.8</v>
      </c>
      <c r="F14" s="101">
        <v>0.7</v>
      </c>
      <c r="G14" s="341">
        <v>3</v>
      </c>
      <c r="H14" s="4">
        <v>1.4</v>
      </c>
      <c r="I14" s="4">
        <v>0.6</v>
      </c>
      <c r="J14" s="4">
        <v>0</v>
      </c>
      <c r="K14" s="7">
        <f>SUM(C14:J14)</f>
        <v>100.1</v>
      </c>
    </row>
    <row r="15" spans="1:11" x14ac:dyDescent="0.2">
      <c r="B15" s="336" t="s">
        <v>222</v>
      </c>
      <c r="C15" s="326"/>
      <c r="D15" s="9"/>
      <c r="E15" s="10"/>
      <c r="F15" s="9"/>
      <c r="G15" s="10"/>
      <c r="H15" s="13"/>
      <c r="I15" s="13"/>
      <c r="J15" s="71"/>
      <c r="K15" s="71">
        <v>2533</v>
      </c>
    </row>
    <row r="16" spans="1:11" ht="16.5" customHeight="1" x14ac:dyDescent="0.2">
      <c r="B16" s="15"/>
      <c r="C16" s="323"/>
      <c r="D16" s="323"/>
      <c r="E16" s="323"/>
      <c r="F16" s="323"/>
      <c r="G16" s="323"/>
      <c r="H16" s="16"/>
      <c r="I16" s="323"/>
      <c r="J16" s="17"/>
      <c r="K16" s="17"/>
    </row>
    <row r="17" spans="2:11" ht="12.75" customHeight="1" x14ac:dyDescent="0.2">
      <c r="B17" s="641" t="s">
        <v>264</v>
      </c>
      <c r="C17" s="641"/>
      <c r="D17" s="641"/>
      <c r="E17" s="641"/>
      <c r="F17" s="641"/>
      <c r="G17" s="641"/>
      <c r="H17" s="641"/>
      <c r="I17" s="641"/>
    </row>
    <row r="18" spans="2:11" ht="8.25" customHeight="1" x14ac:dyDescent="0.2">
      <c r="B18" s="14"/>
      <c r="C18" s="14"/>
      <c r="D18" s="14"/>
      <c r="E18" s="14"/>
      <c r="F18" s="323"/>
      <c r="G18" s="323"/>
      <c r="H18" s="16"/>
      <c r="I18" s="323"/>
      <c r="J18" s="17"/>
      <c r="K18" s="17"/>
    </row>
    <row r="19" spans="2:11" ht="12.75" customHeight="1" x14ac:dyDescent="0.2">
      <c r="B19" s="722" t="s">
        <v>219</v>
      </c>
      <c r="C19" s="751" t="s">
        <v>430</v>
      </c>
      <c r="D19" s="751"/>
      <c r="E19" s="751" t="s">
        <v>272</v>
      </c>
      <c r="F19" s="751"/>
      <c r="G19" s="323"/>
      <c r="H19" s="16"/>
      <c r="I19" s="323"/>
      <c r="J19" s="17"/>
      <c r="K19" s="17"/>
    </row>
    <row r="20" spans="2:11" ht="21.75" customHeight="1" x14ac:dyDescent="0.2">
      <c r="B20" s="750"/>
      <c r="C20" s="751"/>
      <c r="D20" s="751"/>
      <c r="E20" s="645"/>
      <c r="F20" s="645"/>
      <c r="G20" s="323"/>
      <c r="H20" s="16"/>
      <c r="I20" s="323"/>
      <c r="J20" s="17"/>
      <c r="K20" s="17"/>
    </row>
    <row r="21" spans="2:11" x14ac:dyDescent="0.2">
      <c r="B21" s="318" t="s">
        <v>223</v>
      </c>
      <c r="C21" s="673">
        <v>36</v>
      </c>
      <c r="D21" s="674">
        <v>37.9</v>
      </c>
      <c r="E21" s="673">
        <v>13.6</v>
      </c>
      <c r="F21" s="674">
        <v>15.9</v>
      </c>
      <c r="G21" s="323"/>
      <c r="H21" s="16"/>
      <c r="I21" s="323"/>
      <c r="J21" s="17"/>
      <c r="K21" s="17"/>
    </row>
    <row r="22" spans="2:11" x14ac:dyDescent="0.2">
      <c r="B22" s="35" t="s">
        <v>224</v>
      </c>
      <c r="C22" s="667">
        <v>52.6</v>
      </c>
      <c r="D22" s="668">
        <v>49.6</v>
      </c>
      <c r="E22" s="667">
        <v>64.099999999999994</v>
      </c>
      <c r="F22" s="668">
        <v>63.9</v>
      </c>
      <c r="G22" s="323"/>
      <c r="H22" s="16"/>
      <c r="I22" s="323"/>
      <c r="J22" s="17"/>
      <c r="K22" s="17"/>
    </row>
    <row r="23" spans="2:11" x14ac:dyDescent="0.2">
      <c r="B23" s="35" t="s">
        <v>225</v>
      </c>
      <c r="C23" s="729">
        <v>3.8</v>
      </c>
      <c r="D23" s="668">
        <v>50.6</v>
      </c>
      <c r="E23" s="667">
        <v>13.7</v>
      </c>
      <c r="F23" s="668">
        <v>64.900000000000006</v>
      </c>
      <c r="G23" s="323"/>
      <c r="H23" s="16"/>
      <c r="I23" s="323"/>
      <c r="J23" s="17"/>
      <c r="K23" s="17"/>
    </row>
    <row r="24" spans="2:11" x14ac:dyDescent="0.2">
      <c r="B24" s="35" t="s">
        <v>226</v>
      </c>
      <c r="C24" s="729">
        <v>2.8</v>
      </c>
      <c r="D24" s="668">
        <v>51.6</v>
      </c>
      <c r="E24" s="667">
        <v>3.5</v>
      </c>
      <c r="F24" s="668">
        <v>65.900000000000006</v>
      </c>
      <c r="G24" s="323"/>
      <c r="H24" s="16"/>
      <c r="I24" s="323"/>
      <c r="J24" s="17"/>
      <c r="K24" s="17"/>
    </row>
    <row r="25" spans="2:11" x14ac:dyDescent="0.2">
      <c r="B25" s="35" t="s">
        <v>227</v>
      </c>
      <c r="C25" s="729">
        <v>2.1</v>
      </c>
      <c r="D25" s="668">
        <v>52.6</v>
      </c>
      <c r="E25" s="667">
        <v>2.1</v>
      </c>
      <c r="F25" s="668">
        <v>66.900000000000006</v>
      </c>
      <c r="G25" s="323"/>
      <c r="H25" s="16"/>
      <c r="I25" s="323"/>
      <c r="J25" s="17"/>
      <c r="K25" s="17"/>
    </row>
    <row r="26" spans="2:11" x14ac:dyDescent="0.2">
      <c r="B26" s="35" t="s">
        <v>228</v>
      </c>
      <c r="C26" s="729">
        <v>1.7</v>
      </c>
      <c r="D26" s="668">
        <v>53.6</v>
      </c>
      <c r="E26" s="667">
        <v>1.6</v>
      </c>
      <c r="F26" s="668">
        <v>67.900000000000006</v>
      </c>
      <c r="G26" s="323"/>
      <c r="H26" s="16"/>
      <c r="I26" s="323"/>
      <c r="J26" s="17"/>
      <c r="K26" s="17"/>
    </row>
    <row r="27" spans="2:11" x14ac:dyDescent="0.2">
      <c r="B27" s="35" t="s">
        <v>229</v>
      </c>
      <c r="C27" s="729">
        <v>0.5</v>
      </c>
      <c r="D27" s="668">
        <v>54.6</v>
      </c>
      <c r="E27" s="667">
        <v>0.8</v>
      </c>
      <c r="F27" s="668">
        <v>68.900000000000006</v>
      </c>
      <c r="G27" s="323"/>
      <c r="H27" s="16"/>
      <c r="I27" s="323"/>
      <c r="J27" s="17"/>
      <c r="K27" s="17"/>
    </row>
    <row r="28" spans="2:11" x14ac:dyDescent="0.2">
      <c r="B28" s="35" t="s">
        <v>230</v>
      </c>
      <c r="C28" s="729">
        <v>0.5</v>
      </c>
      <c r="D28" s="668">
        <v>55.6</v>
      </c>
      <c r="E28" s="667">
        <v>0.5</v>
      </c>
      <c r="F28" s="668">
        <v>69.900000000000006</v>
      </c>
      <c r="G28" s="323"/>
      <c r="H28" s="16"/>
      <c r="I28" s="323"/>
      <c r="J28" s="17"/>
      <c r="K28" s="17"/>
    </row>
    <row r="29" spans="2:11" x14ac:dyDescent="0.2">
      <c r="B29" s="35" t="s">
        <v>231</v>
      </c>
      <c r="C29" s="729">
        <v>0.1</v>
      </c>
      <c r="D29" s="668">
        <v>56.6</v>
      </c>
      <c r="E29" s="667">
        <v>0.1</v>
      </c>
      <c r="F29" s="668">
        <v>70.900000000000006</v>
      </c>
      <c r="G29" s="323"/>
      <c r="H29" s="16"/>
      <c r="I29" s="323"/>
      <c r="J29" s="17"/>
      <c r="K29" s="17"/>
    </row>
    <row r="30" spans="2:11" x14ac:dyDescent="0.2">
      <c r="B30" s="36" t="s">
        <v>211</v>
      </c>
      <c r="C30" s="667">
        <v>0</v>
      </c>
      <c r="D30" s="668"/>
      <c r="E30" s="667">
        <v>0</v>
      </c>
      <c r="F30" s="668"/>
      <c r="G30" s="323"/>
      <c r="H30" s="16"/>
      <c r="I30" s="323"/>
      <c r="J30" s="17"/>
      <c r="K30" s="17"/>
    </row>
    <row r="31" spans="2:11" x14ac:dyDescent="0.2">
      <c r="B31" s="335" t="s">
        <v>210</v>
      </c>
      <c r="C31" s="669">
        <v>100</v>
      </c>
      <c r="D31" s="670"/>
      <c r="E31" s="669">
        <f>SUM(E21:E30)</f>
        <v>99.999999999999972</v>
      </c>
      <c r="F31" s="670"/>
      <c r="G31" s="323"/>
      <c r="H31" s="16"/>
      <c r="I31" s="323"/>
      <c r="J31" s="17"/>
      <c r="K31" s="17"/>
    </row>
    <row r="32" spans="2:11" x14ac:dyDescent="0.2">
      <c r="B32" s="336" t="s">
        <v>222</v>
      </c>
      <c r="C32" s="679">
        <v>870</v>
      </c>
      <c r="D32" s="672"/>
      <c r="E32" s="671">
        <v>2533</v>
      </c>
      <c r="F32" s="672"/>
      <c r="G32" s="323"/>
      <c r="H32" s="16"/>
      <c r="I32" s="323"/>
      <c r="J32" s="17"/>
      <c r="K32" s="17"/>
    </row>
    <row r="33" spans="2:17" ht="16.5" customHeight="1" x14ac:dyDescent="0.2">
      <c r="B33" s="15"/>
      <c r="C33" s="323"/>
      <c r="D33" s="323"/>
      <c r="E33" s="323"/>
      <c r="F33" s="323"/>
      <c r="G33" s="323"/>
      <c r="H33" s="16"/>
      <c r="I33" s="323"/>
      <c r="J33" s="17"/>
      <c r="K33" s="17"/>
    </row>
    <row r="34" spans="2:17" ht="12.75" customHeight="1" x14ac:dyDescent="0.2">
      <c r="B34" s="641" t="s">
        <v>181</v>
      </c>
      <c r="C34" s="641"/>
      <c r="D34" s="641"/>
      <c r="E34" s="641"/>
      <c r="F34" s="641"/>
      <c r="G34" s="641"/>
      <c r="H34" s="641"/>
      <c r="I34" s="641"/>
      <c r="J34" s="66"/>
      <c r="K34" s="66"/>
      <c r="L34" s="66"/>
      <c r="M34" s="66"/>
      <c r="N34" s="66"/>
      <c r="O34" s="66"/>
      <c r="P34" s="66"/>
      <c r="Q34" s="66"/>
    </row>
    <row r="35" spans="2:17" ht="8.25" customHeight="1" x14ac:dyDescent="0.2"/>
    <row r="36" spans="2:17" ht="18" customHeight="1" x14ac:dyDescent="0.2">
      <c r="C36" s="653" t="s">
        <v>435</v>
      </c>
      <c r="D36" s="655"/>
      <c r="E36" s="653" t="s">
        <v>436</v>
      </c>
      <c r="F36" s="655"/>
      <c r="G36" s="653" t="s">
        <v>437</v>
      </c>
      <c r="H36" s="655"/>
    </row>
    <row r="37" spans="2:17" ht="18.75" customHeight="1" x14ac:dyDescent="0.2">
      <c r="B37" s="318" t="s">
        <v>140</v>
      </c>
      <c r="C37" s="736">
        <v>254</v>
      </c>
      <c r="D37" s="737">
        <v>204</v>
      </c>
      <c r="E37" s="736">
        <v>228</v>
      </c>
      <c r="F37" s="737">
        <v>214</v>
      </c>
      <c r="G37" s="736">
        <v>246</v>
      </c>
      <c r="H37" s="737">
        <v>193</v>
      </c>
      <c r="L37" s="407"/>
      <c r="M37" s="407"/>
      <c r="N37" s="407"/>
    </row>
    <row r="38" spans="2:17" ht="24" customHeight="1" x14ac:dyDescent="0.2">
      <c r="B38" s="35" t="s">
        <v>141</v>
      </c>
      <c r="C38" s="727">
        <v>13</v>
      </c>
      <c r="D38" s="728">
        <v>11</v>
      </c>
      <c r="E38" s="727">
        <v>9</v>
      </c>
      <c r="F38" s="728">
        <v>13</v>
      </c>
      <c r="G38" s="727">
        <v>14</v>
      </c>
      <c r="H38" s="728">
        <v>7</v>
      </c>
      <c r="L38" s="407"/>
      <c r="M38" s="407"/>
      <c r="N38" s="407"/>
    </row>
    <row r="39" spans="2:17" ht="28.5" customHeight="1" x14ac:dyDescent="0.2">
      <c r="B39" s="35" t="s">
        <v>142</v>
      </c>
      <c r="C39" s="727">
        <v>0</v>
      </c>
      <c r="D39" s="728">
        <v>12</v>
      </c>
      <c r="E39" s="727">
        <v>0</v>
      </c>
      <c r="F39" s="728">
        <v>14</v>
      </c>
      <c r="G39" s="727">
        <v>1</v>
      </c>
      <c r="H39" s="728">
        <v>8</v>
      </c>
      <c r="L39" s="407"/>
      <c r="M39" s="407"/>
      <c r="N39" s="407"/>
    </row>
    <row r="40" spans="2:17" ht="17.25" customHeight="1" x14ac:dyDescent="0.2">
      <c r="B40" s="35" t="s">
        <v>143</v>
      </c>
      <c r="C40" s="727">
        <v>0</v>
      </c>
      <c r="D40" s="728">
        <v>13</v>
      </c>
      <c r="E40" s="727">
        <v>0</v>
      </c>
      <c r="F40" s="728">
        <v>15</v>
      </c>
      <c r="G40" s="727">
        <v>1</v>
      </c>
      <c r="H40" s="728">
        <v>9</v>
      </c>
      <c r="L40" s="407"/>
      <c r="M40" s="407"/>
      <c r="N40" s="407"/>
    </row>
    <row r="41" spans="2:17" ht="29.25" customHeight="1" x14ac:dyDescent="0.2">
      <c r="B41" s="35" t="s">
        <v>176</v>
      </c>
      <c r="C41" s="727">
        <v>13</v>
      </c>
      <c r="D41" s="728">
        <v>14</v>
      </c>
      <c r="E41" s="727">
        <v>1</v>
      </c>
      <c r="F41" s="728">
        <v>16</v>
      </c>
      <c r="G41" s="727">
        <v>8</v>
      </c>
      <c r="H41" s="728">
        <v>10</v>
      </c>
      <c r="L41" s="407"/>
      <c r="M41" s="407"/>
      <c r="N41" s="407"/>
    </row>
    <row r="42" spans="2:17" ht="16.5" customHeight="1" x14ac:dyDescent="0.2">
      <c r="B42" s="35" t="s">
        <v>232</v>
      </c>
      <c r="C42" s="727">
        <v>0</v>
      </c>
      <c r="D42" s="728">
        <v>15</v>
      </c>
      <c r="E42" s="727">
        <v>1</v>
      </c>
      <c r="F42" s="728">
        <v>17</v>
      </c>
      <c r="G42" s="727">
        <v>1</v>
      </c>
      <c r="H42" s="728">
        <v>11</v>
      </c>
      <c r="L42" s="407"/>
      <c r="M42" s="407"/>
      <c r="N42" s="407"/>
    </row>
    <row r="43" spans="2:17" ht="29.25" customHeight="1" x14ac:dyDescent="0.2">
      <c r="B43" s="35" t="s">
        <v>146</v>
      </c>
      <c r="C43" s="727">
        <v>37</v>
      </c>
      <c r="D43" s="728">
        <v>16</v>
      </c>
      <c r="E43" s="727">
        <v>34</v>
      </c>
      <c r="F43" s="728">
        <v>18</v>
      </c>
      <c r="G43" s="727">
        <v>36</v>
      </c>
      <c r="H43" s="728">
        <v>12</v>
      </c>
      <c r="L43" s="407"/>
      <c r="M43" s="407"/>
      <c r="N43" s="407"/>
    </row>
    <row r="44" spans="2:17" ht="26.25" customHeight="1" x14ac:dyDescent="0.2">
      <c r="B44" s="35" t="s">
        <v>168</v>
      </c>
      <c r="C44" s="727">
        <v>1</v>
      </c>
      <c r="D44" s="728">
        <v>17</v>
      </c>
      <c r="E44" s="727">
        <v>3</v>
      </c>
      <c r="F44" s="728">
        <v>19</v>
      </c>
      <c r="G44" s="727">
        <v>1</v>
      </c>
      <c r="H44" s="728">
        <v>13</v>
      </c>
      <c r="L44" s="407"/>
      <c r="M44" s="407"/>
      <c r="N44" s="407"/>
    </row>
    <row r="45" spans="2:17" ht="30.75" customHeight="1" x14ac:dyDescent="0.2">
      <c r="B45" s="35" t="s">
        <v>157</v>
      </c>
      <c r="C45" s="727">
        <v>0</v>
      </c>
      <c r="D45" s="728">
        <v>18</v>
      </c>
      <c r="E45" s="727">
        <v>0</v>
      </c>
      <c r="F45" s="728">
        <v>20</v>
      </c>
      <c r="G45" s="727">
        <v>0</v>
      </c>
      <c r="H45" s="728">
        <v>14</v>
      </c>
      <c r="L45" s="407"/>
      <c r="M45" s="407"/>
      <c r="N45" s="407"/>
    </row>
    <row r="46" spans="2:17" ht="27" customHeight="1" x14ac:dyDescent="0.2">
      <c r="B46" s="35" t="s">
        <v>158</v>
      </c>
      <c r="C46" s="727">
        <v>5</v>
      </c>
      <c r="D46" s="728">
        <v>19</v>
      </c>
      <c r="E46" s="727">
        <v>3</v>
      </c>
      <c r="F46" s="728">
        <v>21</v>
      </c>
      <c r="G46" s="727">
        <v>2</v>
      </c>
      <c r="H46" s="728">
        <v>15</v>
      </c>
      <c r="L46" s="407"/>
      <c r="M46" s="407"/>
      <c r="N46" s="407"/>
    </row>
    <row r="47" spans="2:17" ht="16.5" customHeight="1" x14ac:dyDescent="0.2">
      <c r="B47" s="35" t="s">
        <v>144</v>
      </c>
      <c r="C47" s="727">
        <v>6</v>
      </c>
      <c r="D47" s="728">
        <v>20</v>
      </c>
      <c r="E47" s="727">
        <v>10</v>
      </c>
      <c r="F47" s="728">
        <v>22</v>
      </c>
      <c r="G47" s="727">
        <v>13</v>
      </c>
      <c r="H47" s="728">
        <v>16</v>
      </c>
      <c r="L47" s="407"/>
      <c r="M47" s="407"/>
      <c r="N47" s="407"/>
    </row>
    <row r="48" spans="2:17" x14ac:dyDescent="0.2">
      <c r="B48" s="35" t="s">
        <v>145</v>
      </c>
      <c r="C48" s="727">
        <v>67</v>
      </c>
      <c r="D48" s="728">
        <v>21</v>
      </c>
      <c r="E48" s="727">
        <v>58</v>
      </c>
      <c r="F48" s="728">
        <v>23</v>
      </c>
      <c r="G48" s="727">
        <v>12</v>
      </c>
      <c r="H48" s="728">
        <v>17</v>
      </c>
      <c r="L48" s="407"/>
      <c r="M48" s="407"/>
      <c r="N48" s="407"/>
    </row>
    <row r="49" spans="2:14" x14ac:dyDescent="0.2">
      <c r="B49" s="36" t="s">
        <v>169</v>
      </c>
      <c r="C49" s="718">
        <v>522</v>
      </c>
      <c r="D49" s="719">
        <v>508</v>
      </c>
      <c r="E49" s="718">
        <v>494</v>
      </c>
      <c r="F49" s="719">
        <v>533</v>
      </c>
      <c r="G49" s="718">
        <v>476</v>
      </c>
      <c r="H49" s="719">
        <v>471</v>
      </c>
      <c r="L49" s="407"/>
      <c r="M49" s="407"/>
      <c r="N49" s="407"/>
    </row>
  </sheetData>
  <customSheetViews>
    <customSheetView guid="{4BF6A69F-C29D-460A-9E84-5045F8F80EEB}" showGridLines="0" topLeftCell="A22">
      <selection activeCell="L23" sqref="L23"/>
      <pageMargins left="0.19685039370078741" right="0.15748031496062992" top="0.19685039370078741" bottom="0.19685039370078741" header="0.31496062992125984" footer="0.31496062992125984"/>
      <pageSetup paperSize="9" orientation="portrait"/>
    </customSheetView>
  </customSheetViews>
  <mergeCells count="82">
    <mergeCell ref="E23:F23"/>
    <mergeCell ref="C24:D24"/>
    <mergeCell ref="E24:F24"/>
    <mergeCell ref="C25:D25"/>
    <mergeCell ref="E25:F25"/>
    <mergeCell ref="G48:H48"/>
    <mergeCell ref="E48:F48"/>
    <mergeCell ref="C48:D48"/>
    <mergeCell ref="C38:D38"/>
    <mergeCell ref="E38:F38"/>
    <mergeCell ref="G38:H38"/>
    <mergeCell ref="C46:D46"/>
    <mergeCell ref="E46:F46"/>
    <mergeCell ref="C40:D40"/>
    <mergeCell ref="E40:F40"/>
    <mergeCell ref="G40:H40"/>
    <mergeCell ref="C41:D41"/>
    <mergeCell ref="E41:F41"/>
    <mergeCell ref="G41:H41"/>
    <mergeCell ref="C42:D42"/>
    <mergeCell ref="E42:F42"/>
    <mergeCell ref="C49:D49"/>
    <mergeCell ref="E49:F49"/>
    <mergeCell ref="G49:H49"/>
    <mergeCell ref="B3:I3"/>
    <mergeCell ref="C5:C11"/>
    <mergeCell ref="D5:D11"/>
    <mergeCell ref="E5:E11"/>
    <mergeCell ref="B17:I17"/>
    <mergeCell ref="B19:B20"/>
    <mergeCell ref="C19:D20"/>
    <mergeCell ref="E19:F20"/>
    <mergeCell ref="C21:D21"/>
    <mergeCell ref="E21:F21"/>
    <mergeCell ref="C22:D22"/>
    <mergeCell ref="E22:F22"/>
    <mergeCell ref="C23:D23"/>
    <mergeCell ref="A1:K1"/>
    <mergeCell ref="F5:F11"/>
    <mergeCell ref="G5:G11"/>
    <mergeCell ref="H5:H11"/>
    <mergeCell ref="I5:I11"/>
    <mergeCell ref="K5:K11"/>
    <mergeCell ref="J5:J11"/>
    <mergeCell ref="E26:F26"/>
    <mergeCell ref="C27:D27"/>
    <mergeCell ref="E27:F27"/>
    <mergeCell ref="C28:D28"/>
    <mergeCell ref="E28:F28"/>
    <mergeCell ref="C26:D26"/>
    <mergeCell ref="C29:D29"/>
    <mergeCell ref="E29:F29"/>
    <mergeCell ref="C30:D30"/>
    <mergeCell ref="E30:F30"/>
    <mergeCell ref="C31:D31"/>
    <mergeCell ref="E31:F31"/>
    <mergeCell ref="C32:D32"/>
    <mergeCell ref="E32:F32"/>
    <mergeCell ref="B34:I34"/>
    <mergeCell ref="C36:D36"/>
    <mergeCell ref="E36:F36"/>
    <mergeCell ref="G36:H36"/>
    <mergeCell ref="C37:D37"/>
    <mergeCell ref="E37:F37"/>
    <mergeCell ref="G37:H37"/>
    <mergeCell ref="E39:F39"/>
    <mergeCell ref="G39:H39"/>
    <mergeCell ref="C39:D39"/>
    <mergeCell ref="G42:H42"/>
    <mergeCell ref="C43:D43"/>
    <mergeCell ref="E43:F43"/>
    <mergeCell ref="G43:H43"/>
    <mergeCell ref="C47:D47"/>
    <mergeCell ref="E47:F47"/>
    <mergeCell ref="G47:H47"/>
    <mergeCell ref="C44:D44"/>
    <mergeCell ref="E44:F44"/>
    <mergeCell ref="G44:H44"/>
    <mergeCell ref="C45:D45"/>
    <mergeCell ref="E45:F45"/>
    <mergeCell ref="G45:H45"/>
    <mergeCell ref="G46:H46"/>
  </mergeCells>
  <phoneticPr fontId="10" type="noConversion"/>
  <pageMargins left="0.19685039370078741" right="0.15748031496062992" top="0.19685039370078741" bottom="0.19685039370078741"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O63"/>
  <sheetViews>
    <sheetView showGridLines="0" zoomScaleNormal="100" workbookViewId="0">
      <selection activeCell="K37" sqref="K37"/>
    </sheetView>
  </sheetViews>
  <sheetFormatPr baseColWidth="10" defaultRowHeight="12.75" x14ac:dyDescent="0.2"/>
  <cols>
    <col min="1" max="1" width="2.140625" style="20" customWidth="1"/>
    <col min="2" max="2" width="11.42578125" style="20" customWidth="1"/>
    <col min="3" max="4" width="11.42578125" style="20"/>
    <col min="5" max="5" width="9.7109375" style="20" customWidth="1"/>
    <col min="6" max="7" width="25.7109375" style="20" customWidth="1"/>
    <col min="8" max="9" width="4" style="20" customWidth="1"/>
    <col min="10" max="10" width="4" style="377" customWidth="1"/>
    <col min="11" max="15" width="11.42578125" style="377"/>
    <col min="16" max="16384" width="11.42578125" style="20"/>
  </cols>
  <sheetData>
    <row r="1" spans="1:10" x14ac:dyDescent="0.2">
      <c r="A1" s="652" t="s">
        <v>326</v>
      </c>
      <c r="B1" s="652"/>
      <c r="C1" s="652"/>
      <c r="D1" s="652"/>
      <c r="E1" s="652"/>
      <c r="F1" s="652"/>
      <c r="G1" s="652"/>
      <c r="H1" s="652"/>
      <c r="I1" s="432"/>
      <c r="J1" s="586"/>
    </row>
    <row r="3" spans="1:10" ht="12.75" customHeight="1" x14ac:dyDescent="0.2">
      <c r="B3" s="641" t="s">
        <v>185</v>
      </c>
      <c r="C3" s="641"/>
      <c r="D3" s="641"/>
      <c r="E3" s="641"/>
      <c r="F3" s="641"/>
      <c r="G3" s="641"/>
    </row>
    <row r="4" spans="1:10" ht="8.25" customHeight="1" x14ac:dyDescent="0.2">
      <c r="B4" s="373"/>
      <c r="C4" s="2"/>
      <c r="D4" s="2"/>
      <c r="E4" s="2"/>
      <c r="F4" s="429"/>
    </row>
    <row r="5" spans="1:10" ht="21" customHeight="1" x14ac:dyDescent="0.2">
      <c r="B5" s="683"/>
      <c r="C5" s="683"/>
      <c r="D5" s="683"/>
      <c r="E5" s="683"/>
      <c r="F5" s="595" t="s">
        <v>430</v>
      </c>
      <c r="G5" s="596" t="s">
        <v>272</v>
      </c>
    </row>
    <row r="6" spans="1:10" ht="12" customHeight="1" x14ac:dyDescent="0.2">
      <c r="B6" s="642" t="s">
        <v>186</v>
      </c>
      <c r="C6" s="643"/>
      <c r="D6" s="643"/>
      <c r="E6" s="643"/>
      <c r="F6" s="338">
        <v>1.1000000000000001</v>
      </c>
      <c r="G6" s="91">
        <v>0.6</v>
      </c>
    </row>
    <row r="7" spans="1:10" ht="12" customHeight="1" x14ac:dyDescent="0.2">
      <c r="B7" s="647" t="s">
        <v>187</v>
      </c>
      <c r="C7" s="684"/>
      <c r="D7" s="684"/>
      <c r="E7" s="684"/>
      <c r="F7" s="337">
        <v>4.4000000000000004</v>
      </c>
      <c r="G7" s="92">
        <v>3</v>
      </c>
    </row>
    <row r="8" spans="1:10" ht="12" customHeight="1" x14ac:dyDescent="0.2">
      <c r="B8" s="647" t="s">
        <v>188</v>
      </c>
      <c r="C8" s="684"/>
      <c r="D8" s="684"/>
      <c r="E8" s="684"/>
      <c r="F8" s="337">
        <v>1.5</v>
      </c>
      <c r="G8" s="92">
        <v>0.9</v>
      </c>
    </row>
    <row r="9" spans="1:10" ht="12" customHeight="1" x14ac:dyDescent="0.2">
      <c r="B9" s="647" t="s">
        <v>159</v>
      </c>
      <c r="C9" s="684"/>
      <c r="D9" s="684"/>
      <c r="E9" s="648"/>
      <c r="F9" s="337">
        <v>1</v>
      </c>
      <c r="G9" s="92">
        <v>0.6</v>
      </c>
    </row>
    <row r="10" spans="1:10" ht="14.25" customHeight="1" x14ac:dyDescent="0.2">
      <c r="B10" s="647" t="s">
        <v>160</v>
      </c>
      <c r="C10" s="684"/>
      <c r="D10" s="684"/>
      <c r="E10" s="684"/>
      <c r="F10" s="337">
        <v>6.3</v>
      </c>
      <c r="G10" s="92">
        <v>3.7</v>
      </c>
    </row>
    <row r="11" spans="1:10" ht="12" customHeight="1" x14ac:dyDescent="0.2">
      <c r="B11" s="647" t="s">
        <v>161</v>
      </c>
      <c r="C11" s="684"/>
      <c r="D11" s="684"/>
      <c r="E11" s="684"/>
      <c r="F11" s="337">
        <v>2.6</v>
      </c>
      <c r="G11" s="92">
        <v>1.9</v>
      </c>
    </row>
    <row r="12" spans="1:10" ht="12" customHeight="1" x14ac:dyDescent="0.2">
      <c r="B12" s="647" t="s">
        <v>189</v>
      </c>
      <c r="C12" s="684"/>
      <c r="D12" s="684"/>
      <c r="E12" s="684"/>
      <c r="F12" s="337">
        <v>63.3</v>
      </c>
      <c r="G12" s="92">
        <v>71.3</v>
      </c>
    </row>
    <row r="13" spans="1:10" ht="12" customHeight="1" x14ac:dyDescent="0.2">
      <c r="B13" s="647" t="s">
        <v>190</v>
      </c>
      <c r="C13" s="684"/>
      <c r="D13" s="684"/>
      <c r="E13" s="684"/>
      <c r="F13" s="337">
        <v>2.5</v>
      </c>
      <c r="G13" s="92">
        <v>2.2000000000000002</v>
      </c>
    </row>
    <row r="14" spans="1:10" ht="12" customHeight="1" x14ac:dyDescent="0.2">
      <c r="B14" s="647" t="s">
        <v>191</v>
      </c>
      <c r="C14" s="684"/>
      <c r="D14" s="684"/>
      <c r="E14" s="684"/>
      <c r="F14" s="337">
        <v>3.8</v>
      </c>
      <c r="G14" s="92">
        <v>3.4</v>
      </c>
    </row>
    <row r="15" spans="1:10" ht="12" customHeight="1" x14ac:dyDescent="0.2">
      <c r="B15" s="647" t="s">
        <v>162</v>
      </c>
      <c r="C15" s="684"/>
      <c r="D15" s="684"/>
      <c r="E15" s="684"/>
      <c r="F15" s="337">
        <v>1</v>
      </c>
      <c r="G15" s="92">
        <v>1</v>
      </c>
    </row>
    <row r="16" spans="1:10" ht="12" customHeight="1" x14ac:dyDescent="0.2">
      <c r="B16" s="647" t="s">
        <v>330</v>
      </c>
      <c r="C16" s="684"/>
      <c r="D16" s="684"/>
      <c r="E16" s="648"/>
      <c r="F16" s="337">
        <v>2.8</v>
      </c>
      <c r="G16" s="92">
        <v>1.6</v>
      </c>
    </row>
    <row r="17" spans="2:15" ht="12" customHeight="1" x14ac:dyDescent="0.2">
      <c r="B17" s="647" t="s">
        <v>192</v>
      </c>
      <c r="C17" s="684"/>
      <c r="D17" s="684"/>
      <c r="E17" s="684"/>
      <c r="F17" s="337">
        <v>0.8</v>
      </c>
      <c r="G17" s="92">
        <v>0.4</v>
      </c>
    </row>
    <row r="18" spans="2:15" ht="12" customHeight="1" x14ac:dyDescent="0.2">
      <c r="B18" s="647" t="s">
        <v>193</v>
      </c>
      <c r="C18" s="684"/>
      <c r="D18" s="684"/>
      <c r="E18" s="684"/>
      <c r="F18" s="337">
        <v>2</v>
      </c>
      <c r="G18" s="92">
        <v>2.5</v>
      </c>
    </row>
    <row r="19" spans="2:15" ht="12" customHeight="1" x14ac:dyDescent="0.2">
      <c r="B19" s="647" t="s">
        <v>194</v>
      </c>
      <c r="C19" s="684"/>
      <c r="D19" s="684"/>
      <c r="E19" s="684"/>
      <c r="F19" s="337">
        <v>0.7</v>
      </c>
      <c r="G19" s="92">
        <v>0.7</v>
      </c>
    </row>
    <row r="20" spans="2:15" ht="12" customHeight="1" x14ac:dyDescent="0.2">
      <c r="B20" s="647" t="s">
        <v>195</v>
      </c>
      <c r="C20" s="684"/>
      <c r="D20" s="684"/>
      <c r="E20" s="684"/>
      <c r="F20" s="337">
        <v>0.8</v>
      </c>
      <c r="G20" s="92">
        <v>0.9</v>
      </c>
    </row>
    <row r="21" spans="2:15" ht="12" customHeight="1" x14ac:dyDescent="0.2">
      <c r="B21" s="647" t="s">
        <v>196</v>
      </c>
      <c r="C21" s="684"/>
      <c r="D21" s="684"/>
      <c r="E21" s="684"/>
      <c r="F21" s="337">
        <v>0.1</v>
      </c>
      <c r="G21" s="92">
        <v>0.1</v>
      </c>
    </row>
    <row r="22" spans="2:15" ht="12" customHeight="1" x14ac:dyDescent="0.2">
      <c r="B22" s="626" t="s">
        <v>211</v>
      </c>
      <c r="C22" s="627"/>
      <c r="D22" s="627"/>
      <c r="E22" s="627"/>
      <c r="F22" s="337">
        <v>5.4</v>
      </c>
      <c r="G22" s="92">
        <v>5</v>
      </c>
    </row>
    <row r="23" spans="2:15" ht="12" customHeight="1" x14ac:dyDescent="0.2">
      <c r="B23" s="686" t="s">
        <v>210</v>
      </c>
      <c r="C23" s="687"/>
      <c r="D23" s="687"/>
      <c r="E23" s="687"/>
      <c r="F23" s="85">
        <f>SUM(F6:F22)</f>
        <v>100.1</v>
      </c>
      <c r="G23" s="93">
        <f>SUM(G6:G22)</f>
        <v>99.800000000000011</v>
      </c>
    </row>
    <row r="24" spans="2:15" ht="12" customHeight="1" x14ac:dyDescent="0.2">
      <c r="B24" s="689" t="s">
        <v>222</v>
      </c>
      <c r="C24" s="690"/>
      <c r="D24" s="690"/>
      <c r="E24" s="690"/>
      <c r="F24" s="86">
        <v>68061</v>
      </c>
      <c r="G24" s="94">
        <v>144560</v>
      </c>
    </row>
    <row r="25" spans="2:15" ht="16.5" customHeight="1" x14ac:dyDescent="0.2">
      <c r="B25" s="401"/>
      <c r="C25" s="401"/>
      <c r="D25" s="401"/>
      <c r="E25" s="401"/>
      <c r="F25" s="401"/>
      <c r="G25" s="401"/>
    </row>
    <row r="26" spans="2:15" ht="12.75" customHeight="1" x14ac:dyDescent="0.2">
      <c r="B26" s="641" t="s">
        <v>197</v>
      </c>
      <c r="C26" s="641"/>
      <c r="D26" s="641"/>
      <c r="E26" s="641"/>
      <c r="F26" s="641"/>
      <c r="G26" s="641"/>
    </row>
    <row r="27" spans="2:15" ht="8.25" customHeight="1" x14ac:dyDescent="0.2"/>
    <row r="28" spans="2:15" ht="21" customHeight="1" x14ac:dyDescent="0.2">
      <c r="B28" s="1"/>
      <c r="C28" s="1"/>
      <c r="F28" s="595" t="s">
        <v>430</v>
      </c>
      <c r="G28" s="597" t="s">
        <v>272</v>
      </c>
      <c r="N28" s="682"/>
      <c r="O28" s="682"/>
    </row>
    <row r="29" spans="2:15" x14ac:dyDescent="0.2">
      <c r="B29" s="629" t="s">
        <v>198</v>
      </c>
      <c r="C29" s="688"/>
      <c r="D29" s="688"/>
      <c r="E29" s="630"/>
      <c r="F29" s="87">
        <v>5.7</v>
      </c>
      <c r="G29" s="5">
        <v>5.5</v>
      </c>
      <c r="N29" s="682"/>
      <c r="O29" s="682"/>
    </row>
    <row r="30" spans="2:15" x14ac:dyDescent="0.2">
      <c r="B30" s="631" t="s">
        <v>199</v>
      </c>
      <c r="C30" s="685"/>
      <c r="D30" s="685"/>
      <c r="E30" s="632"/>
      <c r="F30" s="84">
        <v>11</v>
      </c>
      <c r="G30" s="76">
        <v>12.8</v>
      </c>
      <c r="N30" s="682"/>
      <c r="O30" s="682"/>
    </row>
    <row r="31" spans="2:15" x14ac:dyDescent="0.2">
      <c r="B31" s="631" t="s">
        <v>200</v>
      </c>
      <c r="C31" s="685"/>
      <c r="D31" s="685"/>
      <c r="E31" s="632"/>
      <c r="F31" s="203">
        <v>29</v>
      </c>
      <c r="G31" s="76">
        <v>36.799999999999997</v>
      </c>
      <c r="N31" s="682"/>
      <c r="O31" s="682"/>
    </row>
    <row r="32" spans="2:15" x14ac:dyDescent="0.2">
      <c r="B32" s="631" t="s">
        <v>166</v>
      </c>
      <c r="C32" s="685"/>
      <c r="D32" s="685"/>
      <c r="E32" s="632"/>
      <c r="F32" s="203">
        <v>1.2</v>
      </c>
      <c r="G32" s="76">
        <v>1.1000000000000001</v>
      </c>
      <c r="K32" s="651"/>
      <c r="L32" s="651"/>
      <c r="M32" s="651"/>
      <c r="N32" s="682"/>
      <c r="O32" s="682"/>
    </row>
    <row r="33" spans="2:15" x14ac:dyDescent="0.2">
      <c r="B33" s="631" t="s">
        <v>201</v>
      </c>
      <c r="C33" s="685"/>
      <c r="D33" s="685"/>
      <c r="E33" s="632"/>
      <c r="F33" s="203">
        <v>1.7</v>
      </c>
      <c r="G33" s="76">
        <v>1.9</v>
      </c>
      <c r="K33" s="651"/>
      <c r="L33" s="651"/>
      <c r="M33" s="651"/>
      <c r="N33" s="682"/>
      <c r="O33" s="682"/>
    </row>
    <row r="34" spans="2:15" x14ac:dyDescent="0.2">
      <c r="B34" s="631" t="s">
        <v>163</v>
      </c>
      <c r="C34" s="685"/>
      <c r="D34" s="685"/>
      <c r="E34" s="632"/>
      <c r="F34" s="203">
        <v>7</v>
      </c>
      <c r="G34" s="76">
        <v>6.2</v>
      </c>
      <c r="K34" s="651"/>
      <c r="L34" s="651"/>
      <c r="M34" s="651"/>
      <c r="N34" s="682"/>
      <c r="O34" s="682"/>
    </row>
    <row r="35" spans="2:15" x14ac:dyDescent="0.2">
      <c r="B35" s="631" t="s">
        <v>202</v>
      </c>
      <c r="C35" s="685"/>
      <c r="D35" s="685"/>
      <c r="E35" s="632"/>
      <c r="F35" s="203">
        <v>0.4</v>
      </c>
      <c r="G35" s="76">
        <v>0.4</v>
      </c>
      <c r="N35" s="682"/>
      <c r="O35" s="682"/>
    </row>
    <row r="36" spans="2:15" x14ac:dyDescent="0.2">
      <c r="B36" s="631" t="s">
        <v>147</v>
      </c>
      <c r="C36" s="685"/>
      <c r="D36" s="685"/>
      <c r="E36" s="632"/>
      <c r="F36" s="203">
        <v>19.3</v>
      </c>
      <c r="G36" s="76">
        <v>20.5</v>
      </c>
      <c r="N36" s="682"/>
      <c r="O36" s="682"/>
    </row>
    <row r="37" spans="2:15" x14ac:dyDescent="0.2">
      <c r="B37" s="631" t="s">
        <v>203</v>
      </c>
      <c r="C37" s="685"/>
      <c r="D37" s="685"/>
      <c r="E37" s="632"/>
      <c r="F37" s="203">
        <v>0.3</v>
      </c>
      <c r="G37" s="76">
        <v>0.2</v>
      </c>
      <c r="N37" s="682"/>
      <c r="O37" s="682"/>
    </row>
    <row r="38" spans="2:15" x14ac:dyDescent="0.2">
      <c r="B38" s="631" t="s">
        <v>164</v>
      </c>
      <c r="C38" s="685"/>
      <c r="D38" s="685"/>
      <c r="E38" s="632"/>
      <c r="F38" s="203">
        <v>0</v>
      </c>
      <c r="G38" s="76">
        <v>0</v>
      </c>
      <c r="N38" s="682"/>
      <c r="O38" s="682"/>
    </row>
    <row r="39" spans="2:15" x14ac:dyDescent="0.2">
      <c r="B39" s="631" t="s">
        <v>413</v>
      </c>
      <c r="C39" s="685"/>
      <c r="D39" s="685"/>
      <c r="E39" s="632"/>
      <c r="F39" s="203">
        <v>13.9</v>
      </c>
      <c r="G39" s="204">
        <v>7.2</v>
      </c>
      <c r="N39" s="682"/>
      <c r="O39" s="682"/>
    </row>
    <row r="40" spans="2:15" x14ac:dyDescent="0.2">
      <c r="B40" s="317" t="s">
        <v>3</v>
      </c>
      <c r="C40" s="331"/>
      <c r="D40" s="331"/>
      <c r="E40" s="320"/>
      <c r="F40" s="203">
        <v>7.9</v>
      </c>
      <c r="G40" s="204">
        <v>5.3</v>
      </c>
      <c r="K40" s="696"/>
      <c r="L40" s="696"/>
      <c r="M40" s="696"/>
      <c r="N40" s="682"/>
      <c r="O40" s="682"/>
    </row>
    <row r="41" spans="2:15" x14ac:dyDescent="0.2">
      <c r="B41" s="317" t="s">
        <v>165</v>
      </c>
      <c r="C41" s="331"/>
      <c r="D41" s="331"/>
      <c r="E41" s="320"/>
      <c r="F41" s="203">
        <v>1.1000000000000001</v>
      </c>
      <c r="G41" s="204">
        <v>0.8</v>
      </c>
      <c r="K41" s="696"/>
      <c r="L41" s="696"/>
      <c r="M41" s="696"/>
      <c r="N41" s="682"/>
      <c r="O41" s="682"/>
    </row>
    <row r="42" spans="2:15" x14ac:dyDescent="0.2">
      <c r="B42" s="633" t="s">
        <v>211</v>
      </c>
      <c r="C42" s="695"/>
      <c r="D42" s="695"/>
      <c r="E42" s="634"/>
      <c r="F42" s="203">
        <v>1.5</v>
      </c>
      <c r="G42" s="204">
        <v>1.4</v>
      </c>
      <c r="K42" s="696"/>
      <c r="L42" s="696"/>
      <c r="M42" s="696"/>
      <c r="N42" s="682"/>
      <c r="O42" s="682"/>
    </row>
    <row r="43" spans="2:15" x14ac:dyDescent="0.2">
      <c r="B43" s="692" t="s">
        <v>210</v>
      </c>
      <c r="C43" s="693"/>
      <c r="D43" s="693"/>
      <c r="E43" s="694"/>
      <c r="F43" s="205">
        <f>SUM(F29:F42)</f>
        <v>100.00000000000001</v>
      </c>
      <c r="G43" s="206">
        <f>SUM(G29:G42)</f>
        <v>100.10000000000001</v>
      </c>
      <c r="N43" s="682"/>
      <c r="O43" s="682"/>
    </row>
    <row r="44" spans="2:15" ht="12.75" customHeight="1" x14ac:dyDescent="0.2">
      <c r="B44" s="697" t="s">
        <v>222</v>
      </c>
      <c r="C44" s="698"/>
      <c r="D44" s="698"/>
      <c r="E44" s="699"/>
      <c r="F44" s="207">
        <v>51278</v>
      </c>
      <c r="G44" s="208">
        <v>118703</v>
      </c>
      <c r="K44" s="651"/>
      <c r="L44" s="651"/>
      <c r="M44" s="651"/>
      <c r="N44" s="682"/>
      <c r="O44" s="682"/>
    </row>
    <row r="45" spans="2:15" ht="16.5" customHeight="1" x14ac:dyDescent="0.2">
      <c r="K45" s="651"/>
      <c r="L45" s="651"/>
      <c r="M45" s="651"/>
    </row>
    <row r="46" spans="2:15" ht="12.75" customHeight="1" x14ac:dyDescent="0.2">
      <c r="B46" s="641" t="s">
        <v>182</v>
      </c>
      <c r="C46" s="641"/>
      <c r="D46" s="641"/>
      <c r="E46" s="641"/>
      <c r="F46" s="641"/>
      <c r="G46" s="641"/>
      <c r="K46" s="651"/>
      <c r="L46" s="651"/>
      <c r="M46" s="651"/>
    </row>
    <row r="47" spans="2:15" ht="8.25" customHeight="1" x14ac:dyDescent="0.2">
      <c r="B47" s="18"/>
      <c r="C47" s="18"/>
      <c r="D47" s="18"/>
      <c r="E47" s="18"/>
      <c r="F47" s="18"/>
      <c r="G47" s="18"/>
      <c r="K47" s="651"/>
      <c r="L47" s="651"/>
      <c r="M47" s="651"/>
    </row>
    <row r="48" spans="2:15" ht="21" customHeight="1" x14ac:dyDescent="0.2">
      <c r="B48" s="691"/>
      <c r="C48" s="691"/>
      <c r="D48" s="691"/>
      <c r="E48" s="15"/>
      <c r="F48" s="595" t="s">
        <v>430</v>
      </c>
      <c r="G48" s="597" t="s">
        <v>272</v>
      </c>
      <c r="K48" s="651"/>
      <c r="L48" s="651"/>
      <c r="M48" s="651"/>
    </row>
    <row r="49" spans="2:7" x14ac:dyDescent="0.2">
      <c r="B49" s="629" t="s">
        <v>204</v>
      </c>
      <c r="C49" s="688"/>
      <c r="D49" s="688"/>
      <c r="E49" s="630"/>
      <c r="F49" s="88">
        <v>13</v>
      </c>
      <c r="G49" s="8">
        <v>14</v>
      </c>
    </row>
    <row r="50" spans="2:7" x14ac:dyDescent="0.2">
      <c r="B50" s="631" t="s">
        <v>177</v>
      </c>
      <c r="C50" s="685"/>
      <c r="D50" s="685"/>
      <c r="E50" s="632"/>
      <c r="F50" s="89">
        <v>20.7</v>
      </c>
      <c r="G50" s="12">
        <v>26.7</v>
      </c>
    </row>
    <row r="51" spans="2:7" x14ac:dyDescent="0.2">
      <c r="B51" s="631" t="s">
        <v>205</v>
      </c>
      <c r="C51" s="685"/>
      <c r="D51" s="685"/>
      <c r="E51" s="632"/>
      <c r="F51" s="89">
        <v>6.9</v>
      </c>
      <c r="G51" s="12">
        <v>9.9</v>
      </c>
    </row>
    <row r="52" spans="2:7" ht="27.75" customHeight="1" x14ac:dyDescent="0.2">
      <c r="B52" s="647" t="s">
        <v>206</v>
      </c>
      <c r="C52" s="684"/>
      <c r="D52" s="684"/>
      <c r="E52" s="648"/>
      <c r="F52" s="89">
        <v>5.0999999999999996</v>
      </c>
      <c r="G52" s="12">
        <v>6.2</v>
      </c>
    </row>
    <row r="53" spans="2:7" x14ac:dyDescent="0.2">
      <c r="B53" s="631" t="s">
        <v>207</v>
      </c>
      <c r="C53" s="685"/>
      <c r="D53" s="685"/>
      <c r="E53" s="632"/>
      <c r="F53" s="89">
        <v>23.6</v>
      </c>
      <c r="G53" s="12">
        <v>18.2</v>
      </c>
    </row>
    <row r="54" spans="2:7" x14ac:dyDescent="0.2">
      <c r="B54" s="631" t="s">
        <v>213</v>
      </c>
      <c r="C54" s="685"/>
      <c r="D54" s="685"/>
      <c r="E54" s="632"/>
      <c r="F54" s="89">
        <v>9.9</v>
      </c>
      <c r="G54" s="12">
        <v>8.4</v>
      </c>
    </row>
    <row r="55" spans="2:7" ht="34.5" customHeight="1" x14ac:dyDescent="0.2">
      <c r="B55" s="647" t="s">
        <v>208</v>
      </c>
      <c r="C55" s="684"/>
      <c r="D55" s="684"/>
      <c r="E55" s="648"/>
      <c r="F55" s="89">
        <v>0.4</v>
      </c>
      <c r="G55" s="12">
        <v>0.3</v>
      </c>
    </row>
    <row r="56" spans="2:7" x14ac:dyDescent="0.2">
      <c r="B56" s="631" t="s">
        <v>214</v>
      </c>
      <c r="C56" s="685"/>
      <c r="D56" s="685"/>
      <c r="E56" s="632"/>
      <c r="F56" s="89">
        <v>11.4</v>
      </c>
      <c r="G56" s="12">
        <v>8.3000000000000007</v>
      </c>
    </row>
    <row r="57" spans="2:7" x14ac:dyDescent="0.2">
      <c r="B57" s="631" t="s">
        <v>178</v>
      </c>
      <c r="C57" s="685"/>
      <c r="D57" s="685"/>
      <c r="E57" s="632"/>
      <c r="F57" s="89">
        <v>0.2</v>
      </c>
      <c r="G57" s="12">
        <v>0.4</v>
      </c>
    </row>
    <row r="58" spans="2:7" x14ac:dyDescent="0.2">
      <c r="B58" s="631" t="s">
        <v>179</v>
      </c>
      <c r="C58" s="685"/>
      <c r="D58" s="685"/>
      <c r="E58" s="632"/>
      <c r="F58" s="89">
        <v>2.2999999999999998</v>
      </c>
      <c r="G58" s="12">
        <v>1.9</v>
      </c>
    </row>
    <row r="59" spans="2:7" x14ac:dyDescent="0.2">
      <c r="B59" s="631" t="s">
        <v>215</v>
      </c>
      <c r="C59" s="685"/>
      <c r="D59" s="685"/>
      <c r="E59" s="632"/>
      <c r="F59" s="89">
        <v>0.4</v>
      </c>
      <c r="G59" s="12">
        <v>0.4</v>
      </c>
    </row>
    <row r="60" spans="2:7" x14ac:dyDescent="0.2">
      <c r="B60" s="631" t="s">
        <v>180</v>
      </c>
      <c r="C60" s="685"/>
      <c r="D60" s="685"/>
      <c r="E60" s="632"/>
      <c r="F60" s="89">
        <v>1.3</v>
      </c>
      <c r="G60" s="12">
        <v>1.1000000000000001</v>
      </c>
    </row>
    <row r="61" spans="2:7" x14ac:dyDescent="0.2">
      <c r="B61" s="633" t="s">
        <v>211</v>
      </c>
      <c r="C61" s="695"/>
      <c r="D61" s="695"/>
      <c r="E61" s="634"/>
      <c r="F61" s="89">
        <v>4.7</v>
      </c>
      <c r="G61" s="12">
        <v>4.3</v>
      </c>
    </row>
    <row r="62" spans="2:7" x14ac:dyDescent="0.2">
      <c r="B62" s="692" t="s">
        <v>210</v>
      </c>
      <c r="C62" s="693"/>
      <c r="D62" s="693"/>
      <c r="E62" s="693"/>
      <c r="F62" s="327">
        <f>SUM(F49:F61)</f>
        <v>99.900000000000034</v>
      </c>
      <c r="G62" s="7">
        <f>SUM(G49:G61)</f>
        <v>100.10000000000001</v>
      </c>
    </row>
    <row r="63" spans="2:7" x14ac:dyDescent="0.2">
      <c r="B63" s="697" t="s">
        <v>222</v>
      </c>
      <c r="C63" s="698"/>
      <c r="D63" s="698"/>
      <c r="E63" s="698"/>
      <c r="F63" s="90">
        <v>66562</v>
      </c>
      <c r="G63" s="95">
        <v>141890</v>
      </c>
    </row>
  </sheetData>
  <customSheetViews>
    <customSheetView guid="{4BF6A69F-C29D-460A-9E84-5045F8F80EEB}" showGridLines="0" topLeftCell="A21">
      <selection activeCell="I44" sqref="I44"/>
      <pageMargins left="0.19685039370078741" right="0.15748031496062992" top="0.19685039370078741" bottom="0.19685039370078741" header="0.31496062992125984" footer="0.31496062992125984"/>
      <pageSetup paperSize="9" orientation="portrait"/>
    </customSheetView>
  </customSheetViews>
  <mergeCells count="58">
    <mergeCell ref="K32:M34"/>
    <mergeCell ref="K40:M42"/>
    <mergeCell ref="K44:M48"/>
    <mergeCell ref="B62:E62"/>
    <mergeCell ref="B63:E63"/>
    <mergeCell ref="B56:E56"/>
    <mergeCell ref="B57:E57"/>
    <mergeCell ref="B58:E58"/>
    <mergeCell ref="B59:E59"/>
    <mergeCell ref="B60:E60"/>
    <mergeCell ref="B61:E61"/>
    <mergeCell ref="B55:E55"/>
    <mergeCell ref="B38:E38"/>
    <mergeCell ref="B39:E39"/>
    <mergeCell ref="B44:E44"/>
    <mergeCell ref="B46:G46"/>
    <mergeCell ref="B51:E51"/>
    <mergeCell ref="B52:E52"/>
    <mergeCell ref="B53:E53"/>
    <mergeCell ref="B54:E54"/>
    <mergeCell ref="B37:E37"/>
    <mergeCell ref="B48:D48"/>
    <mergeCell ref="B49:E49"/>
    <mergeCell ref="B43:E43"/>
    <mergeCell ref="B42:E42"/>
    <mergeCell ref="B50:E50"/>
    <mergeCell ref="B18:E18"/>
    <mergeCell ref="B36:E36"/>
    <mergeCell ref="B7:E7"/>
    <mergeCell ref="B8:E8"/>
    <mergeCell ref="B10:E10"/>
    <mergeCell ref="B11:E11"/>
    <mergeCell ref="B31:E31"/>
    <mergeCell ref="B32:E32"/>
    <mergeCell ref="B34:E34"/>
    <mergeCell ref="B35:E35"/>
    <mergeCell ref="B33:E33"/>
    <mergeCell ref="B23:E23"/>
    <mergeCell ref="B26:G26"/>
    <mergeCell ref="B29:E29"/>
    <mergeCell ref="B24:E24"/>
    <mergeCell ref="B30:E30"/>
    <mergeCell ref="N28:O44"/>
    <mergeCell ref="A1:H1"/>
    <mergeCell ref="B3:G3"/>
    <mergeCell ref="B5:E5"/>
    <mergeCell ref="B6:E6"/>
    <mergeCell ref="B22:E22"/>
    <mergeCell ref="B20:E20"/>
    <mergeCell ref="B9:E9"/>
    <mergeCell ref="B14:E14"/>
    <mergeCell ref="B15:E15"/>
    <mergeCell ref="B17:E17"/>
    <mergeCell ref="B21:E21"/>
    <mergeCell ref="B12:E12"/>
    <mergeCell ref="B13:E13"/>
    <mergeCell ref="B16:E16"/>
    <mergeCell ref="B19:E19"/>
  </mergeCells>
  <phoneticPr fontId="10" type="noConversion"/>
  <pageMargins left="0.19685039370078741" right="0.15748031496062992" top="0.19685039370078741" bottom="0.19685039370078741" header="0.31496062992125984" footer="0.31496062992125984"/>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2"/>
  <dimension ref="A1:P63"/>
  <sheetViews>
    <sheetView showGridLines="0" workbookViewId="0">
      <selection sqref="A1:H64"/>
    </sheetView>
  </sheetViews>
  <sheetFormatPr baseColWidth="10" defaultRowHeight="12.75" x14ac:dyDescent="0.2"/>
  <cols>
    <col min="1" max="1" width="2.140625" style="20" customWidth="1"/>
    <col min="2" max="2" width="11.42578125" style="20" customWidth="1"/>
    <col min="3" max="4" width="11.42578125" style="20"/>
    <col min="5" max="5" width="9.7109375" style="20" customWidth="1"/>
    <col min="6" max="7" width="25.7109375" style="20" customWidth="1"/>
    <col min="8" max="8" width="4" style="20" customWidth="1"/>
    <col min="9" max="16384" width="11.42578125" style="20"/>
  </cols>
  <sheetData>
    <row r="1" spans="1:16" x14ac:dyDescent="0.2">
      <c r="A1" s="652" t="s">
        <v>315</v>
      </c>
      <c r="B1" s="652"/>
      <c r="C1" s="652"/>
      <c r="D1" s="652"/>
      <c r="E1" s="652"/>
      <c r="F1" s="652"/>
      <c r="G1" s="652"/>
      <c r="H1" s="652"/>
    </row>
    <row r="2" spans="1:16" x14ac:dyDescent="0.2">
      <c r="A2" s="401"/>
      <c r="B2" s="401"/>
      <c r="C2" s="401"/>
      <c r="D2" s="401"/>
      <c r="E2" s="401"/>
      <c r="F2" s="401"/>
      <c r="G2" s="401"/>
      <c r="H2" s="401"/>
    </row>
    <row r="3" spans="1:16" ht="12.75" customHeight="1" x14ac:dyDescent="0.2">
      <c r="A3" s="401"/>
      <c r="B3" s="641" t="s">
        <v>185</v>
      </c>
      <c r="C3" s="641"/>
      <c r="D3" s="641"/>
      <c r="E3" s="641"/>
      <c r="F3" s="641"/>
      <c r="G3" s="641"/>
      <c r="H3" s="401"/>
    </row>
    <row r="4" spans="1:16" ht="8.25" customHeight="1" x14ac:dyDescent="0.2">
      <c r="B4" s="2"/>
      <c r="C4" s="2"/>
      <c r="D4" s="2"/>
      <c r="E4" s="2"/>
    </row>
    <row r="5" spans="1:16" ht="21" customHeight="1" x14ac:dyDescent="0.2">
      <c r="B5" s="683"/>
      <c r="C5" s="683"/>
      <c r="D5" s="683"/>
      <c r="E5" s="683"/>
      <c r="F5" s="595" t="s">
        <v>430</v>
      </c>
      <c r="G5" s="596" t="s">
        <v>272</v>
      </c>
    </row>
    <row r="6" spans="1:16" ht="12.75" customHeight="1" x14ac:dyDescent="0.2">
      <c r="B6" s="642" t="s">
        <v>186</v>
      </c>
      <c r="C6" s="643"/>
      <c r="D6" s="643"/>
      <c r="E6" s="643"/>
      <c r="F6" s="338">
        <v>0.1</v>
      </c>
      <c r="G6" s="91">
        <v>0</v>
      </c>
    </row>
    <row r="7" spans="1:16" ht="12.75" customHeight="1" x14ac:dyDescent="0.2">
      <c r="B7" s="647" t="s">
        <v>187</v>
      </c>
      <c r="C7" s="684"/>
      <c r="D7" s="684"/>
      <c r="E7" s="684"/>
      <c r="F7" s="337">
        <v>0</v>
      </c>
      <c r="G7" s="92">
        <v>0</v>
      </c>
    </row>
    <row r="8" spans="1:16" ht="11.25" customHeight="1" x14ac:dyDescent="0.2">
      <c r="B8" s="647" t="s">
        <v>188</v>
      </c>
      <c r="C8" s="684"/>
      <c r="D8" s="684"/>
      <c r="E8" s="684"/>
      <c r="F8" s="337">
        <v>0</v>
      </c>
      <c r="G8" s="92">
        <v>0</v>
      </c>
    </row>
    <row r="9" spans="1:16" ht="13.5" customHeight="1" x14ac:dyDescent="0.2">
      <c r="B9" s="647" t="s">
        <v>159</v>
      </c>
      <c r="C9" s="684"/>
      <c r="D9" s="684"/>
      <c r="E9" s="648"/>
      <c r="F9" s="337">
        <v>0</v>
      </c>
      <c r="G9" s="92">
        <v>0</v>
      </c>
    </row>
    <row r="10" spans="1:16" x14ac:dyDescent="0.2">
      <c r="B10" s="647" t="s">
        <v>160</v>
      </c>
      <c r="C10" s="684"/>
      <c r="D10" s="684"/>
      <c r="E10" s="684"/>
      <c r="F10" s="337">
        <v>0</v>
      </c>
      <c r="G10" s="92">
        <v>0</v>
      </c>
    </row>
    <row r="11" spans="1:16" ht="13.5" customHeight="1" x14ac:dyDescent="0.2">
      <c r="B11" s="647" t="s">
        <v>161</v>
      </c>
      <c r="C11" s="684"/>
      <c r="D11" s="684"/>
      <c r="E11" s="684"/>
      <c r="F11" s="337">
        <v>0</v>
      </c>
      <c r="G11" s="92">
        <v>0.4</v>
      </c>
    </row>
    <row r="12" spans="1:16" ht="13.5" customHeight="1" x14ac:dyDescent="0.2">
      <c r="B12" s="647" t="s">
        <v>189</v>
      </c>
      <c r="C12" s="684"/>
      <c r="D12" s="684"/>
      <c r="E12" s="684"/>
      <c r="F12" s="337">
        <v>73.599999999999994</v>
      </c>
      <c r="G12" s="92">
        <v>80.900000000000006</v>
      </c>
    </row>
    <row r="13" spans="1:16" x14ac:dyDescent="0.2">
      <c r="B13" s="647" t="s">
        <v>190</v>
      </c>
      <c r="C13" s="684"/>
      <c r="D13" s="684"/>
      <c r="E13" s="684"/>
      <c r="F13" s="337">
        <v>0.5</v>
      </c>
      <c r="G13" s="92">
        <v>0.3</v>
      </c>
    </row>
    <row r="14" spans="1:16" x14ac:dyDescent="0.2">
      <c r="B14" s="647" t="s">
        <v>191</v>
      </c>
      <c r="C14" s="684"/>
      <c r="D14" s="684"/>
      <c r="E14" s="684"/>
      <c r="F14" s="337">
        <v>0.8</v>
      </c>
      <c r="G14" s="92">
        <v>1</v>
      </c>
    </row>
    <row r="15" spans="1:16" ht="12.75" customHeight="1" x14ac:dyDescent="0.2">
      <c r="B15" s="647" t="s">
        <v>162</v>
      </c>
      <c r="C15" s="684"/>
      <c r="D15" s="684"/>
      <c r="E15" s="684"/>
      <c r="F15" s="337">
        <v>0.5</v>
      </c>
      <c r="G15" s="92">
        <v>0.7</v>
      </c>
      <c r="J15" s="377"/>
      <c r="K15" s="377"/>
      <c r="L15" s="377"/>
      <c r="M15" s="377"/>
      <c r="N15" s="377"/>
      <c r="O15" s="377"/>
      <c r="P15" s="377"/>
    </row>
    <row r="16" spans="1:16" ht="12.75" customHeight="1" x14ac:dyDescent="0.2">
      <c r="B16" s="647" t="s">
        <v>330</v>
      </c>
      <c r="C16" s="684"/>
      <c r="D16" s="684"/>
      <c r="E16" s="648"/>
      <c r="F16" s="279">
        <v>11.8</v>
      </c>
      <c r="G16" s="280">
        <v>4.0999999999999996</v>
      </c>
      <c r="J16" s="377"/>
      <c r="K16" s="410"/>
      <c r="L16" s="759"/>
      <c r="M16" s="651"/>
      <c r="N16" s="651"/>
      <c r="O16" s="651"/>
      <c r="P16" s="284"/>
    </row>
    <row r="17" spans="2:16" x14ac:dyDescent="0.2">
      <c r="B17" s="647" t="s">
        <v>192</v>
      </c>
      <c r="C17" s="684"/>
      <c r="D17" s="684"/>
      <c r="E17" s="684"/>
      <c r="F17" s="337">
        <v>1.7</v>
      </c>
      <c r="G17" s="92">
        <v>0.6</v>
      </c>
      <c r="J17" s="377"/>
      <c r="K17" s="410"/>
      <c r="L17" s="759"/>
      <c r="M17" s="651"/>
      <c r="N17" s="651"/>
      <c r="O17" s="651"/>
      <c r="P17" s="284"/>
    </row>
    <row r="18" spans="2:16" x14ac:dyDescent="0.2">
      <c r="B18" s="647" t="s">
        <v>193</v>
      </c>
      <c r="C18" s="684"/>
      <c r="D18" s="684"/>
      <c r="E18" s="684"/>
      <c r="F18" s="337">
        <v>6.6</v>
      </c>
      <c r="G18" s="92">
        <v>5.4</v>
      </c>
      <c r="J18" s="377"/>
      <c r="K18" s="410"/>
      <c r="L18" s="759"/>
      <c r="M18" s="651"/>
      <c r="N18" s="651"/>
      <c r="O18" s="651"/>
      <c r="P18" s="377"/>
    </row>
    <row r="19" spans="2:16" ht="12.75" customHeight="1" x14ac:dyDescent="0.2">
      <c r="B19" s="647" t="s">
        <v>194</v>
      </c>
      <c r="C19" s="684"/>
      <c r="D19" s="684"/>
      <c r="E19" s="684"/>
      <c r="F19" s="337">
        <v>0.8</v>
      </c>
      <c r="G19" s="92">
        <v>1.3</v>
      </c>
      <c r="J19" s="377"/>
      <c r="K19" s="377"/>
      <c r="L19" s="377"/>
      <c r="M19" s="377"/>
      <c r="N19" s="377"/>
      <c r="O19" s="377"/>
      <c r="P19" s="377"/>
    </row>
    <row r="20" spans="2:16" x14ac:dyDescent="0.2">
      <c r="B20" s="647" t="s">
        <v>195</v>
      </c>
      <c r="C20" s="684"/>
      <c r="D20" s="684"/>
      <c r="E20" s="684"/>
      <c r="F20" s="337">
        <v>2.4</v>
      </c>
      <c r="G20" s="92">
        <v>2.2999999999999998</v>
      </c>
      <c r="J20" s="377"/>
      <c r="K20" s="377"/>
      <c r="L20" s="377"/>
      <c r="M20" s="377"/>
      <c r="N20" s="377"/>
      <c r="O20" s="377"/>
      <c r="P20" s="377"/>
    </row>
    <row r="21" spans="2:16" x14ac:dyDescent="0.2">
      <c r="B21" s="647" t="s">
        <v>196</v>
      </c>
      <c r="C21" s="684"/>
      <c r="D21" s="684"/>
      <c r="E21" s="684"/>
      <c r="F21" s="337">
        <v>0.5</v>
      </c>
      <c r="G21" s="92">
        <v>0.4</v>
      </c>
    </row>
    <row r="22" spans="2:16" x14ac:dyDescent="0.2">
      <c r="B22" s="626" t="s">
        <v>211</v>
      </c>
      <c r="C22" s="627"/>
      <c r="D22" s="627"/>
      <c r="E22" s="627"/>
      <c r="F22" s="337">
        <v>0.7</v>
      </c>
      <c r="G22" s="92">
        <v>2.8</v>
      </c>
    </row>
    <row r="23" spans="2:16" ht="12.75" customHeight="1" x14ac:dyDescent="0.2">
      <c r="B23" s="686" t="s">
        <v>210</v>
      </c>
      <c r="C23" s="687"/>
      <c r="D23" s="687"/>
      <c r="E23" s="687"/>
      <c r="F23" s="85">
        <f>SUM(F6:F22)</f>
        <v>99.999999999999986</v>
      </c>
      <c r="G23" s="93">
        <f>SUM(G6:G22)</f>
        <v>100.2</v>
      </c>
    </row>
    <row r="24" spans="2:16" ht="16.5" customHeight="1" x14ac:dyDescent="0.2">
      <c r="B24" s="689" t="s">
        <v>222</v>
      </c>
      <c r="C24" s="690"/>
      <c r="D24" s="690"/>
      <c r="E24" s="690"/>
      <c r="F24" s="86">
        <v>870</v>
      </c>
      <c r="G24" s="94">
        <v>2533</v>
      </c>
    </row>
    <row r="25" spans="2:16" ht="16.5" customHeight="1" x14ac:dyDescent="0.2">
      <c r="B25" s="14"/>
      <c r="C25" s="14"/>
      <c r="D25" s="14"/>
      <c r="E25" s="14"/>
      <c r="F25" s="96"/>
      <c r="G25" s="96"/>
    </row>
    <row r="26" spans="2:16" ht="12.75" customHeight="1" x14ac:dyDescent="0.2">
      <c r="B26" s="641" t="s">
        <v>197</v>
      </c>
      <c r="C26" s="641"/>
      <c r="D26" s="641"/>
      <c r="E26" s="641"/>
      <c r="F26" s="641"/>
      <c r="G26" s="641"/>
    </row>
    <row r="27" spans="2:16" ht="8.25" customHeight="1" x14ac:dyDescent="0.2"/>
    <row r="28" spans="2:16" ht="21" customHeight="1" x14ac:dyDescent="0.2">
      <c r="B28" s="1"/>
      <c r="C28" s="1"/>
      <c r="F28" s="595" t="s">
        <v>430</v>
      </c>
      <c r="G28" s="597" t="s">
        <v>272</v>
      </c>
    </row>
    <row r="29" spans="2:16" x14ac:dyDescent="0.2">
      <c r="B29" s="629" t="s">
        <v>198</v>
      </c>
      <c r="C29" s="688"/>
      <c r="D29" s="688"/>
      <c r="E29" s="630"/>
      <c r="F29" s="87">
        <v>0.6</v>
      </c>
      <c r="G29" s="5">
        <v>1.5</v>
      </c>
    </row>
    <row r="30" spans="2:16" x14ac:dyDescent="0.2">
      <c r="B30" s="631" t="s">
        <v>199</v>
      </c>
      <c r="C30" s="685"/>
      <c r="D30" s="685"/>
      <c r="E30" s="632"/>
      <c r="F30" s="84">
        <v>6.6</v>
      </c>
      <c r="G30" s="76">
        <v>6.1</v>
      </c>
    </row>
    <row r="31" spans="2:16" x14ac:dyDescent="0.2">
      <c r="B31" s="631" t="s">
        <v>200</v>
      </c>
      <c r="C31" s="685"/>
      <c r="D31" s="685"/>
      <c r="E31" s="632"/>
      <c r="F31" s="84">
        <v>84.7</v>
      </c>
      <c r="G31" s="76">
        <v>83.8</v>
      </c>
    </row>
    <row r="32" spans="2:16" x14ac:dyDescent="0.2">
      <c r="B32" s="631" t="s">
        <v>166</v>
      </c>
      <c r="C32" s="685"/>
      <c r="D32" s="685"/>
      <c r="E32" s="632"/>
      <c r="F32" s="84">
        <v>0.6</v>
      </c>
      <c r="G32" s="76">
        <v>0.7</v>
      </c>
    </row>
    <row r="33" spans="2:7" x14ac:dyDescent="0.2">
      <c r="B33" s="631" t="s">
        <v>201</v>
      </c>
      <c r="C33" s="685"/>
      <c r="D33" s="685"/>
      <c r="E33" s="632"/>
      <c r="F33" s="84">
        <v>1.2</v>
      </c>
      <c r="G33" s="76">
        <v>1.4</v>
      </c>
    </row>
    <row r="34" spans="2:7" x14ac:dyDescent="0.2">
      <c r="B34" s="631" t="s">
        <v>163</v>
      </c>
      <c r="C34" s="685"/>
      <c r="D34" s="685"/>
      <c r="E34" s="632"/>
      <c r="F34" s="84">
        <v>0.5</v>
      </c>
      <c r="G34" s="76">
        <v>0.7</v>
      </c>
    </row>
    <row r="35" spans="2:7" x14ac:dyDescent="0.2">
      <c r="B35" s="631" t="s">
        <v>202</v>
      </c>
      <c r="C35" s="685"/>
      <c r="D35" s="685"/>
      <c r="E35" s="632"/>
      <c r="F35" s="84">
        <v>0.2</v>
      </c>
      <c r="G35" s="76">
        <v>0.3</v>
      </c>
    </row>
    <row r="36" spans="2:7" x14ac:dyDescent="0.2">
      <c r="B36" s="631" t="s">
        <v>147</v>
      </c>
      <c r="C36" s="685"/>
      <c r="D36" s="685"/>
      <c r="E36" s="632"/>
      <c r="F36" s="84">
        <v>4.7</v>
      </c>
      <c r="G36" s="76">
        <v>4.5</v>
      </c>
    </row>
    <row r="37" spans="2:7" x14ac:dyDescent="0.2">
      <c r="B37" s="631" t="s">
        <v>203</v>
      </c>
      <c r="C37" s="685"/>
      <c r="D37" s="685"/>
      <c r="E37" s="632"/>
      <c r="F37" s="84">
        <v>0</v>
      </c>
      <c r="G37" s="76">
        <v>0</v>
      </c>
    </row>
    <row r="38" spans="2:7" x14ac:dyDescent="0.2">
      <c r="B38" s="631" t="s">
        <v>164</v>
      </c>
      <c r="C38" s="685"/>
      <c r="D38" s="685"/>
      <c r="E38" s="632"/>
      <c r="F38" s="84">
        <v>0</v>
      </c>
      <c r="G38" s="76">
        <v>0</v>
      </c>
    </row>
    <row r="39" spans="2:7" x14ac:dyDescent="0.2">
      <c r="B39" s="631" t="s">
        <v>413</v>
      </c>
      <c r="C39" s="685"/>
      <c r="D39" s="685"/>
      <c r="E39" s="632"/>
      <c r="F39" s="84">
        <v>0</v>
      </c>
      <c r="G39" s="76">
        <v>0</v>
      </c>
    </row>
    <row r="40" spans="2:7" x14ac:dyDescent="0.2">
      <c r="B40" s="317" t="s">
        <v>3</v>
      </c>
      <c r="C40" s="331"/>
      <c r="D40" s="331"/>
      <c r="E40" s="320"/>
      <c r="F40" s="84">
        <v>0.2</v>
      </c>
      <c r="G40" s="76">
        <v>0.2</v>
      </c>
    </row>
    <row r="41" spans="2:7" x14ac:dyDescent="0.2">
      <c r="B41" s="317" t="s">
        <v>165</v>
      </c>
      <c r="C41" s="331"/>
      <c r="D41" s="331"/>
      <c r="E41" s="320"/>
      <c r="F41" s="84">
        <v>0.2</v>
      </c>
      <c r="G41" s="76">
        <v>0.3</v>
      </c>
    </row>
    <row r="42" spans="2:7" x14ac:dyDescent="0.2">
      <c r="B42" s="633" t="s">
        <v>211</v>
      </c>
      <c r="C42" s="695"/>
      <c r="D42" s="695"/>
      <c r="E42" s="634"/>
      <c r="F42" s="84">
        <v>0.5</v>
      </c>
      <c r="G42" s="76">
        <v>0.5</v>
      </c>
    </row>
    <row r="43" spans="2:7" x14ac:dyDescent="0.2">
      <c r="B43" s="692" t="s">
        <v>210</v>
      </c>
      <c r="C43" s="693"/>
      <c r="D43" s="693"/>
      <c r="E43" s="694"/>
      <c r="F43" s="85">
        <f>SUM(F29:F42)</f>
        <v>100.00000000000001</v>
      </c>
      <c r="G43" s="93">
        <f>SUM(G29:G42)</f>
        <v>100</v>
      </c>
    </row>
    <row r="44" spans="2:7" ht="16.5" customHeight="1" x14ac:dyDescent="0.2">
      <c r="B44" s="697" t="s">
        <v>222</v>
      </c>
      <c r="C44" s="698"/>
      <c r="D44" s="698"/>
      <c r="E44" s="699"/>
      <c r="F44" s="86">
        <v>858</v>
      </c>
      <c r="G44" s="94">
        <v>2451</v>
      </c>
    </row>
    <row r="45" spans="2:7" ht="16.5" customHeight="1" x14ac:dyDescent="0.2">
      <c r="B45" s="333"/>
      <c r="C45" s="333"/>
      <c r="D45" s="333"/>
      <c r="E45" s="333"/>
      <c r="F45" s="96"/>
      <c r="G45" s="96"/>
    </row>
    <row r="46" spans="2:7" ht="12.75" customHeight="1" x14ac:dyDescent="0.2">
      <c r="B46" s="641" t="s">
        <v>182</v>
      </c>
      <c r="C46" s="641"/>
      <c r="D46" s="641"/>
      <c r="E46" s="641"/>
      <c r="F46" s="641"/>
      <c r="G46" s="641"/>
    </row>
    <row r="47" spans="2:7" ht="8.25" customHeight="1" x14ac:dyDescent="0.2">
      <c r="B47" s="18"/>
      <c r="C47" s="18"/>
      <c r="D47" s="18"/>
      <c r="E47" s="18"/>
      <c r="F47" s="18"/>
      <c r="G47" s="18"/>
    </row>
    <row r="48" spans="2:7" ht="21" customHeight="1" x14ac:dyDescent="0.2">
      <c r="B48" s="691"/>
      <c r="C48" s="691"/>
      <c r="D48" s="691"/>
      <c r="E48" s="15"/>
      <c r="F48" s="595" t="s">
        <v>430</v>
      </c>
      <c r="G48" s="597" t="s">
        <v>272</v>
      </c>
    </row>
    <row r="49" spans="2:7" x14ac:dyDescent="0.2">
      <c r="B49" s="629" t="s">
        <v>204</v>
      </c>
      <c r="C49" s="688"/>
      <c r="D49" s="688"/>
      <c r="E49" s="630"/>
      <c r="F49" s="88">
        <v>3.1</v>
      </c>
      <c r="G49" s="8">
        <v>3.7</v>
      </c>
    </row>
    <row r="50" spans="2:7" x14ac:dyDescent="0.2">
      <c r="B50" s="631" t="s">
        <v>177</v>
      </c>
      <c r="C50" s="685"/>
      <c r="D50" s="685"/>
      <c r="E50" s="632"/>
      <c r="F50" s="89">
        <v>52.8</v>
      </c>
      <c r="G50" s="12">
        <v>53.6</v>
      </c>
    </row>
    <row r="51" spans="2:7" x14ac:dyDescent="0.2">
      <c r="B51" s="631" t="s">
        <v>205</v>
      </c>
      <c r="C51" s="685"/>
      <c r="D51" s="685"/>
      <c r="E51" s="632"/>
      <c r="F51" s="89">
        <v>24.5</v>
      </c>
      <c r="G51" s="12">
        <v>22.8</v>
      </c>
    </row>
    <row r="52" spans="2:7" ht="27.75" customHeight="1" x14ac:dyDescent="0.2">
      <c r="B52" s="647" t="s">
        <v>206</v>
      </c>
      <c r="C52" s="684"/>
      <c r="D52" s="684"/>
      <c r="E52" s="648"/>
      <c r="F52" s="89">
        <v>11.1</v>
      </c>
      <c r="G52" s="12">
        <v>9.1999999999999993</v>
      </c>
    </row>
    <row r="53" spans="2:7" x14ac:dyDescent="0.2">
      <c r="B53" s="631" t="s">
        <v>207</v>
      </c>
      <c r="C53" s="685"/>
      <c r="D53" s="685"/>
      <c r="E53" s="632"/>
      <c r="F53" s="89">
        <v>1.6</v>
      </c>
      <c r="G53" s="12">
        <v>1.7</v>
      </c>
    </row>
    <row r="54" spans="2:7" x14ac:dyDescent="0.2">
      <c r="B54" s="631" t="s">
        <v>213</v>
      </c>
      <c r="C54" s="685"/>
      <c r="D54" s="685"/>
      <c r="E54" s="632"/>
      <c r="F54" s="89">
        <v>2.6</v>
      </c>
      <c r="G54" s="12">
        <v>3.3</v>
      </c>
    </row>
    <row r="55" spans="2:7" ht="27.75" customHeight="1" x14ac:dyDescent="0.2">
      <c r="B55" s="647" t="s">
        <v>208</v>
      </c>
      <c r="C55" s="684"/>
      <c r="D55" s="684"/>
      <c r="E55" s="648"/>
      <c r="F55" s="89">
        <v>0.1</v>
      </c>
      <c r="G55" s="12">
        <v>0</v>
      </c>
    </row>
    <row r="56" spans="2:7" x14ac:dyDescent="0.2">
      <c r="B56" s="631" t="s">
        <v>214</v>
      </c>
      <c r="C56" s="685"/>
      <c r="D56" s="685"/>
      <c r="E56" s="632"/>
      <c r="F56" s="89">
        <v>1.8</v>
      </c>
      <c r="G56" s="12">
        <v>1.5</v>
      </c>
    </row>
    <row r="57" spans="2:7" x14ac:dyDescent="0.2">
      <c r="B57" s="631" t="s">
        <v>178</v>
      </c>
      <c r="C57" s="685"/>
      <c r="D57" s="685"/>
      <c r="E57" s="632"/>
      <c r="F57" s="89">
        <v>0</v>
      </c>
      <c r="G57" s="12">
        <v>0.1</v>
      </c>
    </row>
    <row r="58" spans="2:7" x14ac:dyDescent="0.2">
      <c r="B58" s="631" t="s">
        <v>179</v>
      </c>
      <c r="C58" s="685"/>
      <c r="D58" s="685"/>
      <c r="E58" s="632"/>
      <c r="F58" s="89">
        <v>0.6</v>
      </c>
      <c r="G58" s="12">
        <v>1.3</v>
      </c>
    </row>
    <row r="59" spans="2:7" x14ac:dyDescent="0.2">
      <c r="B59" s="631" t="s">
        <v>215</v>
      </c>
      <c r="C59" s="685"/>
      <c r="D59" s="685"/>
      <c r="E59" s="632"/>
      <c r="F59" s="89">
        <v>0.2</v>
      </c>
      <c r="G59" s="12">
        <v>0.2</v>
      </c>
    </row>
    <row r="60" spans="2:7" x14ac:dyDescent="0.2">
      <c r="B60" s="631" t="s">
        <v>180</v>
      </c>
      <c r="C60" s="685"/>
      <c r="D60" s="685"/>
      <c r="E60" s="632"/>
      <c r="F60" s="89">
        <v>0.5</v>
      </c>
      <c r="G60" s="12">
        <v>0.3</v>
      </c>
    </row>
    <row r="61" spans="2:7" x14ac:dyDescent="0.2">
      <c r="B61" s="633" t="s">
        <v>211</v>
      </c>
      <c r="C61" s="695"/>
      <c r="D61" s="695"/>
      <c r="E61" s="634"/>
      <c r="F61" s="89">
        <v>1</v>
      </c>
      <c r="G61" s="12">
        <v>2.4</v>
      </c>
    </row>
    <row r="62" spans="2:7" x14ac:dyDescent="0.2">
      <c r="B62" s="692" t="s">
        <v>210</v>
      </c>
      <c r="C62" s="693"/>
      <c r="D62" s="693"/>
      <c r="E62" s="693"/>
      <c r="F62" s="327">
        <f>SUM(F49:F61)</f>
        <v>99.899999999999977</v>
      </c>
      <c r="G62" s="7">
        <f>SUM(G49:G61)</f>
        <v>100.10000000000001</v>
      </c>
    </row>
    <row r="63" spans="2:7" x14ac:dyDescent="0.2">
      <c r="B63" s="697" t="s">
        <v>222</v>
      </c>
      <c r="C63" s="698"/>
      <c r="D63" s="698"/>
      <c r="E63" s="698"/>
      <c r="F63" s="90">
        <v>870</v>
      </c>
      <c r="G63" s="95">
        <v>2533</v>
      </c>
    </row>
  </sheetData>
  <customSheetViews>
    <customSheetView guid="{4BF6A69F-C29D-460A-9E84-5045F8F80EEB}" showGridLines="0">
      <selection activeCell="N42" sqref="N42"/>
      <pageMargins left="0.19685039370078741" right="0.15748031496062992" top="0.19685039370078741" bottom="0.19685039370078741" header="0.31496062992125984" footer="0.31496062992125984"/>
      <pageSetup paperSize="9" orientation="portrait"/>
    </customSheetView>
  </customSheetViews>
  <mergeCells count="55">
    <mergeCell ref="L16:O18"/>
    <mergeCell ref="B7:E7"/>
    <mergeCell ref="B8:E8"/>
    <mergeCell ref="A1:H1"/>
    <mergeCell ref="B3:G3"/>
    <mergeCell ref="B5:E5"/>
    <mergeCell ref="B6:E6"/>
    <mergeCell ref="B13:E13"/>
    <mergeCell ref="B14:E14"/>
    <mergeCell ref="B11:E11"/>
    <mergeCell ref="B12:E12"/>
    <mergeCell ref="B9:E9"/>
    <mergeCell ref="B10:E10"/>
    <mergeCell ref="B20:E20"/>
    <mergeCell ref="B21:E21"/>
    <mergeCell ref="B18:E18"/>
    <mergeCell ref="B19:E19"/>
    <mergeCell ref="B15:E15"/>
    <mergeCell ref="B17:E17"/>
    <mergeCell ref="B16:E16"/>
    <mergeCell ref="B30:E30"/>
    <mergeCell ref="B31:E31"/>
    <mergeCell ref="B26:G26"/>
    <mergeCell ref="B29:E29"/>
    <mergeCell ref="B22:E22"/>
    <mergeCell ref="B23:E23"/>
    <mergeCell ref="B24:E24"/>
    <mergeCell ref="B36:E36"/>
    <mergeCell ref="B37:E37"/>
    <mergeCell ref="B34:E34"/>
    <mergeCell ref="B35:E35"/>
    <mergeCell ref="B32:E32"/>
    <mergeCell ref="B33:E33"/>
    <mergeCell ref="B43:E43"/>
    <mergeCell ref="B46:G46"/>
    <mergeCell ref="B48:D48"/>
    <mergeCell ref="B42:E42"/>
    <mergeCell ref="B38:E38"/>
    <mergeCell ref="B39:E39"/>
    <mergeCell ref="B44:E44"/>
    <mergeCell ref="B49:E49"/>
    <mergeCell ref="B50:E50"/>
    <mergeCell ref="B55:E55"/>
    <mergeCell ref="B63:E63"/>
    <mergeCell ref="B61:E61"/>
    <mergeCell ref="B62:E62"/>
    <mergeCell ref="B59:E59"/>
    <mergeCell ref="B60:E60"/>
    <mergeCell ref="B57:E57"/>
    <mergeCell ref="B58:E58"/>
    <mergeCell ref="B56:E56"/>
    <mergeCell ref="B53:E53"/>
    <mergeCell ref="B54:E54"/>
    <mergeCell ref="B51:E51"/>
    <mergeCell ref="B52:E52"/>
  </mergeCells>
  <phoneticPr fontId="10" type="noConversion"/>
  <pageMargins left="0.19685039370078741" right="0.15748031496062992" top="0.19685039370078741" bottom="0.19685039370078741" header="0.31496062992125984" footer="0.31496062992125984"/>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3"/>
  <dimension ref="A1:J40"/>
  <sheetViews>
    <sheetView showGridLines="0" topLeftCell="A13" workbookViewId="0">
      <selection sqref="A1:G41"/>
    </sheetView>
  </sheetViews>
  <sheetFormatPr baseColWidth="10" defaultRowHeight="12.75" x14ac:dyDescent="0.2"/>
  <cols>
    <col min="1" max="1" width="2.140625" style="20" customWidth="1"/>
    <col min="2" max="2" width="40.28515625" style="20" customWidth="1"/>
    <col min="3" max="3" width="12.42578125" style="20" customWidth="1"/>
    <col min="4" max="4" width="13.42578125" style="20" customWidth="1"/>
    <col min="5" max="5" width="11.42578125" style="20" customWidth="1"/>
    <col min="6" max="6" width="11.42578125" style="20"/>
    <col min="7" max="7" width="2.42578125" style="20" customWidth="1"/>
    <col min="8" max="16384" width="11.42578125" style="20"/>
  </cols>
  <sheetData>
    <row r="1" spans="1:8" x14ac:dyDescent="0.2">
      <c r="A1" s="652" t="s">
        <v>315</v>
      </c>
      <c r="B1" s="652"/>
      <c r="C1" s="652"/>
      <c r="D1" s="652"/>
      <c r="E1" s="652"/>
      <c r="F1" s="652"/>
      <c r="G1" s="652"/>
    </row>
    <row r="2" spans="1:8" x14ac:dyDescent="0.2">
      <c r="A2" s="401"/>
      <c r="B2" s="401"/>
      <c r="C2" s="401"/>
      <c r="D2" s="401"/>
      <c r="E2" s="401"/>
      <c r="F2" s="401"/>
      <c r="G2" s="401"/>
    </row>
    <row r="3" spans="1:8" ht="12.75" customHeight="1" x14ac:dyDescent="0.2">
      <c r="A3" s="401"/>
      <c r="B3" s="641" t="s">
        <v>270</v>
      </c>
      <c r="C3" s="641"/>
      <c r="D3" s="641"/>
      <c r="E3" s="641"/>
      <c r="F3" s="641"/>
      <c r="G3" s="183"/>
      <c r="H3" s="33"/>
    </row>
    <row r="4" spans="1:8" ht="8.85" customHeight="1" x14ac:dyDescent="0.2"/>
    <row r="5" spans="1:8" ht="20.100000000000001" customHeight="1" x14ac:dyDescent="0.2">
      <c r="C5" s="722" t="s">
        <v>430</v>
      </c>
      <c r="D5" s="723"/>
      <c r="E5" s="700" t="s">
        <v>272</v>
      </c>
      <c r="F5" s="701"/>
    </row>
    <row r="6" spans="1:8" ht="16.5" customHeight="1" x14ac:dyDescent="0.2">
      <c r="B6" s="581"/>
      <c r="C6" s="591" t="s">
        <v>217</v>
      </c>
      <c r="D6" s="591" t="s">
        <v>218</v>
      </c>
      <c r="E6" s="591" t="s">
        <v>217</v>
      </c>
      <c r="F6" s="591" t="s">
        <v>218</v>
      </c>
    </row>
    <row r="7" spans="1:8" ht="17.25" customHeight="1" x14ac:dyDescent="0.2">
      <c r="B7" s="316" t="s">
        <v>148</v>
      </c>
      <c r="C7" s="5">
        <v>4.7</v>
      </c>
      <c r="D7" s="5">
        <v>2.2000000000000002</v>
      </c>
      <c r="E7" s="5">
        <v>4.5</v>
      </c>
      <c r="F7" s="5">
        <v>1.7</v>
      </c>
    </row>
    <row r="8" spans="1:8" ht="17.25" customHeight="1" x14ac:dyDescent="0.2">
      <c r="B8" s="319" t="s">
        <v>149</v>
      </c>
      <c r="C8" s="76">
        <v>13</v>
      </c>
      <c r="D8" s="76">
        <v>6.6</v>
      </c>
      <c r="E8" s="76">
        <v>11.8</v>
      </c>
      <c r="F8" s="76">
        <v>5</v>
      </c>
    </row>
    <row r="9" spans="1:8" ht="17.25" customHeight="1" x14ac:dyDescent="0.2">
      <c r="B9" s="319" t="s">
        <v>150</v>
      </c>
      <c r="C9" s="76">
        <v>30.8</v>
      </c>
      <c r="D9" s="76">
        <v>22.1</v>
      </c>
      <c r="E9" s="76">
        <v>31.6</v>
      </c>
      <c r="F9" s="76">
        <v>20.9</v>
      </c>
    </row>
    <row r="10" spans="1:8" ht="17.25" customHeight="1" x14ac:dyDescent="0.2">
      <c r="B10" s="319" t="s">
        <v>151</v>
      </c>
      <c r="C10" s="76">
        <v>11.6</v>
      </c>
      <c r="D10" s="76">
        <v>18.600000000000001</v>
      </c>
      <c r="E10" s="76">
        <v>10.7</v>
      </c>
      <c r="F10" s="76">
        <v>18.899999999999999</v>
      </c>
    </row>
    <row r="11" spans="1:8" ht="17.25" customHeight="1" x14ac:dyDescent="0.2">
      <c r="B11" s="319" t="s">
        <v>152</v>
      </c>
      <c r="C11" s="76">
        <v>23</v>
      </c>
      <c r="D11" s="76">
        <v>37.4</v>
      </c>
      <c r="E11" s="76">
        <v>22</v>
      </c>
      <c r="F11" s="76">
        <v>38.4</v>
      </c>
    </row>
    <row r="12" spans="1:8" ht="17.25" customHeight="1" x14ac:dyDescent="0.2">
      <c r="B12" s="319" t="s">
        <v>153</v>
      </c>
      <c r="C12" s="76">
        <v>12.4</v>
      </c>
      <c r="D12" s="76">
        <v>5.3</v>
      </c>
      <c r="E12" s="76">
        <v>12</v>
      </c>
      <c r="F12" s="76">
        <v>4.5</v>
      </c>
    </row>
    <row r="13" spans="1:8" ht="17.25" customHeight="1" x14ac:dyDescent="0.2">
      <c r="B13" s="317" t="s">
        <v>212</v>
      </c>
      <c r="C13" s="76">
        <v>0.6</v>
      </c>
      <c r="D13" s="76">
        <v>5.0999999999999996</v>
      </c>
      <c r="E13" s="76">
        <v>0.9</v>
      </c>
      <c r="F13" s="76">
        <v>5.0999999999999996</v>
      </c>
    </row>
    <row r="14" spans="1:8" ht="17.25" customHeight="1" x14ac:dyDescent="0.2">
      <c r="B14" s="321" t="s">
        <v>211</v>
      </c>
      <c r="C14" s="6">
        <v>3.9</v>
      </c>
      <c r="D14" s="6">
        <v>2.9</v>
      </c>
      <c r="E14" s="6">
        <v>6.4</v>
      </c>
      <c r="F14" s="6">
        <v>5.6</v>
      </c>
    </row>
    <row r="15" spans="1:8" ht="15.75" customHeight="1" x14ac:dyDescent="0.2">
      <c r="B15" s="78" t="s">
        <v>221</v>
      </c>
      <c r="C15" s="72">
        <f>SUM(C7:C14)</f>
        <v>100</v>
      </c>
      <c r="D15" s="73">
        <f>SUM(D7:D14)</f>
        <v>100.2</v>
      </c>
      <c r="E15" s="73">
        <f>SUM(E7:E14)</f>
        <v>99.90000000000002</v>
      </c>
      <c r="F15" s="73">
        <f>SUM(F7:F14)</f>
        <v>100.1</v>
      </c>
    </row>
    <row r="16" spans="1:8" ht="15.75" customHeight="1" x14ac:dyDescent="0.2">
      <c r="B16" s="38" t="s">
        <v>222</v>
      </c>
      <c r="C16" s="74">
        <v>870</v>
      </c>
      <c r="D16" s="75">
        <v>870</v>
      </c>
      <c r="E16" s="75">
        <v>2533</v>
      </c>
      <c r="F16" s="75">
        <v>2533</v>
      </c>
    </row>
    <row r="17" spans="2:10" ht="16.5" customHeight="1" x14ac:dyDescent="0.2"/>
    <row r="18" spans="2:10" ht="12.75" customHeight="1" x14ac:dyDescent="0.2">
      <c r="B18" s="641" t="s">
        <v>265</v>
      </c>
      <c r="C18" s="641"/>
      <c r="D18" s="641"/>
      <c r="E18" s="641"/>
      <c r="F18" s="641"/>
      <c r="G18" s="33"/>
      <c r="H18" s="33"/>
    </row>
    <row r="19" spans="2:10" ht="8.25" customHeight="1" x14ac:dyDescent="0.2"/>
    <row r="20" spans="2:10" ht="20.100000000000001" customHeight="1" x14ac:dyDescent="0.2">
      <c r="C20" s="722" t="s">
        <v>430</v>
      </c>
      <c r="D20" s="723"/>
      <c r="E20" s="700" t="s">
        <v>273</v>
      </c>
      <c r="F20" s="701"/>
    </row>
    <row r="21" spans="2:10" ht="17.25" customHeight="1" x14ac:dyDescent="0.2">
      <c r="B21" s="316" t="s">
        <v>233</v>
      </c>
      <c r="C21" s="704">
        <v>94</v>
      </c>
      <c r="D21" s="705"/>
      <c r="E21" s="767">
        <v>88.3</v>
      </c>
      <c r="F21" s="768"/>
      <c r="J21" s="409"/>
    </row>
    <row r="22" spans="2:10" ht="17.25" customHeight="1" x14ac:dyDescent="0.2">
      <c r="B22" s="317" t="s">
        <v>234</v>
      </c>
      <c r="C22" s="765">
        <v>0.7</v>
      </c>
      <c r="D22" s="766"/>
      <c r="E22" s="765">
        <v>0.4</v>
      </c>
      <c r="F22" s="766"/>
      <c r="J22" s="407"/>
    </row>
    <row r="23" spans="2:10" ht="17.25" customHeight="1" x14ac:dyDescent="0.2">
      <c r="B23" s="317" t="s">
        <v>216</v>
      </c>
      <c r="C23" s="702">
        <v>0</v>
      </c>
      <c r="D23" s="703"/>
      <c r="E23" s="702">
        <v>0</v>
      </c>
      <c r="F23" s="703"/>
      <c r="J23" s="407"/>
    </row>
    <row r="24" spans="2:10" ht="17.25" customHeight="1" x14ac:dyDescent="0.2">
      <c r="B24" s="317" t="s">
        <v>235</v>
      </c>
      <c r="C24" s="765">
        <v>0.7</v>
      </c>
      <c r="D24" s="766"/>
      <c r="E24" s="765">
        <v>0.6</v>
      </c>
      <c r="F24" s="766"/>
      <c r="J24" s="407"/>
    </row>
    <row r="25" spans="2:10" ht="17.25" customHeight="1" x14ac:dyDescent="0.2">
      <c r="B25" s="317" t="s">
        <v>236</v>
      </c>
      <c r="C25" s="702">
        <v>0</v>
      </c>
      <c r="D25" s="703"/>
      <c r="E25" s="702">
        <v>0</v>
      </c>
      <c r="F25" s="703"/>
    </row>
    <row r="26" spans="2:10" ht="17.25" customHeight="1" x14ac:dyDescent="0.2">
      <c r="B26" s="317" t="s">
        <v>237</v>
      </c>
      <c r="C26" s="702">
        <v>0</v>
      </c>
      <c r="D26" s="703"/>
      <c r="E26" s="702">
        <v>0</v>
      </c>
      <c r="F26" s="703"/>
    </row>
    <row r="27" spans="2:10" ht="17.25" customHeight="1" x14ac:dyDescent="0.2">
      <c r="B27" s="317" t="s">
        <v>167</v>
      </c>
      <c r="C27" s="765">
        <v>0.3</v>
      </c>
      <c r="D27" s="766"/>
      <c r="E27" s="765">
        <v>0.2</v>
      </c>
      <c r="F27" s="766"/>
    </row>
    <row r="28" spans="2:10" ht="17.25" customHeight="1" x14ac:dyDescent="0.2">
      <c r="B28" s="317" t="s">
        <v>238</v>
      </c>
      <c r="C28" s="765">
        <v>0.3</v>
      </c>
      <c r="D28" s="766"/>
      <c r="E28" s="765">
        <v>0.2</v>
      </c>
      <c r="F28" s="766"/>
    </row>
    <row r="29" spans="2:10" ht="17.25" customHeight="1" x14ac:dyDescent="0.2">
      <c r="B29" s="317" t="s">
        <v>239</v>
      </c>
      <c r="C29" s="702">
        <v>0</v>
      </c>
      <c r="D29" s="703"/>
      <c r="E29" s="702">
        <v>0</v>
      </c>
      <c r="F29" s="703"/>
    </row>
    <row r="30" spans="2:10" ht="17.25" customHeight="1" x14ac:dyDescent="0.2">
      <c r="B30" s="317" t="s">
        <v>240</v>
      </c>
      <c r="C30" s="702">
        <v>0</v>
      </c>
      <c r="D30" s="703"/>
      <c r="E30" s="765">
        <v>0.1</v>
      </c>
      <c r="F30" s="766"/>
    </row>
    <row r="31" spans="2:10" ht="17.25" customHeight="1" x14ac:dyDescent="0.2">
      <c r="B31" s="317" t="s">
        <v>241</v>
      </c>
      <c r="C31" s="702">
        <v>0</v>
      </c>
      <c r="D31" s="703"/>
      <c r="E31" s="765">
        <v>0.2</v>
      </c>
      <c r="F31" s="766"/>
    </row>
    <row r="32" spans="2:10" ht="17.25" customHeight="1" x14ac:dyDescent="0.2">
      <c r="B32" s="317" t="s">
        <v>242</v>
      </c>
      <c r="C32" s="702">
        <v>0</v>
      </c>
      <c r="D32" s="703"/>
      <c r="E32" s="702">
        <v>0</v>
      </c>
      <c r="F32" s="703"/>
    </row>
    <row r="33" spans="2:6" ht="17.25" customHeight="1" x14ac:dyDescent="0.2">
      <c r="B33" s="317" t="s">
        <v>243</v>
      </c>
      <c r="C33" s="702">
        <v>0</v>
      </c>
      <c r="D33" s="703"/>
      <c r="E33" s="702">
        <v>0</v>
      </c>
      <c r="F33" s="703"/>
    </row>
    <row r="34" spans="2:6" ht="17.25" customHeight="1" x14ac:dyDescent="0.2">
      <c r="B34" s="317" t="s">
        <v>154</v>
      </c>
      <c r="C34" s="702">
        <v>0</v>
      </c>
      <c r="D34" s="703"/>
      <c r="E34" s="702">
        <v>0</v>
      </c>
      <c r="F34" s="703"/>
    </row>
    <row r="35" spans="2:6" ht="17.25" customHeight="1" x14ac:dyDescent="0.2">
      <c r="B35" s="317" t="s">
        <v>244</v>
      </c>
      <c r="C35" s="765">
        <v>0.8</v>
      </c>
      <c r="D35" s="766"/>
      <c r="E35" s="765">
        <v>0.6</v>
      </c>
      <c r="F35" s="766"/>
    </row>
    <row r="36" spans="2:6" ht="15.75" customHeight="1" x14ac:dyDescent="0.2">
      <c r="B36" s="321" t="s">
        <v>211</v>
      </c>
      <c r="C36" s="752" t="s">
        <v>342</v>
      </c>
      <c r="D36" s="753"/>
      <c r="E36" s="752" t="s">
        <v>343</v>
      </c>
      <c r="F36" s="753"/>
    </row>
    <row r="37" spans="2:6" ht="15.75" customHeight="1" x14ac:dyDescent="0.2">
      <c r="B37" s="329" t="s">
        <v>221</v>
      </c>
      <c r="C37" s="760">
        <v>100</v>
      </c>
      <c r="D37" s="761"/>
      <c r="E37" s="760">
        <v>100</v>
      </c>
      <c r="F37" s="761"/>
    </row>
    <row r="38" spans="2:6" x14ac:dyDescent="0.2">
      <c r="B38" s="330" t="s">
        <v>222</v>
      </c>
      <c r="C38" s="706">
        <v>870</v>
      </c>
      <c r="D38" s="707"/>
      <c r="E38" s="706">
        <v>2533</v>
      </c>
      <c r="F38" s="707"/>
    </row>
    <row r="39" spans="2:6" x14ac:dyDescent="0.2">
      <c r="B39" s="334" t="s">
        <v>415</v>
      </c>
    </row>
    <row r="40" spans="2:6" x14ac:dyDescent="0.2">
      <c r="B40" s="331" t="s">
        <v>290</v>
      </c>
    </row>
  </sheetData>
  <customSheetViews>
    <customSheetView guid="{4BF6A69F-C29D-460A-9E84-5045F8F80EEB}" showGridLines="0" topLeftCell="A10">
      <selection activeCell="I45" sqref="I45"/>
      <pageMargins left="0.19685039370078741" right="0.15748031496062992" top="0.19685039370078741" bottom="0.19685039370078741" header="0.31496062992125984" footer="0.31496062992125984"/>
      <pageSetup paperSize="9" orientation="portrait"/>
    </customSheetView>
  </customSheetViews>
  <mergeCells count="43">
    <mergeCell ref="C38:D38"/>
    <mergeCell ref="E38:F38"/>
    <mergeCell ref="A1:G1"/>
    <mergeCell ref="B3:F3"/>
    <mergeCell ref="C5:D5"/>
    <mergeCell ref="E5:F5"/>
    <mergeCell ref="B18:F18"/>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6:D36"/>
    <mergeCell ref="E36:F36"/>
    <mergeCell ref="C37:D37"/>
    <mergeCell ref="E37:F37"/>
    <mergeCell ref="C33:D33"/>
    <mergeCell ref="E33:F33"/>
    <mergeCell ref="C35:D35"/>
    <mergeCell ref="E35:F35"/>
    <mergeCell ref="C34:D34"/>
    <mergeCell ref="E34:F34"/>
  </mergeCells>
  <phoneticPr fontId="10" type="noConversion"/>
  <pageMargins left="0.19685039370078741" right="0.15748031496062992" top="0.19685039370078741" bottom="0.19685039370078741" header="0.31496062992125984" footer="0.31496062992125984"/>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4"/>
  <dimension ref="A1:O47"/>
  <sheetViews>
    <sheetView showGridLines="0" topLeftCell="A13" workbookViewId="0">
      <selection sqref="A1:I48"/>
    </sheetView>
  </sheetViews>
  <sheetFormatPr baseColWidth="10" defaultRowHeight="12.75" x14ac:dyDescent="0.2"/>
  <cols>
    <col min="1" max="1" width="2.140625" style="20" customWidth="1"/>
    <col min="2" max="2" width="20.85546875" style="20" customWidth="1"/>
    <col min="3" max="3" width="14.7109375" style="20" customWidth="1"/>
    <col min="4" max="4" width="10.7109375" style="20" customWidth="1"/>
    <col min="5" max="5" width="11.140625" style="20" customWidth="1"/>
    <col min="6" max="6" width="10.42578125" style="20" customWidth="1"/>
    <col min="7" max="8" width="11.42578125" style="20" customWidth="1"/>
    <col min="9" max="9" width="2.7109375" style="20" customWidth="1"/>
    <col min="10" max="16384" width="11.42578125" style="20"/>
  </cols>
  <sheetData>
    <row r="1" spans="1:15" x14ac:dyDescent="0.2">
      <c r="A1" s="652" t="s">
        <v>314</v>
      </c>
      <c r="B1" s="652"/>
      <c r="C1" s="652"/>
      <c r="D1" s="652"/>
      <c r="E1" s="652"/>
      <c r="F1" s="652"/>
      <c r="G1" s="652"/>
      <c r="H1" s="652"/>
      <c r="I1" s="652"/>
    </row>
    <row r="2" spans="1:15" x14ac:dyDescent="0.2">
      <c r="A2" s="401"/>
      <c r="B2" s="401"/>
      <c r="C2" s="401"/>
      <c r="D2" s="401"/>
      <c r="E2" s="401"/>
      <c r="F2" s="401"/>
      <c r="G2" s="401"/>
      <c r="H2" s="401"/>
      <c r="I2" s="401"/>
    </row>
    <row r="3" spans="1:15" x14ac:dyDescent="0.2">
      <c r="A3" s="401"/>
      <c r="B3" s="641" t="s">
        <v>269</v>
      </c>
      <c r="C3" s="641"/>
      <c r="D3" s="641"/>
      <c r="E3" s="641"/>
      <c r="F3" s="641"/>
      <c r="G3" s="641"/>
      <c r="H3" s="313"/>
      <c r="I3" s="401"/>
    </row>
    <row r="4" spans="1:15" ht="8.25" customHeight="1" x14ac:dyDescent="0.2">
      <c r="B4" s="24"/>
      <c r="C4" s="21"/>
      <c r="D4" s="21"/>
      <c r="E4" s="22"/>
      <c r="F4" s="23"/>
      <c r="G4" s="21"/>
      <c r="H4" s="24"/>
    </row>
    <row r="5" spans="1:15" x14ac:dyDescent="0.2">
      <c r="B5" s="623" t="s">
        <v>245</v>
      </c>
      <c r="C5" s="645" t="s">
        <v>246</v>
      </c>
      <c r="D5" s="645" t="s">
        <v>261</v>
      </c>
      <c r="E5" s="653" t="s">
        <v>245</v>
      </c>
      <c r="F5" s="654"/>
      <c r="G5" s="654"/>
      <c r="H5" s="655"/>
    </row>
    <row r="6" spans="1:15" ht="25.5" x14ac:dyDescent="0.2">
      <c r="B6" s="624"/>
      <c r="C6" s="646"/>
      <c r="D6" s="646"/>
      <c r="E6" s="588" t="s">
        <v>247</v>
      </c>
      <c r="F6" s="588" t="s">
        <v>248</v>
      </c>
      <c r="G6" s="588" t="s">
        <v>210</v>
      </c>
      <c r="H6" s="590" t="s">
        <v>249</v>
      </c>
    </row>
    <row r="7" spans="1:15" ht="15" customHeight="1" x14ac:dyDescent="0.2">
      <c r="B7" s="624"/>
      <c r="C7" s="620" t="s">
        <v>258</v>
      </c>
      <c r="D7" s="314" t="s">
        <v>258</v>
      </c>
      <c r="E7" s="39">
        <v>153</v>
      </c>
      <c r="F7" s="40">
        <v>9</v>
      </c>
      <c r="G7" s="19">
        <f>SUM(E7:F7)</f>
        <v>162</v>
      </c>
      <c r="H7" s="41">
        <v>0</v>
      </c>
      <c r="J7" s="377"/>
      <c r="K7" s="377"/>
      <c r="L7" s="377"/>
      <c r="M7" s="377"/>
      <c r="N7" s="377"/>
      <c r="O7" s="377"/>
    </row>
    <row r="8" spans="1:15" ht="15" x14ac:dyDescent="0.2">
      <c r="B8" s="624"/>
      <c r="C8" s="621"/>
      <c r="D8" s="315" t="s">
        <v>259</v>
      </c>
      <c r="E8" s="39">
        <v>654</v>
      </c>
      <c r="F8" s="40">
        <v>71</v>
      </c>
      <c r="G8" s="19">
        <f>SUM(E8:F8)</f>
        <v>725</v>
      </c>
      <c r="H8" s="41">
        <v>2</v>
      </c>
      <c r="J8" s="377"/>
      <c r="K8" s="377"/>
      <c r="L8" s="377"/>
      <c r="M8" s="377"/>
      <c r="N8" s="377"/>
      <c r="O8" s="377"/>
    </row>
    <row r="9" spans="1:15" x14ac:dyDescent="0.2">
      <c r="B9" s="624"/>
      <c r="C9" s="622"/>
      <c r="D9" s="32" t="s">
        <v>210</v>
      </c>
      <c r="E9" s="61">
        <f>SUM(E7:E8)</f>
        <v>807</v>
      </c>
      <c r="F9" s="42">
        <f>SUM(F7:F8)</f>
        <v>80</v>
      </c>
      <c r="G9" s="42">
        <f>SUM(G7:G8)</f>
        <v>887</v>
      </c>
      <c r="H9" s="62">
        <f>SUM(H7:H8)</f>
        <v>2</v>
      </c>
      <c r="J9" s="284"/>
      <c r="K9" s="377"/>
      <c r="L9" s="377"/>
      <c r="M9" s="377"/>
      <c r="N9" s="377"/>
      <c r="O9" s="377"/>
    </row>
    <row r="10" spans="1:15" ht="15" customHeight="1" x14ac:dyDescent="0.2">
      <c r="B10" s="624"/>
      <c r="C10" s="620" t="s">
        <v>259</v>
      </c>
      <c r="D10" s="314" t="s">
        <v>258</v>
      </c>
      <c r="E10" s="39">
        <v>146</v>
      </c>
      <c r="F10" s="40">
        <v>17</v>
      </c>
      <c r="G10" s="19">
        <f>SUM(E10:F10)</f>
        <v>163</v>
      </c>
      <c r="H10" s="41">
        <v>0</v>
      </c>
      <c r="J10" s="284"/>
      <c r="K10" s="377"/>
      <c r="L10" s="377"/>
      <c r="M10" s="377"/>
      <c r="N10" s="377"/>
      <c r="O10" s="377"/>
    </row>
    <row r="11" spans="1:15" ht="15" x14ac:dyDescent="0.2">
      <c r="B11" s="624"/>
      <c r="C11" s="621"/>
      <c r="D11" s="315" t="s">
        <v>259</v>
      </c>
      <c r="E11" s="39">
        <v>699</v>
      </c>
      <c r="F11" s="40">
        <v>74</v>
      </c>
      <c r="G11" s="19">
        <f>SUM(E11:F11)</f>
        <v>773</v>
      </c>
      <c r="H11" s="41">
        <v>2</v>
      </c>
      <c r="J11" s="785"/>
      <c r="K11" s="785"/>
      <c r="L11" s="785"/>
      <c r="M11" s="785"/>
      <c r="N11" s="785"/>
      <c r="O11" s="785"/>
    </row>
    <row r="12" spans="1:15" ht="15" customHeight="1" x14ac:dyDescent="0.2">
      <c r="B12" s="624"/>
      <c r="C12" s="621"/>
      <c r="D12" s="32" t="s">
        <v>210</v>
      </c>
      <c r="E12" s="61">
        <f>SUM(E10:E11)</f>
        <v>845</v>
      </c>
      <c r="F12" s="42">
        <f>SUM(F10:F11)</f>
        <v>91</v>
      </c>
      <c r="G12" s="42">
        <f>SUM(G10:G11)</f>
        <v>936</v>
      </c>
      <c r="H12" s="62">
        <f>SUM(H10:H11)</f>
        <v>2</v>
      </c>
      <c r="J12" s="785"/>
      <c r="K12" s="785"/>
      <c r="L12" s="785"/>
      <c r="M12" s="785"/>
      <c r="N12" s="785"/>
      <c r="O12" s="785"/>
    </row>
    <row r="13" spans="1:15" ht="15" customHeight="1" x14ac:dyDescent="0.2">
      <c r="B13" s="624"/>
      <c r="C13" s="620" t="s">
        <v>260</v>
      </c>
      <c r="D13" s="314" t="s">
        <v>258</v>
      </c>
      <c r="E13" s="39">
        <v>148</v>
      </c>
      <c r="F13" s="40">
        <v>15</v>
      </c>
      <c r="G13" s="19">
        <f>SUM(E13:F13)</f>
        <v>163</v>
      </c>
      <c r="H13" s="41">
        <v>1</v>
      </c>
      <c r="J13" s="785"/>
      <c r="K13" s="785"/>
      <c r="L13" s="785"/>
      <c r="M13" s="785"/>
      <c r="N13" s="785"/>
      <c r="O13" s="785"/>
    </row>
    <row r="14" spans="1:15" ht="15" x14ac:dyDescent="0.2">
      <c r="B14" s="624"/>
      <c r="C14" s="621"/>
      <c r="D14" s="315" t="s">
        <v>259</v>
      </c>
      <c r="E14" s="39">
        <v>682</v>
      </c>
      <c r="F14" s="40">
        <v>85</v>
      </c>
      <c r="G14" s="19">
        <f>SUM(E14:F14)</f>
        <v>767</v>
      </c>
      <c r="H14" s="41">
        <v>1</v>
      </c>
      <c r="J14" s="785"/>
      <c r="K14" s="785"/>
      <c r="L14" s="785"/>
      <c r="M14" s="785"/>
      <c r="N14" s="785"/>
      <c r="O14" s="785"/>
    </row>
    <row r="15" spans="1:15" x14ac:dyDescent="0.2">
      <c r="B15" s="624"/>
      <c r="C15" s="622"/>
      <c r="D15" s="37" t="s">
        <v>210</v>
      </c>
      <c r="E15" s="56">
        <f>SUM(E13:E14)</f>
        <v>830</v>
      </c>
      <c r="F15" s="47">
        <f>SUM(F13:F14)</f>
        <v>100</v>
      </c>
      <c r="G15" s="47">
        <f>SUM(G13:G14)</f>
        <v>930</v>
      </c>
      <c r="H15" s="58">
        <f>SUM(H13:H14)</f>
        <v>2</v>
      </c>
      <c r="J15" s="785"/>
      <c r="K15" s="785"/>
      <c r="L15" s="785"/>
      <c r="M15" s="785"/>
      <c r="N15" s="785"/>
      <c r="O15" s="785"/>
    </row>
    <row r="16" spans="1:15" x14ac:dyDescent="0.2">
      <c r="B16" s="625"/>
      <c r="C16" s="649" t="s">
        <v>210</v>
      </c>
      <c r="D16" s="650"/>
      <c r="E16" s="61">
        <f>SUM(E15,E12,E9)</f>
        <v>2482</v>
      </c>
      <c r="F16" s="42">
        <f>SUM(F15,F12,F9)</f>
        <v>271</v>
      </c>
      <c r="G16" s="42">
        <f>SUM(G15,G12,G9)</f>
        <v>2753</v>
      </c>
      <c r="H16" s="62">
        <f>SUM(H15,H12,H9)</f>
        <v>6</v>
      </c>
      <c r="J16" s="785"/>
      <c r="K16" s="785"/>
      <c r="L16" s="785"/>
      <c r="M16" s="785"/>
      <c r="N16" s="785"/>
      <c r="O16" s="785"/>
    </row>
    <row r="17" spans="2:15" x14ac:dyDescent="0.2">
      <c r="B17" s="380"/>
      <c r="C17" s="333"/>
      <c r="D17" s="333"/>
      <c r="E17" s="77"/>
      <c r="F17" s="77"/>
      <c r="G17" s="77"/>
      <c r="H17" s="77"/>
      <c r="J17" s="785"/>
      <c r="K17" s="785"/>
      <c r="L17" s="785"/>
      <c r="M17" s="785"/>
      <c r="N17" s="785"/>
      <c r="O17" s="785"/>
    </row>
    <row r="18" spans="2:15" x14ac:dyDescent="0.2">
      <c r="B18" s="25"/>
      <c r="C18" s="25"/>
      <c r="D18" s="25"/>
      <c r="E18" s="588" t="s">
        <v>247</v>
      </c>
      <c r="F18" s="588" t="s">
        <v>248</v>
      </c>
      <c r="G18" s="588" t="s">
        <v>210</v>
      </c>
    </row>
    <row r="19" spans="2:15" ht="32.25" customHeight="1" x14ac:dyDescent="0.2">
      <c r="B19" s="714" t="s">
        <v>155</v>
      </c>
      <c r="C19" s="715"/>
      <c r="D19" s="716"/>
      <c r="E19" s="82">
        <v>51</v>
      </c>
      <c r="F19" s="82">
        <v>5</v>
      </c>
      <c r="G19" s="83">
        <f>SUM(E19:F19)</f>
        <v>56</v>
      </c>
    </row>
    <row r="20" spans="2:15" ht="17.25" customHeight="1" x14ac:dyDescent="0.2">
      <c r="B20" s="27"/>
    </row>
    <row r="21" spans="2:15" x14ac:dyDescent="0.2">
      <c r="B21" s="641" t="s">
        <v>266</v>
      </c>
      <c r="C21" s="641"/>
      <c r="D21" s="641"/>
      <c r="E21" s="641"/>
      <c r="F21" s="641"/>
      <c r="G21" s="641"/>
      <c r="H21" s="34"/>
    </row>
    <row r="22" spans="2:15" ht="8.25" customHeight="1" x14ac:dyDescent="0.2">
      <c r="B22" s="24"/>
      <c r="C22" s="29"/>
      <c r="D22" s="29"/>
      <c r="E22" s="23"/>
      <c r="F22" s="21"/>
      <c r="G22" s="21"/>
      <c r="H22" s="28"/>
    </row>
    <row r="23" spans="2:15" ht="16.5" customHeight="1" x14ac:dyDescent="0.2">
      <c r="B23" s="29"/>
      <c r="C23" s="29"/>
      <c r="D23" s="591" t="s">
        <v>261</v>
      </c>
      <c r="E23" s="591" t="s">
        <v>247</v>
      </c>
      <c r="F23" s="593" t="s">
        <v>248</v>
      </c>
      <c r="G23" s="591" t="s">
        <v>210</v>
      </c>
      <c r="H23" s="28"/>
    </row>
    <row r="24" spans="2:15" ht="15" x14ac:dyDescent="0.2">
      <c r="B24" s="629" t="s">
        <v>250</v>
      </c>
      <c r="C24" s="630"/>
      <c r="D24" s="314" t="s">
        <v>258</v>
      </c>
      <c r="E24" s="45">
        <v>797</v>
      </c>
      <c r="F24" s="46">
        <v>67</v>
      </c>
      <c r="G24" s="291">
        <f>SUM(E24:F24)</f>
        <v>864</v>
      </c>
      <c r="H24" s="28"/>
      <c r="J24" s="402"/>
    </row>
    <row r="25" spans="2:15" ht="15" x14ac:dyDescent="0.2">
      <c r="B25" s="631"/>
      <c r="C25" s="632"/>
      <c r="D25" s="315" t="s">
        <v>259</v>
      </c>
      <c r="E25" s="40">
        <v>15</v>
      </c>
      <c r="F25" s="39">
        <v>4</v>
      </c>
      <c r="G25" s="302">
        <f>SUM(E25:F25)</f>
        <v>19</v>
      </c>
      <c r="H25" s="28"/>
      <c r="J25" s="402"/>
    </row>
    <row r="26" spans="2:15" x14ac:dyDescent="0.2">
      <c r="B26" s="633"/>
      <c r="C26" s="634"/>
      <c r="D26" s="32" t="s">
        <v>210</v>
      </c>
      <c r="E26" s="47">
        <f>SUM(E24:E25)</f>
        <v>812</v>
      </c>
      <c r="F26" s="56">
        <f>SUM(F24:F25)</f>
        <v>71</v>
      </c>
      <c r="G26" s="291">
        <f>SUM(G24:G25)</f>
        <v>883</v>
      </c>
      <c r="H26" s="28"/>
    </row>
    <row r="27" spans="2:15" ht="15" x14ac:dyDescent="0.2">
      <c r="B27" s="629" t="s">
        <v>251</v>
      </c>
      <c r="C27" s="630"/>
      <c r="D27" s="314" t="s">
        <v>258</v>
      </c>
      <c r="E27" s="57">
        <v>775</v>
      </c>
      <c r="F27" s="45">
        <v>62</v>
      </c>
      <c r="G27" s="58">
        <f>SUM(E27:F27)</f>
        <v>837</v>
      </c>
      <c r="H27" s="77"/>
      <c r="I27" s="77"/>
      <c r="J27" s="186"/>
    </row>
    <row r="28" spans="2:15" ht="15" x14ac:dyDescent="0.2">
      <c r="B28" s="631"/>
      <c r="C28" s="632"/>
      <c r="D28" s="315" t="s">
        <v>259</v>
      </c>
      <c r="E28" s="59">
        <v>10</v>
      </c>
      <c r="F28" s="48">
        <v>3</v>
      </c>
      <c r="G28" s="60">
        <f>SUM(E28:F28)</f>
        <v>13</v>
      </c>
      <c r="H28" s="77"/>
      <c r="I28" s="77"/>
      <c r="J28" s="189"/>
    </row>
    <row r="29" spans="2:15" x14ac:dyDescent="0.2">
      <c r="B29" s="633"/>
      <c r="C29" s="634"/>
      <c r="D29" s="32" t="s">
        <v>210</v>
      </c>
      <c r="E29" s="42">
        <f>SUM(E27:E28)</f>
        <v>785</v>
      </c>
      <c r="F29" s="61">
        <f>SUM(F27:F28)</f>
        <v>65</v>
      </c>
      <c r="G29" s="194">
        <f>SUM(G27:G28)</f>
        <v>850</v>
      </c>
      <c r="H29" s="195"/>
      <c r="I29" s="195"/>
      <c r="J29" s="189"/>
    </row>
    <row r="30" spans="2:15" ht="12.75" customHeight="1" x14ac:dyDescent="0.2">
      <c r="B30" s="642" t="s">
        <v>252</v>
      </c>
      <c r="C30" s="644"/>
      <c r="D30" s="314" t="s">
        <v>258</v>
      </c>
      <c r="E30" s="45">
        <v>23</v>
      </c>
      <c r="F30" s="46">
        <v>3</v>
      </c>
      <c r="G30" s="47">
        <f>SUM(E30:F30)</f>
        <v>26</v>
      </c>
      <c r="H30" s="29"/>
    </row>
    <row r="31" spans="2:15" ht="12.75" customHeight="1" x14ac:dyDescent="0.2">
      <c r="B31" s="647"/>
      <c r="C31" s="648"/>
      <c r="D31" s="315" t="s">
        <v>259</v>
      </c>
      <c r="E31" s="40">
        <v>2</v>
      </c>
      <c r="F31" s="39">
        <v>2</v>
      </c>
      <c r="G31" s="19">
        <f>SUM(E31:F31)</f>
        <v>4</v>
      </c>
      <c r="H31" s="29"/>
    </row>
    <row r="32" spans="2:15" ht="12.75" customHeight="1" x14ac:dyDescent="0.2">
      <c r="B32" s="626"/>
      <c r="C32" s="628"/>
      <c r="D32" s="32" t="s">
        <v>210</v>
      </c>
      <c r="E32" s="47">
        <f>SUM(E30:E31)</f>
        <v>25</v>
      </c>
      <c r="F32" s="56">
        <f>SUM(F30:F31)</f>
        <v>5</v>
      </c>
      <c r="G32" s="47">
        <f>SUM(G30:G31)</f>
        <v>30</v>
      </c>
      <c r="H32" s="29"/>
    </row>
    <row r="33" spans="2:8" ht="12.75" customHeight="1" x14ac:dyDescent="0.2">
      <c r="B33" s="642" t="s">
        <v>253</v>
      </c>
      <c r="C33" s="644"/>
      <c r="D33" s="314" t="s">
        <v>258</v>
      </c>
      <c r="E33" s="45">
        <v>21</v>
      </c>
      <c r="F33" s="46">
        <v>1</v>
      </c>
      <c r="G33" s="47">
        <f>SUM(E33:F33)</f>
        <v>22</v>
      </c>
      <c r="H33" s="1"/>
    </row>
    <row r="34" spans="2:8" ht="12.75" customHeight="1" x14ac:dyDescent="0.2">
      <c r="B34" s="647"/>
      <c r="C34" s="648"/>
      <c r="D34" s="315" t="s">
        <v>259</v>
      </c>
      <c r="E34" s="40">
        <v>2</v>
      </c>
      <c r="F34" s="39">
        <v>2</v>
      </c>
      <c r="G34" s="19">
        <f>SUM(E34:F34)</f>
        <v>4</v>
      </c>
      <c r="H34" s="1"/>
    </row>
    <row r="35" spans="2:8" ht="12.75" customHeight="1" x14ac:dyDescent="0.2">
      <c r="B35" s="626"/>
      <c r="C35" s="628"/>
      <c r="D35" s="32" t="s">
        <v>210</v>
      </c>
      <c r="E35" s="42">
        <f>SUM(E33:E34)</f>
        <v>23</v>
      </c>
      <c r="F35" s="61">
        <f>SUM(F33:F34)</f>
        <v>3</v>
      </c>
      <c r="G35" s="42">
        <f>SUM(G33:G34)</f>
        <v>26</v>
      </c>
      <c r="H35" s="1"/>
    </row>
    <row r="36" spans="2:8" ht="17.25" customHeight="1" x14ac:dyDescent="0.2">
      <c r="B36" s="28"/>
      <c r="C36" s="28"/>
      <c r="D36" s="28"/>
      <c r="E36" s="30"/>
      <c r="F36" s="30"/>
      <c r="G36" s="30"/>
      <c r="H36" s="29"/>
    </row>
    <row r="37" spans="2:8" x14ac:dyDescent="0.2">
      <c r="B37" s="641" t="s">
        <v>267</v>
      </c>
      <c r="C37" s="641"/>
      <c r="D37" s="641"/>
      <c r="E37" s="641"/>
      <c r="F37" s="641"/>
      <c r="G37" s="641"/>
      <c r="H37" s="34"/>
    </row>
    <row r="38" spans="2:8" ht="8.25" customHeight="1" x14ac:dyDescent="0.2">
      <c r="B38" s="24"/>
      <c r="C38" s="29"/>
      <c r="D38" s="29"/>
      <c r="E38" s="29"/>
      <c r="F38" s="29"/>
      <c r="G38" s="29"/>
      <c r="H38" s="29"/>
    </row>
    <row r="39" spans="2:8" ht="17.25" customHeight="1" x14ac:dyDescent="0.2">
      <c r="B39" s="25"/>
      <c r="C39" s="25"/>
      <c r="D39" s="25"/>
      <c r="E39" s="591" t="s">
        <v>247</v>
      </c>
      <c r="F39" s="593" t="s">
        <v>248</v>
      </c>
      <c r="G39" s="591" t="s">
        <v>210</v>
      </c>
      <c r="H39" s="29"/>
    </row>
    <row r="40" spans="2:8" ht="27" customHeight="1" x14ac:dyDescent="0.2">
      <c r="B40" s="642" t="s">
        <v>174</v>
      </c>
      <c r="C40" s="643"/>
      <c r="D40" s="644"/>
      <c r="E40" s="43">
        <v>9664</v>
      </c>
      <c r="F40" s="51">
        <v>1050</v>
      </c>
      <c r="G40" s="52">
        <f>SUM(E40:F40)</f>
        <v>10714</v>
      </c>
      <c r="H40" s="29"/>
    </row>
    <row r="41" spans="2:8" ht="12.75" customHeight="1" x14ac:dyDescent="0.2">
      <c r="B41" s="626" t="s">
        <v>254</v>
      </c>
      <c r="C41" s="627"/>
      <c r="D41" s="628"/>
      <c r="E41" s="44">
        <v>1756</v>
      </c>
      <c r="F41" s="53">
        <v>162</v>
      </c>
      <c r="G41" s="54">
        <f>SUM(E41:F41)</f>
        <v>1918</v>
      </c>
      <c r="H41" s="29"/>
    </row>
    <row r="42" spans="2:8" x14ac:dyDescent="0.2">
      <c r="B42" s="28" t="s">
        <v>175</v>
      </c>
      <c r="C42" s="28"/>
      <c r="D42" s="28"/>
      <c r="E42" s="28"/>
      <c r="F42" s="28"/>
      <c r="G42" s="29"/>
      <c r="H42" s="29"/>
    </row>
    <row r="43" spans="2:8" ht="17.25" customHeight="1" x14ac:dyDescent="0.2">
      <c r="B43" s="28"/>
      <c r="C43" s="28"/>
      <c r="D43" s="28"/>
      <c r="E43" s="28"/>
      <c r="F43" s="28"/>
      <c r="G43" s="29"/>
      <c r="H43" s="29"/>
    </row>
    <row r="44" spans="2:8" x14ac:dyDescent="0.2">
      <c r="B44" s="641" t="s">
        <v>268</v>
      </c>
      <c r="C44" s="641"/>
      <c r="D44" s="641"/>
      <c r="E44" s="641"/>
      <c r="F44" s="641"/>
      <c r="G44" s="641"/>
      <c r="H44" s="34"/>
    </row>
    <row r="45" spans="2:8" ht="8.25" customHeight="1" x14ac:dyDescent="0.2">
      <c r="B45" s="31"/>
      <c r="C45" s="23"/>
      <c r="D45" s="23"/>
      <c r="E45" s="21"/>
      <c r="G45" s="29"/>
      <c r="H45" s="29"/>
    </row>
    <row r="46" spans="2:8" x14ac:dyDescent="0.2">
      <c r="B46" s="594" t="s">
        <v>255</v>
      </c>
      <c r="C46" s="594" t="s">
        <v>256</v>
      </c>
      <c r="D46" s="635" t="s">
        <v>257</v>
      </c>
      <c r="E46" s="636"/>
      <c r="F46" s="635" t="s">
        <v>210</v>
      </c>
      <c r="G46" s="636"/>
      <c r="H46" s="29"/>
    </row>
    <row r="47" spans="2:8" x14ac:dyDescent="0.2">
      <c r="B47" s="322">
        <v>8</v>
      </c>
      <c r="C47" s="322">
        <v>5</v>
      </c>
      <c r="D47" s="637">
        <v>0</v>
      </c>
      <c r="E47" s="638"/>
      <c r="F47" s="639">
        <f>SUM(B47:E47)</f>
        <v>13</v>
      </c>
      <c r="G47" s="640"/>
      <c r="H47" s="29"/>
    </row>
  </sheetData>
  <customSheetViews>
    <customSheetView guid="{4BF6A69F-C29D-460A-9E84-5045F8F80EEB}" showGridLines="0" printArea="1">
      <selection activeCell="J2" sqref="J2"/>
      <pageMargins left="0.19685039370078741" right="0.15748031496062992" top="0.19685039370078741" bottom="0.19685039370078741" header="0.31496062992125984" footer="0.31496062992125984"/>
      <pageSetup paperSize="9" orientation="portrait"/>
    </customSheetView>
  </customSheetViews>
  <mergeCells count="25">
    <mergeCell ref="A1:I1"/>
    <mergeCell ref="B3:G3"/>
    <mergeCell ref="C5:C6"/>
    <mergeCell ref="B33:C35"/>
    <mergeCell ref="B5:B16"/>
    <mergeCell ref="D5:D6"/>
    <mergeCell ref="E5:H5"/>
    <mergeCell ref="C7:C9"/>
    <mergeCell ref="B30:C32"/>
    <mergeCell ref="D47:E47"/>
    <mergeCell ref="F47:G47"/>
    <mergeCell ref="B37:G37"/>
    <mergeCell ref="B40:D40"/>
    <mergeCell ref="B41:D41"/>
    <mergeCell ref="B44:G44"/>
    <mergeCell ref="D46:E46"/>
    <mergeCell ref="F46:G46"/>
    <mergeCell ref="J11:O17"/>
    <mergeCell ref="B19:D19"/>
    <mergeCell ref="B21:G21"/>
    <mergeCell ref="B24:C26"/>
    <mergeCell ref="B27:C29"/>
    <mergeCell ref="C10:C12"/>
    <mergeCell ref="C13:C15"/>
    <mergeCell ref="C16:D16"/>
  </mergeCells>
  <phoneticPr fontId="10" type="noConversion"/>
  <pageMargins left="0.19685039370078741" right="0.15748031496062992" top="0.19685039370078741" bottom="0.19685039370078741" header="0.31496062992125984" footer="0.31496062992125984"/>
  <pageSetup paperSize="9" orientation="portrait" r:id="rId1"/>
  <ignoredErrors>
    <ignoredError sqref="G9:G16 G26:G36" formula="1"/>
  </ignoredError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5"/>
  <dimension ref="A1:Q49"/>
  <sheetViews>
    <sheetView showGridLines="0" topLeftCell="A25" workbookViewId="0">
      <selection sqref="A1:K50"/>
    </sheetView>
  </sheetViews>
  <sheetFormatPr baseColWidth="10" defaultRowHeight="12.75" x14ac:dyDescent="0.2"/>
  <cols>
    <col min="1" max="1" width="2.140625" style="20" customWidth="1"/>
    <col min="2" max="2" width="35" style="20" customWidth="1"/>
    <col min="3" max="3" width="10.42578125" style="20" customWidth="1"/>
    <col min="4" max="4" width="10.28515625" style="20" customWidth="1"/>
    <col min="5" max="5" width="9.7109375" style="20" customWidth="1"/>
    <col min="6" max="6" width="12.85546875" style="20" customWidth="1"/>
    <col min="7" max="7" width="9.5703125" style="20" customWidth="1"/>
    <col min="8" max="8" width="10.140625" style="20" customWidth="1"/>
    <col min="9" max="9" width="8.7109375" style="20" customWidth="1"/>
    <col min="10" max="10" width="8.5703125" style="20" customWidth="1"/>
    <col min="11" max="11" width="7.7109375" style="20" customWidth="1"/>
    <col min="12" max="16384" width="11.42578125" style="20"/>
  </cols>
  <sheetData>
    <row r="1" spans="1:11" x14ac:dyDescent="0.2">
      <c r="A1" s="652" t="s">
        <v>314</v>
      </c>
      <c r="B1" s="652"/>
      <c r="C1" s="652"/>
      <c r="D1" s="652"/>
      <c r="E1" s="652"/>
      <c r="F1" s="652"/>
      <c r="G1" s="652"/>
      <c r="H1" s="652"/>
      <c r="I1" s="652"/>
      <c r="J1" s="652"/>
      <c r="K1" s="652"/>
    </row>
    <row r="2" spans="1:11" x14ac:dyDescent="0.2">
      <c r="A2" s="401"/>
      <c r="B2" s="401"/>
      <c r="C2" s="401"/>
      <c r="D2" s="401"/>
      <c r="E2" s="401"/>
      <c r="F2" s="401"/>
      <c r="G2" s="401"/>
      <c r="H2" s="401"/>
      <c r="I2" s="401"/>
    </row>
    <row r="3" spans="1:11" ht="12.75" customHeight="1" x14ac:dyDescent="0.2">
      <c r="A3" s="401"/>
      <c r="B3" s="641" t="s">
        <v>263</v>
      </c>
      <c r="C3" s="641"/>
      <c r="D3" s="641"/>
      <c r="E3" s="641"/>
      <c r="F3" s="641"/>
      <c r="G3" s="641"/>
      <c r="H3" s="641"/>
      <c r="I3" s="641"/>
      <c r="J3" s="401"/>
    </row>
    <row r="4" spans="1:11" ht="8.25" customHeight="1" x14ac:dyDescent="0.2">
      <c r="B4" s="2"/>
      <c r="C4" s="2"/>
      <c r="D4" s="2"/>
      <c r="E4" s="2"/>
      <c r="F4" s="2"/>
      <c r="G4" s="2"/>
      <c r="H4" s="2"/>
      <c r="I4" s="2"/>
      <c r="J4" s="2"/>
      <c r="K4" s="2"/>
    </row>
    <row r="5" spans="1:11" ht="12.75" customHeight="1" x14ac:dyDescent="0.2">
      <c r="B5" s="3"/>
      <c r="C5" s="658" t="s">
        <v>184</v>
      </c>
      <c r="D5" s="658" t="s">
        <v>220</v>
      </c>
      <c r="E5" s="658" t="s">
        <v>139</v>
      </c>
      <c r="F5" s="658" t="s">
        <v>138</v>
      </c>
      <c r="G5" s="658" t="s">
        <v>329</v>
      </c>
      <c r="H5" s="658" t="s">
        <v>328</v>
      </c>
      <c r="I5" s="658" t="s">
        <v>327</v>
      </c>
      <c r="J5" s="658" t="s">
        <v>211</v>
      </c>
      <c r="K5" s="658" t="s">
        <v>210</v>
      </c>
    </row>
    <row r="6" spans="1:11" x14ac:dyDescent="0.2">
      <c r="B6" s="3"/>
      <c r="C6" s="659"/>
      <c r="D6" s="659"/>
      <c r="E6" s="659"/>
      <c r="F6" s="659"/>
      <c r="G6" s="659"/>
      <c r="H6" s="659"/>
      <c r="I6" s="659"/>
      <c r="J6" s="659"/>
      <c r="K6" s="659"/>
    </row>
    <row r="7" spans="1:11" x14ac:dyDescent="0.2">
      <c r="B7" s="3"/>
      <c r="C7" s="659"/>
      <c r="D7" s="659"/>
      <c r="E7" s="659"/>
      <c r="F7" s="659"/>
      <c r="G7" s="659"/>
      <c r="H7" s="659"/>
      <c r="I7" s="659"/>
      <c r="J7" s="659"/>
      <c r="K7" s="659"/>
    </row>
    <row r="8" spans="1:11" x14ac:dyDescent="0.2">
      <c r="B8" s="3"/>
      <c r="C8" s="659"/>
      <c r="D8" s="659"/>
      <c r="E8" s="659"/>
      <c r="F8" s="659"/>
      <c r="G8" s="659"/>
      <c r="H8" s="659"/>
      <c r="I8" s="659"/>
      <c r="J8" s="659"/>
      <c r="K8" s="659"/>
    </row>
    <row r="9" spans="1:11" x14ac:dyDescent="0.2">
      <c r="B9" s="3"/>
      <c r="C9" s="659"/>
      <c r="D9" s="659"/>
      <c r="E9" s="659"/>
      <c r="F9" s="659"/>
      <c r="G9" s="659"/>
      <c r="H9" s="659"/>
      <c r="I9" s="659"/>
      <c r="J9" s="659"/>
      <c r="K9" s="659"/>
    </row>
    <row r="10" spans="1:11" x14ac:dyDescent="0.2">
      <c r="B10" s="3"/>
      <c r="C10" s="659"/>
      <c r="D10" s="659"/>
      <c r="E10" s="659"/>
      <c r="F10" s="659"/>
      <c r="G10" s="659"/>
      <c r="H10" s="659"/>
      <c r="I10" s="659"/>
      <c r="J10" s="659"/>
      <c r="K10" s="659"/>
    </row>
    <row r="11" spans="1:11" x14ac:dyDescent="0.2">
      <c r="B11" s="3"/>
      <c r="C11" s="660"/>
      <c r="D11" s="660"/>
      <c r="E11" s="660"/>
      <c r="F11" s="660"/>
      <c r="G11" s="660"/>
      <c r="H11" s="660"/>
      <c r="I11" s="660"/>
      <c r="J11" s="660"/>
      <c r="K11" s="660"/>
    </row>
    <row r="12" spans="1:11" ht="15" customHeight="1" x14ac:dyDescent="0.2">
      <c r="B12" s="67" t="s">
        <v>271</v>
      </c>
      <c r="C12" s="325">
        <v>92.9</v>
      </c>
      <c r="D12" s="324">
        <v>0</v>
      </c>
      <c r="E12" s="8">
        <v>0.6</v>
      </c>
      <c r="F12" s="324">
        <v>0.9</v>
      </c>
      <c r="G12" s="340">
        <v>2</v>
      </c>
      <c r="H12" s="8">
        <v>3</v>
      </c>
      <c r="I12" s="8">
        <v>0.6</v>
      </c>
      <c r="J12" s="8">
        <v>0</v>
      </c>
      <c r="K12" s="328">
        <f>SUM(C12:J12)</f>
        <v>100</v>
      </c>
    </row>
    <row r="13" spans="1:11" x14ac:dyDescent="0.2">
      <c r="B13" s="68" t="s">
        <v>222</v>
      </c>
      <c r="C13" s="10"/>
      <c r="D13" s="9"/>
      <c r="E13" s="10"/>
      <c r="F13" s="9"/>
      <c r="G13" s="10"/>
      <c r="H13" s="11"/>
      <c r="I13" s="11"/>
      <c r="J13" s="11"/>
      <c r="K13" s="70">
        <v>808</v>
      </c>
    </row>
    <row r="14" spans="1:11" x14ac:dyDescent="0.2">
      <c r="B14" s="69" t="s">
        <v>272</v>
      </c>
      <c r="C14" s="339">
        <v>84.6</v>
      </c>
      <c r="D14" s="12">
        <v>6.7</v>
      </c>
      <c r="E14" s="323">
        <v>1.1000000000000001</v>
      </c>
      <c r="F14" s="12">
        <v>0.6</v>
      </c>
      <c r="G14" s="323">
        <v>4.4000000000000004</v>
      </c>
      <c r="H14" s="4">
        <v>2.2999999999999998</v>
      </c>
      <c r="I14" s="4">
        <v>0.4</v>
      </c>
      <c r="J14" s="4">
        <v>0</v>
      </c>
      <c r="K14" s="7">
        <f>SUM(C14:J14)</f>
        <v>100.1</v>
      </c>
    </row>
    <row r="15" spans="1:11" x14ac:dyDescent="0.2">
      <c r="B15" s="336" t="s">
        <v>222</v>
      </c>
      <c r="C15" s="326"/>
      <c r="D15" s="9"/>
      <c r="E15" s="10"/>
      <c r="F15" s="9"/>
      <c r="G15" s="10"/>
      <c r="H15" s="13"/>
      <c r="I15" s="13"/>
      <c r="J15" s="71"/>
      <c r="K15" s="71">
        <v>2240</v>
      </c>
    </row>
    <row r="16" spans="1:11" ht="16.5" customHeight="1" x14ac:dyDescent="0.2">
      <c r="B16" s="15"/>
      <c r="C16" s="323"/>
      <c r="D16" s="323"/>
      <c r="E16" s="323"/>
      <c r="F16" s="323"/>
      <c r="G16" s="323"/>
      <c r="H16" s="16"/>
      <c r="I16" s="323"/>
      <c r="J16" s="17"/>
      <c r="K16" s="17"/>
    </row>
    <row r="17" spans="2:11" ht="12.75" customHeight="1" x14ac:dyDescent="0.2">
      <c r="B17" s="641" t="s">
        <v>264</v>
      </c>
      <c r="C17" s="641"/>
      <c r="D17" s="641"/>
      <c r="E17" s="641"/>
      <c r="F17" s="641"/>
      <c r="G17" s="641"/>
      <c r="H17" s="641"/>
      <c r="I17" s="641"/>
    </row>
    <row r="18" spans="2:11" ht="8.25" customHeight="1" x14ac:dyDescent="0.2">
      <c r="B18" s="14"/>
      <c r="C18" s="14"/>
      <c r="D18" s="14"/>
      <c r="E18" s="14"/>
      <c r="F18" s="323"/>
      <c r="G18" s="323"/>
      <c r="H18" s="16"/>
      <c r="I18" s="323"/>
      <c r="J18" s="17"/>
      <c r="K18" s="17"/>
    </row>
    <row r="19" spans="2:11" ht="12.75" customHeight="1" x14ac:dyDescent="0.2">
      <c r="B19" s="722" t="s">
        <v>219</v>
      </c>
      <c r="C19" s="751" t="s">
        <v>430</v>
      </c>
      <c r="D19" s="751"/>
      <c r="E19" s="751" t="s">
        <v>272</v>
      </c>
      <c r="F19" s="751"/>
      <c r="G19" s="323"/>
      <c r="H19" s="16"/>
      <c r="I19" s="323"/>
      <c r="J19" s="17"/>
      <c r="K19" s="17"/>
    </row>
    <row r="20" spans="2:11" ht="21.75" customHeight="1" x14ac:dyDescent="0.2">
      <c r="B20" s="750"/>
      <c r="C20" s="751"/>
      <c r="D20" s="751"/>
      <c r="E20" s="645"/>
      <c r="F20" s="645"/>
      <c r="G20" s="323"/>
      <c r="H20" s="16"/>
      <c r="I20" s="323"/>
      <c r="J20" s="17"/>
      <c r="K20" s="17"/>
    </row>
    <row r="21" spans="2:11" x14ac:dyDescent="0.2">
      <c r="B21" s="318" t="s">
        <v>223</v>
      </c>
      <c r="C21" s="673">
        <v>34.5</v>
      </c>
      <c r="D21" s="674">
        <v>34.799999999999997</v>
      </c>
      <c r="E21" s="673">
        <v>13</v>
      </c>
      <c r="F21" s="674">
        <v>14.2</v>
      </c>
      <c r="G21" s="323"/>
      <c r="H21" s="16"/>
      <c r="I21" s="323"/>
      <c r="J21" s="17"/>
      <c r="K21" s="17"/>
    </row>
    <row r="22" spans="2:11" x14ac:dyDescent="0.2">
      <c r="B22" s="35" t="s">
        <v>224</v>
      </c>
      <c r="C22" s="667">
        <v>49.3</v>
      </c>
      <c r="D22" s="668">
        <v>46.5</v>
      </c>
      <c r="E22" s="667">
        <v>58</v>
      </c>
      <c r="F22" s="668">
        <v>57</v>
      </c>
      <c r="G22" s="323"/>
      <c r="H22" s="16"/>
      <c r="I22" s="323"/>
      <c r="J22" s="17"/>
      <c r="K22" s="17"/>
    </row>
    <row r="23" spans="2:11" x14ac:dyDescent="0.2">
      <c r="B23" s="35" t="s">
        <v>225</v>
      </c>
      <c r="C23" s="667">
        <v>6.2</v>
      </c>
      <c r="D23" s="668">
        <v>47.5</v>
      </c>
      <c r="E23" s="667">
        <v>15.2</v>
      </c>
      <c r="F23" s="668">
        <v>58</v>
      </c>
      <c r="G23" s="323"/>
      <c r="H23" s="16"/>
      <c r="I23" s="323"/>
      <c r="J23" s="17"/>
      <c r="K23" s="17"/>
    </row>
    <row r="24" spans="2:11" x14ac:dyDescent="0.2">
      <c r="B24" s="35" t="s">
        <v>226</v>
      </c>
      <c r="C24" s="667">
        <v>4.3</v>
      </c>
      <c r="D24" s="668">
        <v>48.5</v>
      </c>
      <c r="E24" s="667">
        <v>5.8</v>
      </c>
      <c r="F24" s="668">
        <v>59</v>
      </c>
      <c r="G24" s="323"/>
      <c r="H24" s="16"/>
      <c r="I24" s="323"/>
      <c r="J24" s="17"/>
      <c r="K24" s="17"/>
    </row>
    <row r="25" spans="2:11" x14ac:dyDescent="0.2">
      <c r="B25" s="35" t="s">
        <v>227</v>
      </c>
      <c r="C25" s="667">
        <v>2</v>
      </c>
      <c r="D25" s="668">
        <v>49.5</v>
      </c>
      <c r="E25" s="667">
        <v>3.3</v>
      </c>
      <c r="F25" s="668">
        <v>60</v>
      </c>
      <c r="G25" s="323"/>
      <c r="H25" s="16"/>
      <c r="I25" s="323"/>
      <c r="J25" s="17"/>
      <c r="K25" s="17"/>
    </row>
    <row r="26" spans="2:11" x14ac:dyDescent="0.2">
      <c r="B26" s="35" t="s">
        <v>228</v>
      </c>
      <c r="C26" s="667">
        <v>2</v>
      </c>
      <c r="D26" s="668">
        <v>50.5</v>
      </c>
      <c r="E26" s="667">
        <v>2.6</v>
      </c>
      <c r="F26" s="668">
        <v>61</v>
      </c>
      <c r="G26" s="323"/>
      <c r="H26" s="16"/>
      <c r="I26" s="323"/>
      <c r="J26" s="17"/>
      <c r="K26" s="17"/>
    </row>
    <row r="27" spans="2:11" x14ac:dyDescent="0.2">
      <c r="B27" s="35" t="s">
        <v>229</v>
      </c>
      <c r="C27" s="667">
        <v>1.2</v>
      </c>
      <c r="D27" s="668">
        <v>51.5</v>
      </c>
      <c r="E27" s="667">
        <v>1.7</v>
      </c>
      <c r="F27" s="668">
        <v>62</v>
      </c>
      <c r="G27" s="323"/>
      <c r="H27" s="16"/>
      <c r="I27" s="323"/>
      <c r="J27" s="17"/>
      <c r="K27" s="17"/>
    </row>
    <row r="28" spans="2:11" x14ac:dyDescent="0.2">
      <c r="B28" s="35" t="s">
        <v>230</v>
      </c>
      <c r="C28" s="667">
        <v>0.5</v>
      </c>
      <c r="D28" s="668">
        <v>52.5</v>
      </c>
      <c r="E28" s="667">
        <v>0.4</v>
      </c>
      <c r="F28" s="668">
        <v>63</v>
      </c>
      <c r="G28" s="323"/>
      <c r="H28" s="16"/>
      <c r="I28" s="323"/>
      <c r="J28" s="17"/>
      <c r="K28" s="17"/>
    </row>
    <row r="29" spans="2:11" x14ac:dyDescent="0.2">
      <c r="B29" s="35" t="s">
        <v>231</v>
      </c>
      <c r="C29" s="667">
        <v>0</v>
      </c>
      <c r="D29" s="668">
        <v>53.5</v>
      </c>
      <c r="E29" s="667">
        <v>0</v>
      </c>
      <c r="F29" s="668">
        <v>64</v>
      </c>
      <c r="G29" s="323"/>
      <c r="H29" s="16"/>
      <c r="I29" s="323"/>
      <c r="J29" s="17"/>
      <c r="K29" s="17"/>
    </row>
    <row r="30" spans="2:11" x14ac:dyDescent="0.2">
      <c r="B30" s="36" t="s">
        <v>211</v>
      </c>
      <c r="C30" s="667">
        <v>0</v>
      </c>
      <c r="D30" s="668"/>
      <c r="E30" s="667">
        <v>0</v>
      </c>
      <c r="F30" s="668"/>
      <c r="G30" s="323"/>
      <c r="H30" s="16"/>
      <c r="I30" s="323"/>
      <c r="J30" s="17"/>
      <c r="K30" s="17"/>
    </row>
    <row r="31" spans="2:11" x14ac:dyDescent="0.2">
      <c r="B31" s="335" t="s">
        <v>210</v>
      </c>
      <c r="C31" s="669">
        <f>SUM(C21:C30)</f>
        <v>100</v>
      </c>
      <c r="D31" s="670"/>
      <c r="E31" s="669">
        <f>SUM(E21:E30)</f>
        <v>100</v>
      </c>
      <c r="F31" s="670"/>
      <c r="G31" s="323"/>
      <c r="H31" s="16"/>
      <c r="I31" s="323"/>
      <c r="J31" s="17"/>
      <c r="K31" s="17"/>
    </row>
    <row r="32" spans="2:11" x14ac:dyDescent="0.2">
      <c r="B32" s="336" t="s">
        <v>222</v>
      </c>
      <c r="C32" s="679">
        <v>808</v>
      </c>
      <c r="D32" s="672"/>
      <c r="E32" s="671">
        <v>2240</v>
      </c>
      <c r="F32" s="672"/>
      <c r="G32" s="323"/>
      <c r="H32" s="16"/>
      <c r="I32" s="323"/>
      <c r="J32" s="17"/>
      <c r="K32" s="17"/>
    </row>
    <row r="33" spans="2:17" ht="16.5" customHeight="1" x14ac:dyDescent="0.2">
      <c r="B33" s="15"/>
      <c r="C33" s="323"/>
      <c r="D33" s="323"/>
      <c r="E33" s="323"/>
      <c r="F33" s="323"/>
      <c r="G33" s="323"/>
      <c r="H33" s="16"/>
      <c r="I33" s="323"/>
      <c r="J33" s="17"/>
      <c r="K33" s="17"/>
    </row>
    <row r="34" spans="2:17" ht="12.75" customHeight="1" x14ac:dyDescent="0.2">
      <c r="B34" s="641" t="s">
        <v>181</v>
      </c>
      <c r="C34" s="641"/>
      <c r="D34" s="641"/>
      <c r="E34" s="641"/>
      <c r="F34" s="641"/>
      <c r="G34" s="641"/>
      <c r="H34" s="641"/>
      <c r="I34" s="641"/>
      <c r="J34" s="66"/>
      <c r="K34" s="66"/>
      <c r="L34" s="66"/>
      <c r="M34" s="66"/>
      <c r="N34" s="66"/>
      <c r="O34" s="66"/>
      <c r="P34" s="66"/>
      <c r="Q34" s="66"/>
    </row>
    <row r="35" spans="2:17" ht="8.25" customHeight="1" x14ac:dyDescent="0.2"/>
    <row r="36" spans="2:17" ht="18" customHeight="1" x14ac:dyDescent="0.2">
      <c r="C36" s="653" t="s">
        <v>435</v>
      </c>
      <c r="D36" s="655"/>
      <c r="E36" s="653" t="s">
        <v>436</v>
      </c>
      <c r="F36" s="655"/>
      <c r="G36" s="653" t="s">
        <v>437</v>
      </c>
      <c r="H36" s="655"/>
    </row>
    <row r="37" spans="2:17" ht="18.75" customHeight="1" x14ac:dyDescent="0.2">
      <c r="B37" s="318" t="s">
        <v>140</v>
      </c>
      <c r="C37" s="736">
        <v>172</v>
      </c>
      <c r="D37" s="737">
        <v>161</v>
      </c>
      <c r="E37" s="736">
        <v>191</v>
      </c>
      <c r="F37" s="737">
        <v>128</v>
      </c>
      <c r="G37" s="736">
        <v>181</v>
      </c>
      <c r="H37" s="737">
        <v>146</v>
      </c>
      <c r="L37" s="407"/>
      <c r="M37" s="407"/>
      <c r="N37" s="407"/>
    </row>
    <row r="38" spans="2:17" ht="26.25" customHeight="1" x14ac:dyDescent="0.2">
      <c r="B38" s="35" t="s">
        <v>141</v>
      </c>
      <c r="C38" s="727">
        <v>36</v>
      </c>
      <c r="D38" s="728">
        <v>60</v>
      </c>
      <c r="E38" s="727">
        <v>11</v>
      </c>
      <c r="F38" s="728">
        <v>20</v>
      </c>
      <c r="G38" s="727">
        <v>31</v>
      </c>
      <c r="H38" s="728">
        <v>30</v>
      </c>
      <c r="L38" s="407"/>
      <c r="M38" s="407"/>
      <c r="N38" s="407"/>
    </row>
    <row r="39" spans="2:17" ht="27.75" customHeight="1" x14ac:dyDescent="0.2">
      <c r="B39" s="35" t="s">
        <v>142</v>
      </c>
      <c r="C39" s="727">
        <v>1</v>
      </c>
      <c r="D39" s="728">
        <v>61</v>
      </c>
      <c r="E39" s="727">
        <v>0</v>
      </c>
      <c r="F39" s="728">
        <v>21</v>
      </c>
      <c r="G39" s="727">
        <v>0</v>
      </c>
      <c r="H39" s="728">
        <v>31</v>
      </c>
      <c r="L39" s="407"/>
      <c r="M39" s="407"/>
      <c r="N39" s="407"/>
    </row>
    <row r="40" spans="2:17" ht="18" customHeight="1" x14ac:dyDescent="0.2">
      <c r="B40" s="35" t="s">
        <v>143</v>
      </c>
      <c r="C40" s="727">
        <v>1</v>
      </c>
      <c r="D40" s="728">
        <v>62</v>
      </c>
      <c r="E40" s="727">
        <v>18</v>
      </c>
      <c r="F40" s="728">
        <v>22</v>
      </c>
      <c r="G40" s="727">
        <v>46</v>
      </c>
      <c r="H40" s="728">
        <v>32</v>
      </c>
      <c r="L40" s="407"/>
      <c r="M40" s="407"/>
      <c r="N40" s="407"/>
    </row>
    <row r="41" spans="2:17" ht="29.25" customHeight="1" x14ac:dyDescent="0.2">
      <c r="B41" s="35" t="s">
        <v>176</v>
      </c>
      <c r="C41" s="727">
        <v>9</v>
      </c>
      <c r="D41" s="728">
        <v>63</v>
      </c>
      <c r="E41" s="727">
        <v>7</v>
      </c>
      <c r="F41" s="728">
        <v>23</v>
      </c>
      <c r="G41" s="727">
        <v>1</v>
      </c>
      <c r="H41" s="728">
        <v>33</v>
      </c>
      <c r="L41" s="407"/>
      <c r="M41" s="407"/>
      <c r="N41" s="407"/>
    </row>
    <row r="42" spans="2:17" ht="16.5" customHeight="1" x14ac:dyDescent="0.2">
      <c r="B42" s="35" t="s">
        <v>232</v>
      </c>
      <c r="C42" s="727" t="s">
        <v>173</v>
      </c>
      <c r="D42" s="728">
        <v>64</v>
      </c>
      <c r="E42" s="727">
        <v>39</v>
      </c>
      <c r="F42" s="728">
        <v>24</v>
      </c>
      <c r="G42" s="727">
        <v>56</v>
      </c>
      <c r="H42" s="728">
        <v>34</v>
      </c>
      <c r="L42" s="407"/>
      <c r="M42" s="407"/>
      <c r="N42" s="407"/>
    </row>
    <row r="43" spans="2:17" ht="29.25" customHeight="1" x14ac:dyDescent="0.2">
      <c r="B43" s="35" t="s">
        <v>146</v>
      </c>
      <c r="C43" s="727">
        <v>33</v>
      </c>
      <c r="D43" s="728">
        <v>65</v>
      </c>
      <c r="E43" s="727">
        <v>48</v>
      </c>
      <c r="F43" s="728">
        <v>25</v>
      </c>
      <c r="G43" s="727">
        <v>50</v>
      </c>
      <c r="H43" s="728">
        <v>35</v>
      </c>
      <c r="L43" s="407"/>
      <c r="M43" s="407"/>
      <c r="N43" s="407"/>
    </row>
    <row r="44" spans="2:17" ht="26.25" customHeight="1" x14ac:dyDescent="0.2">
      <c r="B44" s="35" t="s">
        <v>168</v>
      </c>
      <c r="C44" s="727">
        <v>0</v>
      </c>
      <c r="D44" s="728">
        <v>66</v>
      </c>
      <c r="E44" s="727">
        <v>0</v>
      </c>
      <c r="F44" s="728">
        <v>26</v>
      </c>
      <c r="G44" s="727">
        <v>0</v>
      </c>
      <c r="H44" s="728">
        <v>36</v>
      </c>
      <c r="L44" s="407"/>
      <c r="M44" s="407"/>
      <c r="N44" s="407"/>
    </row>
    <row r="45" spans="2:17" ht="29.25" customHeight="1" x14ac:dyDescent="0.2">
      <c r="B45" s="35" t="s">
        <v>157</v>
      </c>
      <c r="C45" s="727">
        <v>2</v>
      </c>
      <c r="D45" s="728">
        <v>67</v>
      </c>
      <c r="E45" s="727">
        <v>0</v>
      </c>
      <c r="F45" s="728">
        <v>27</v>
      </c>
      <c r="G45" s="727">
        <v>0</v>
      </c>
      <c r="H45" s="728">
        <v>37</v>
      </c>
      <c r="L45" s="407"/>
      <c r="M45" s="407"/>
      <c r="N45" s="407"/>
    </row>
    <row r="46" spans="2:17" ht="28.5" customHeight="1" x14ac:dyDescent="0.2">
      <c r="B46" s="35" t="s">
        <v>158</v>
      </c>
      <c r="C46" s="727">
        <v>1</v>
      </c>
      <c r="D46" s="728">
        <v>68</v>
      </c>
      <c r="E46" s="727">
        <v>0</v>
      </c>
      <c r="F46" s="728">
        <v>28</v>
      </c>
      <c r="G46" s="727">
        <v>1</v>
      </c>
      <c r="H46" s="728">
        <v>38</v>
      </c>
      <c r="L46" s="407"/>
      <c r="M46" s="407"/>
      <c r="N46" s="407"/>
    </row>
    <row r="47" spans="2:17" ht="16.5" customHeight="1" x14ac:dyDescent="0.2">
      <c r="B47" s="35" t="s">
        <v>144</v>
      </c>
      <c r="C47" s="727">
        <v>21</v>
      </c>
      <c r="D47" s="728">
        <v>69</v>
      </c>
      <c r="E47" s="727">
        <v>8</v>
      </c>
      <c r="F47" s="728">
        <v>29</v>
      </c>
      <c r="G47" s="727">
        <v>13</v>
      </c>
      <c r="H47" s="728">
        <v>39</v>
      </c>
      <c r="L47" s="407"/>
      <c r="M47" s="407"/>
      <c r="N47" s="407"/>
    </row>
    <row r="48" spans="2:17" x14ac:dyDescent="0.2">
      <c r="B48" s="35" t="s">
        <v>145</v>
      </c>
      <c r="C48" s="727">
        <v>63</v>
      </c>
      <c r="D48" s="728">
        <v>70</v>
      </c>
      <c r="E48" s="727">
        <v>57</v>
      </c>
      <c r="F48" s="728">
        <v>30</v>
      </c>
      <c r="G48" s="727">
        <v>25</v>
      </c>
      <c r="H48" s="728">
        <v>40</v>
      </c>
      <c r="L48" s="407"/>
      <c r="M48" s="407"/>
      <c r="N48" s="407"/>
    </row>
    <row r="49" spans="2:14" x14ac:dyDescent="0.2">
      <c r="B49" s="36" t="s">
        <v>169</v>
      </c>
      <c r="C49" s="718">
        <v>492</v>
      </c>
      <c r="D49" s="719">
        <v>519</v>
      </c>
      <c r="E49" s="718">
        <v>359</v>
      </c>
      <c r="F49" s="719">
        <v>481</v>
      </c>
      <c r="G49" s="718">
        <v>335</v>
      </c>
      <c r="H49" s="719">
        <v>399</v>
      </c>
      <c r="L49" s="407"/>
      <c r="M49" s="407"/>
      <c r="N49" s="407"/>
    </row>
  </sheetData>
  <customSheetViews>
    <customSheetView guid="{4BF6A69F-C29D-460A-9E84-5045F8F80EEB}" showGridLines="0" topLeftCell="A22">
      <selection sqref="A1:J50"/>
      <pageMargins left="0.19685039370078741" right="0.15748031496062992" top="0.19685039370078741" bottom="0.19685039370078741" header="0.31496062992125984" footer="0.31496062992125984"/>
      <pageSetup paperSize="9" orientation="portrait"/>
    </customSheetView>
  </customSheetViews>
  <mergeCells count="82">
    <mergeCell ref="E23:F23"/>
    <mergeCell ref="C24:D24"/>
    <mergeCell ref="E24:F24"/>
    <mergeCell ref="C25:D25"/>
    <mergeCell ref="E25:F25"/>
    <mergeCell ref="G48:H48"/>
    <mergeCell ref="E48:F48"/>
    <mergeCell ref="C48:D48"/>
    <mergeCell ref="C38:D38"/>
    <mergeCell ref="E38:F38"/>
    <mergeCell ref="G38:H38"/>
    <mergeCell ref="C46:D46"/>
    <mergeCell ref="E46:F46"/>
    <mergeCell ref="C40:D40"/>
    <mergeCell ref="E40:F40"/>
    <mergeCell ref="G40:H40"/>
    <mergeCell ref="C41:D41"/>
    <mergeCell ref="E41:F41"/>
    <mergeCell ref="G41:H41"/>
    <mergeCell ref="C42:D42"/>
    <mergeCell ref="E42:F42"/>
    <mergeCell ref="C49:D49"/>
    <mergeCell ref="E49:F49"/>
    <mergeCell ref="G49:H49"/>
    <mergeCell ref="B3:I3"/>
    <mergeCell ref="C5:C11"/>
    <mergeCell ref="D5:D11"/>
    <mergeCell ref="E5:E11"/>
    <mergeCell ref="B17:I17"/>
    <mergeCell ref="B19:B20"/>
    <mergeCell ref="C19:D20"/>
    <mergeCell ref="E19:F20"/>
    <mergeCell ref="C21:D21"/>
    <mergeCell ref="E21:F21"/>
    <mergeCell ref="C22:D22"/>
    <mergeCell ref="E22:F22"/>
    <mergeCell ref="C23:D23"/>
    <mergeCell ref="A1:K1"/>
    <mergeCell ref="F5:F11"/>
    <mergeCell ref="G5:G11"/>
    <mergeCell ref="H5:H11"/>
    <mergeCell ref="I5:I11"/>
    <mergeCell ref="K5:K11"/>
    <mergeCell ref="J5:J11"/>
    <mergeCell ref="E26:F26"/>
    <mergeCell ref="C27:D27"/>
    <mergeCell ref="E27:F27"/>
    <mergeCell ref="C28:D28"/>
    <mergeCell ref="E28:F28"/>
    <mergeCell ref="C26:D26"/>
    <mergeCell ref="C29:D29"/>
    <mergeCell ref="E29:F29"/>
    <mergeCell ref="C30:D30"/>
    <mergeCell ref="E30:F30"/>
    <mergeCell ref="C31:D31"/>
    <mergeCell ref="E31:F31"/>
    <mergeCell ref="C32:D32"/>
    <mergeCell ref="E32:F32"/>
    <mergeCell ref="B34:I34"/>
    <mergeCell ref="C36:D36"/>
    <mergeCell ref="E36:F36"/>
    <mergeCell ref="G36:H36"/>
    <mergeCell ref="C37:D37"/>
    <mergeCell ref="E37:F37"/>
    <mergeCell ref="G37:H37"/>
    <mergeCell ref="E39:F39"/>
    <mergeCell ref="G39:H39"/>
    <mergeCell ref="C39:D39"/>
    <mergeCell ref="G42:H42"/>
    <mergeCell ref="C43:D43"/>
    <mergeCell ref="E43:F43"/>
    <mergeCell ref="G43:H43"/>
    <mergeCell ref="C47:D47"/>
    <mergeCell ref="E47:F47"/>
    <mergeCell ref="G47:H47"/>
    <mergeCell ref="C44:D44"/>
    <mergeCell ref="E44:F44"/>
    <mergeCell ref="G44:H44"/>
    <mergeCell ref="C45:D45"/>
    <mergeCell ref="E45:F45"/>
    <mergeCell ref="G45:H45"/>
    <mergeCell ref="G46:H46"/>
  </mergeCells>
  <phoneticPr fontId="10" type="noConversion"/>
  <pageMargins left="0.19685039370078741" right="0.15748031496062992" top="0.19685039370078741" bottom="0.19685039370078741" header="0.31496062992125984" footer="0.31496062992125984"/>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6"/>
  <dimension ref="A1:I63"/>
  <sheetViews>
    <sheetView showGridLines="0" topLeftCell="A13" workbookViewId="0">
      <selection sqref="A1:H64"/>
    </sheetView>
  </sheetViews>
  <sheetFormatPr baseColWidth="10" defaultRowHeight="12.75" x14ac:dyDescent="0.2"/>
  <cols>
    <col min="1" max="1" width="2.140625" style="20" customWidth="1"/>
    <col min="2" max="2" width="11.42578125" style="20" customWidth="1"/>
    <col min="3" max="4" width="11.42578125" style="20"/>
    <col min="5" max="5" width="10.140625" style="20" customWidth="1"/>
    <col min="6" max="7" width="25.7109375" style="20" customWidth="1"/>
    <col min="8" max="8" width="4" style="20" customWidth="1"/>
    <col min="9" max="16384" width="11.42578125" style="20"/>
  </cols>
  <sheetData>
    <row r="1" spans="1:8" x14ac:dyDescent="0.2">
      <c r="A1" s="652" t="s">
        <v>314</v>
      </c>
      <c r="B1" s="652"/>
      <c r="C1" s="652"/>
      <c r="D1" s="652"/>
      <c r="E1" s="652"/>
      <c r="F1" s="652"/>
      <c r="G1" s="652"/>
      <c r="H1" s="652"/>
    </row>
    <row r="2" spans="1:8" x14ac:dyDescent="0.2">
      <c r="A2" s="401"/>
      <c r="B2" s="401"/>
      <c r="C2" s="401"/>
      <c r="D2" s="401"/>
      <c r="E2" s="401"/>
      <c r="F2" s="401"/>
      <c r="G2" s="401"/>
      <c r="H2" s="401"/>
    </row>
    <row r="3" spans="1:8" ht="12.75" customHeight="1" x14ac:dyDescent="0.2">
      <c r="A3" s="401"/>
      <c r="B3" s="641" t="s">
        <v>185</v>
      </c>
      <c r="C3" s="641"/>
      <c r="D3" s="641"/>
      <c r="E3" s="641"/>
      <c r="F3" s="641"/>
      <c r="G3" s="641"/>
      <c r="H3" s="401"/>
    </row>
    <row r="4" spans="1:8" ht="8.25" customHeight="1" x14ac:dyDescent="0.2">
      <c r="B4" s="2"/>
      <c r="C4" s="2"/>
      <c r="D4" s="2"/>
      <c r="E4" s="2"/>
    </row>
    <row r="5" spans="1:8" ht="21" customHeight="1" x14ac:dyDescent="0.2">
      <c r="B5" s="683"/>
      <c r="C5" s="683"/>
      <c r="D5" s="683"/>
      <c r="E5" s="683"/>
      <c r="F5" s="595" t="s">
        <v>430</v>
      </c>
      <c r="G5" s="596" t="s">
        <v>272</v>
      </c>
    </row>
    <row r="6" spans="1:8" ht="12.75" customHeight="1" x14ac:dyDescent="0.2">
      <c r="B6" s="642" t="s">
        <v>186</v>
      </c>
      <c r="C6" s="643"/>
      <c r="D6" s="643"/>
      <c r="E6" s="643"/>
      <c r="F6" s="338">
        <v>0</v>
      </c>
      <c r="G6" s="91">
        <v>0</v>
      </c>
    </row>
    <row r="7" spans="1:8" ht="12.75" customHeight="1" x14ac:dyDescent="0.2">
      <c r="B7" s="647" t="s">
        <v>187</v>
      </c>
      <c r="C7" s="684"/>
      <c r="D7" s="684"/>
      <c r="E7" s="684"/>
      <c r="F7" s="337">
        <v>0</v>
      </c>
      <c r="G7" s="92">
        <v>0</v>
      </c>
    </row>
    <row r="8" spans="1:8" ht="13.5" customHeight="1" x14ac:dyDescent="0.2">
      <c r="B8" s="647" t="s">
        <v>188</v>
      </c>
      <c r="C8" s="684"/>
      <c r="D8" s="684"/>
      <c r="E8" s="684"/>
      <c r="F8" s="337">
        <v>0</v>
      </c>
      <c r="G8" s="92">
        <v>0</v>
      </c>
    </row>
    <row r="9" spans="1:8" ht="12" customHeight="1" x14ac:dyDescent="0.2">
      <c r="B9" s="647" t="s">
        <v>159</v>
      </c>
      <c r="C9" s="684"/>
      <c r="D9" s="684"/>
      <c r="E9" s="648"/>
      <c r="F9" s="337">
        <v>0</v>
      </c>
      <c r="G9" s="92">
        <v>0</v>
      </c>
    </row>
    <row r="10" spans="1:8" ht="15" customHeight="1" x14ac:dyDescent="0.2">
      <c r="B10" s="647" t="s">
        <v>160</v>
      </c>
      <c r="C10" s="684"/>
      <c r="D10" s="684"/>
      <c r="E10" s="684"/>
      <c r="F10" s="337">
        <v>0</v>
      </c>
      <c r="G10" s="92">
        <v>0</v>
      </c>
    </row>
    <row r="11" spans="1:8" ht="13.5" customHeight="1" x14ac:dyDescent="0.2">
      <c r="B11" s="647" t="s">
        <v>161</v>
      </c>
      <c r="C11" s="684"/>
      <c r="D11" s="684"/>
      <c r="E11" s="684"/>
      <c r="F11" s="337">
        <v>0.1</v>
      </c>
      <c r="G11" s="92">
        <v>0.1</v>
      </c>
    </row>
    <row r="12" spans="1:8" ht="13.5" customHeight="1" x14ac:dyDescent="0.2">
      <c r="B12" s="647" t="s">
        <v>189</v>
      </c>
      <c r="C12" s="684"/>
      <c r="D12" s="684"/>
      <c r="E12" s="684"/>
      <c r="F12" s="337">
        <v>81.099999999999994</v>
      </c>
      <c r="G12" s="92">
        <v>78.599999999999994</v>
      </c>
    </row>
    <row r="13" spans="1:8" x14ac:dyDescent="0.2">
      <c r="B13" s="647" t="s">
        <v>190</v>
      </c>
      <c r="C13" s="684"/>
      <c r="D13" s="684"/>
      <c r="E13" s="684"/>
      <c r="F13" s="337">
        <v>0</v>
      </c>
      <c r="G13" s="92">
        <v>0.1</v>
      </c>
    </row>
    <row r="14" spans="1:8" x14ac:dyDescent="0.2">
      <c r="B14" s="647" t="s">
        <v>191</v>
      </c>
      <c r="C14" s="684"/>
      <c r="D14" s="684"/>
      <c r="E14" s="684"/>
      <c r="F14" s="337">
        <v>1.1000000000000001</v>
      </c>
      <c r="G14" s="92">
        <v>1.4</v>
      </c>
    </row>
    <row r="15" spans="1:8" ht="12.75" customHeight="1" x14ac:dyDescent="0.2">
      <c r="B15" s="647" t="s">
        <v>162</v>
      </c>
      <c r="C15" s="684"/>
      <c r="D15" s="684"/>
      <c r="E15" s="684"/>
      <c r="F15" s="337">
        <v>0.9</v>
      </c>
      <c r="G15" s="92">
        <v>1</v>
      </c>
    </row>
    <row r="16" spans="1:8" ht="12.75" customHeight="1" x14ac:dyDescent="0.2">
      <c r="B16" s="647" t="s">
        <v>330</v>
      </c>
      <c r="C16" s="684"/>
      <c r="D16" s="684"/>
      <c r="E16" s="648"/>
      <c r="F16" s="337">
        <v>5.5</v>
      </c>
      <c r="G16" s="92">
        <v>2.2999999999999998</v>
      </c>
    </row>
    <row r="17" spans="2:9" x14ac:dyDescent="0.2">
      <c r="B17" s="647" t="s">
        <v>192</v>
      </c>
      <c r="C17" s="684"/>
      <c r="D17" s="684"/>
      <c r="E17" s="684"/>
      <c r="F17" s="337">
        <v>1</v>
      </c>
      <c r="G17" s="92">
        <v>0.4</v>
      </c>
    </row>
    <row r="18" spans="2:9" x14ac:dyDescent="0.2">
      <c r="B18" s="647" t="s">
        <v>193</v>
      </c>
      <c r="C18" s="684"/>
      <c r="D18" s="684"/>
      <c r="E18" s="684"/>
      <c r="F18" s="337">
        <v>5.2</v>
      </c>
      <c r="G18" s="92">
        <v>9.1</v>
      </c>
    </row>
    <row r="19" spans="2:9" ht="12.75" customHeight="1" x14ac:dyDescent="0.2">
      <c r="B19" s="647" t="s">
        <v>194</v>
      </c>
      <c r="C19" s="684"/>
      <c r="D19" s="684"/>
      <c r="E19" s="684"/>
      <c r="F19" s="337">
        <v>1.4</v>
      </c>
      <c r="G19" s="92">
        <v>1.9</v>
      </c>
    </row>
    <row r="20" spans="2:9" x14ac:dyDescent="0.2">
      <c r="B20" s="647" t="s">
        <v>195</v>
      </c>
      <c r="C20" s="684"/>
      <c r="D20" s="684"/>
      <c r="E20" s="684"/>
      <c r="F20" s="337">
        <v>2.7</v>
      </c>
      <c r="G20" s="92">
        <v>2.5</v>
      </c>
    </row>
    <row r="21" spans="2:9" x14ac:dyDescent="0.2">
      <c r="B21" s="647" t="s">
        <v>196</v>
      </c>
      <c r="C21" s="684"/>
      <c r="D21" s="684"/>
      <c r="E21" s="684"/>
      <c r="F21" s="337">
        <v>0.4</v>
      </c>
      <c r="G21" s="92">
        <v>0.3</v>
      </c>
    </row>
    <row r="22" spans="2:9" x14ac:dyDescent="0.2">
      <c r="B22" s="626" t="s">
        <v>211</v>
      </c>
      <c r="C22" s="627"/>
      <c r="D22" s="627"/>
      <c r="E22" s="627"/>
      <c r="F22" s="337">
        <v>0.6</v>
      </c>
      <c r="G22" s="92">
        <v>2.2999999999999998</v>
      </c>
    </row>
    <row r="23" spans="2:9" ht="12.75" customHeight="1" x14ac:dyDescent="0.2">
      <c r="B23" s="686" t="s">
        <v>210</v>
      </c>
      <c r="C23" s="687"/>
      <c r="D23" s="687"/>
      <c r="E23" s="687"/>
      <c r="F23" s="85">
        <f>SUM(F6:F22)</f>
        <v>100</v>
      </c>
      <c r="G23" s="93">
        <f>SUM(G6:G22)</f>
        <v>99.999999999999986</v>
      </c>
    </row>
    <row r="24" spans="2:9" ht="16.5" customHeight="1" x14ac:dyDescent="0.2">
      <c r="B24" s="689" t="s">
        <v>222</v>
      </c>
      <c r="C24" s="690"/>
      <c r="D24" s="690"/>
      <c r="E24" s="690"/>
      <c r="F24" s="86">
        <v>808</v>
      </c>
      <c r="G24" s="94">
        <v>2240</v>
      </c>
    </row>
    <row r="25" spans="2:9" ht="16.5" customHeight="1" x14ac:dyDescent="0.2">
      <c r="B25" s="14"/>
      <c r="C25" s="14"/>
      <c r="D25" s="14"/>
      <c r="E25" s="14"/>
      <c r="F25" s="96"/>
      <c r="G25" s="96"/>
    </row>
    <row r="26" spans="2:9" ht="12.75" customHeight="1" x14ac:dyDescent="0.2">
      <c r="B26" s="641" t="s">
        <v>197</v>
      </c>
      <c r="C26" s="641"/>
      <c r="D26" s="641"/>
      <c r="E26" s="641"/>
      <c r="F26" s="641"/>
      <c r="G26" s="641"/>
    </row>
    <row r="27" spans="2:9" ht="8.25" customHeight="1" x14ac:dyDescent="0.2"/>
    <row r="28" spans="2:9" ht="21" customHeight="1" x14ac:dyDescent="0.2">
      <c r="B28" s="1"/>
      <c r="C28" s="1"/>
      <c r="F28" s="595" t="s">
        <v>430</v>
      </c>
      <c r="G28" s="597" t="s">
        <v>272</v>
      </c>
    </row>
    <row r="29" spans="2:9" x14ac:dyDescent="0.2">
      <c r="B29" s="629" t="s">
        <v>198</v>
      </c>
      <c r="C29" s="688"/>
      <c r="D29" s="688"/>
      <c r="E29" s="630"/>
      <c r="F29" s="87">
        <v>6.4</v>
      </c>
      <c r="G29" s="5">
        <v>7.3</v>
      </c>
    </row>
    <row r="30" spans="2:9" x14ac:dyDescent="0.2">
      <c r="B30" s="631" t="s">
        <v>199</v>
      </c>
      <c r="C30" s="685"/>
      <c r="D30" s="685"/>
      <c r="E30" s="632"/>
      <c r="F30" s="84">
        <v>17.600000000000001</v>
      </c>
      <c r="G30" s="76">
        <v>16.600000000000001</v>
      </c>
      <c r="I30" s="393"/>
    </row>
    <row r="31" spans="2:9" x14ac:dyDescent="0.2">
      <c r="B31" s="631" t="s">
        <v>200</v>
      </c>
      <c r="C31" s="685"/>
      <c r="D31" s="685"/>
      <c r="E31" s="632"/>
      <c r="F31" s="84">
        <v>67</v>
      </c>
      <c r="G31" s="76">
        <v>65</v>
      </c>
      <c r="I31" s="402"/>
    </row>
    <row r="32" spans="2:9" x14ac:dyDescent="0.2">
      <c r="B32" s="631" t="s">
        <v>166</v>
      </c>
      <c r="C32" s="685"/>
      <c r="D32" s="685"/>
      <c r="E32" s="632"/>
      <c r="F32" s="84">
        <v>0.6</v>
      </c>
      <c r="G32" s="76">
        <v>0.5</v>
      </c>
    </row>
    <row r="33" spans="2:7" x14ac:dyDescent="0.2">
      <c r="B33" s="631" t="s">
        <v>201</v>
      </c>
      <c r="C33" s="685"/>
      <c r="D33" s="685"/>
      <c r="E33" s="632"/>
      <c r="F33" s="84">
        <v>0.7</v>
      </c>
      <c r="G33" s="76">
        <v>0.8</v>
      </c>
    </row>
    <row r="34" spans="2:7" x14ac:dyDescent="0.2">
      <c r="B34" s="631" t="s">
        <v>163</v>
      </c>
      <c r="C34" s="685"/>
      <c r="D34" s="685"/>
      <c r="E34" s="632"/>
      <c r="F34" s="84">
        <v>1.5</v>
      </c>
      <c r="G34" s="76">
        <v>1.6</v>
      </c>
    </row>
    <row r="35" spans="2:7" x14ac:dyDescent="0.2">
      <c r="B35" s="631" t="s">
        <v>202</v>
      </c>
      <c r="C35" s="685"/>
      <c r="D35" s="685"/>
      <c r="E35" s="632"/>
      <c r="F35" s="84">
        <v>0.1</v>
      </c>
      <c r="G35" s="76">
        <v>0.4</v>
      </c>
    </row>
    <row r="36" spans="2:7" x14ac:dyDescent="0.2">
      <c r="B36" s="631" t="s">
        <v>147</v>
      </c>
      <c r="C36" s="685"/>
      <c r="D36" s="685"/>
      <c r="E36" s="632"/>
      <c r="F36" s="84">
        <v>4.5</v>
      </c>
      <c r="G36" s="76">
        <v>5.2</v>
      </c>
    </row>
    <row r="37" spans="2:7" x14ac:dyDescent="0.2">
      <c r="B37" s="631" t="s">
        <v>203</v>
      </c>
      <c r="C37" s="685"/>
      <c r="D37" s="685"/>
      <c r="E37" s="632"/>
      <c r="F37" s="84">
        <v>0</v>
      </c>
      <c r="G37" s="76">
        <v>0</v>
      </c>
    </row>
    <row r="38" spans="2:7" x14ac:dyDescent="0.2">
      <c r="B38" s="631" t="s">
        <v>164</v>
      </c>
      <c r="C38" s="685"/>
      <c r="D38" s="685"/>
      <c r="E38" s="632"/>
      <c r="F38" s="84">
        <v>0.2</v>
      </c>
      <c r="G38" s="76">
        <v>0.1</v>
      </c>
    </row>
    <row r="39" spans="2:7" x14ac:dyDescent="0.2">
      <c r="B39" s="631" t="s">
        <v>413</v>
      </c>
      <c r="C39" s="685"/>
      <c r="D39" s="685"/>
      <c r="E39" s="632"/>
      <c r="F39" s="84">
        <v>0.1</v>
      </c>
      <c r="G39" s="76">
        <v>0.2</v>
      </c>
    </row>
    <row r="40" spans="2:7" x14ac:dyDescent="0.2">
      <c r="B40" s="317" t="s">
        <v>3</v>
      </c>
      <c r="C40" s="331"/>
      <c r="D40" s="331"/>
      <c r="E40" s="320"/>
      <c r="F40" s="84">
        <v>0.6</v>
      </c>
      <c r="G40" s="76">
        <v>0.7</v>
      </c>
    </row>
    <row r="41" spans="2:7" x14ac:dyDescent="0.2">
      <c r="B41" s="317" t="s">
        <v>165</v>
      </c>
      <c r="C41" s="331"/>
      <c r="D41" s="331"/>
      <c r="E41" s="320"/>
      <c r="F41" s="84">
        <v>0.2</v>
      </c>
      <c r="G41" s="76">
        <v>0.1</v>
      </c>
    </row>
    <row r="42" spans="2:7" x14ac:dyDescent="0.2">
      <c r="B42" s="633" t="s">
        <v>211</v>
      </c>
      <c r="C42" s="695"/>
      <c r="D42" s="695"/>
      <c r="E42" s="634"/>
      <c r="F42" s="84">
        <v>0.4</v>
      </c>
      <c r="G42" s="76">
        <v>1.5</v>
      </c>
    </row>
    <row r="43" spans="2:7" x14ac:dyDescent="0.2">
      <c r="B43" s="692" t="s">
        <v>210</v>
      </c>
      <c r="C43" s="693"/>
      <c r="D43" s="693"/>
      <c r="E43" s="694"/>
      <c r="F43" s="85">
        <f>SUM(F29:F42)</f>
        <v>99.899999999999991</v>
      </c>
      <c r="G43" s="93">
        <f>SUM(G29:G42)</f>
        <v>100</v>
      </c>
    </row>
    <row r="44" spans="2:7" ht="16.5" customHeight="1" x14ac:dyDescent="0.2">
      <c r="B44" s="697" t="s">
        <v>222</v>
      </c>
      <c r="C44" s="698"/>
      <c r="D44" s="698"/>
      <c r="E44" s="699"/>
      <c r="F44" s="86">
        <v>802</v>
      </c>
      <c r="G44" s="94">
        <v>2186</v>
      </c>
    </row>
    <row r="45" spans="2:7" ht="16.5" customHeight="1" x14ac:dyDescent="0.2">
      <c r="B45" s="333"/>
      <c r="C45" s="333"/>
      <c r="D45" s="333"/>
      <c r="E45" s="333"/>
      <c r="F45" s="96"/>
      <c r="G45" s="96"/>
    </row>
    <row r="46" spans="2:7" ht="12.75" customHeight="1" x14ac:dyDescent="0.2">
      <c r="B46" s="641" t="s">
        <v>182</v>
      </c>
      <c r="C46" s="641"/>
      <c r="D46" s="641"/>
      <c r="E46" s="641"/>
      <c r="F46" s="641"/>
      <c r="G46" s="641"/>
    </row>
    <row r="47" spans="2:7" ht="8.25" customHeight="1" x14ac:dyDescent="0.2">
      <c r="B47" s="18"/>
      <c r="C47" s="18"/>
      <c r="D47" s="18"/>
      <c r="E47" s="18"/>
      <c r="F47" s="18"/>
      <c r="G47" s="18"/>
    </row>
    <row r="48" spans="2:7" ht="21" customHeight="1" x14ac:dyDescent="0.2">
      <c r="B48" s="691"/>
      <c r="C48" s="691"/>
      <c r="D48" s="691"/>
      <c r="E48" s="15"/>
      <c r="F48" s="595" t="s">
        <v>430</v>
      </c>
      <c r="G48" s="597" t="s">
        <v>272</v>
      </c>
    </row>
    <row r="49" spans="2:7" x14ac:dyDescent="0.2">
      <c r="B49" s="629" t="s">
        <v>204</v>
      </c>
      <c r="C49" s="688"/>
      <c r="D49" s="688"/>
      <c r="E49" s="630"/>
      <c r="F49" s="88">
        <v>1.6</v>
      </c>
      <c r="G49" s="8">
        <v>1.9</v>
      </c>
    </row>
    <row r="50" spans="2:7" x14ac:dyDescent="0.2">
      <c r="B50" s="631" t="s">
        <v>177</v>
      </c>
      <c r="C50" s="685"/>
      <c r="D50" s="685"/>
      <c r="E50" s="632"/>
      <c r="F50" s="89">
        <v>69.900000000000006</v>
      </c>
      <c r="G50" s="12">
        <v>62.2</v>
      </c>
    </row>
    <row r="51" spans="2:7" x14ac:dyDescent="0.2">
      <c r="B51" s="631" t="s">
        <v>205</v>
      </c>
      <c r="C51" s="685"/>
      <c r="D51" s="685"/>
      <c r="E51" s="632"/>
      <c r="F51" s="89">
        <v>14.6</v>
      </c>
      <c r="G51" s="12">
        <v>15.7</v>
      </c>
    </row>
    <row r="52" spans="2:7" ht="27.75" customHeight="1" x14ac:dyDescent="0.2">
      <c r="B52" s="647" t="s">
        <v>206</v>
      </c>
      <c r="C52" s="684"/>
      <c r="D52" s="684"/>
      <c r="E52" s="648"/>
      <c r="F52" s="89">
        <v>5.9</v>
      </c>
      <c r="G52" s="12">
        <v>8.8000000000000007</v>
      </c>
    </row>
    <row r="53" spans="2:7" x14ac:dyDescent="0.2">
      <c r="B53" s="631" t="s">
        <v>207</v>
      </c>
      <c r="C53" s="685"/>
      <c r="D53" s="685"/>
      <c r="E53" s="632"/>
      <c r="F53" s="89">
        <v>0.5</v>
      </c>
      <c r="G53" s="12">
        <v>0.7</v>
      </c>
    </row>
    <row r="54" spans="2:7" x14ac:dyDescent="0.2">
      <c r="B54" s="631" t="s">
        <v>213</v>
      </c>
      <c r="C54" s="685"/>
      <c r="D54" s="685"/>
      <c r="E54" s="632"/>
      <c r="F54" s="89">
        <v>2.8</v>
      </c>
      <c r="G54" s="12">
        <v>3.6</v>
      </c>
    </row>
    <row r="55" spans="2:7" ht="27.75" customHeight="1" x14ac:dyDescent="0.2">
      <c r="B55" s="647" t="s">
        <v>208</v>
      </c>
      <c r="C55" s="684"/>
      <c r="D55" s="684"/>
      <c r="E55" s="648"/>
      <c r="F55" s="89">
        <v>0.1</v>
      </c>
      <c r="G55" s="12">
        <v>0.1</v>
      </c>
    </row>
    <row r="56" spans="2:7" x14ac:dyDescent="0.2">
      <c r="B56" s="631" t="s">
        <v>214</v>
      </c>
      <c r="C56" s="685"/>
      <c r="D56" s="685"/>
      <c r="E56" s="632"/>
      <c r="F56" s="89">
        <v>1.5</v>
      </c>
      <c r="G56" s="12">
        <v>2.4</v>
      </c>
    </row>
    <row r="57" spans="2:7" x14ac:dyDescent="0.2">
      <c r="B57" s="631" t="s">
        <v>178</v>
      </c>
      <c r="C57" s="685"/>
      <c r="D57" s="685"/>
      <c r="E57" s="632"/>
      <c r="F57" s="89">
        <v>0</v>
      </c>
      <c r="G57" s="12">
        <v>0.4</v>
      </c>
    </row>
    <row r="58" spans="2:7" x14ac:dyDescent="0.2">
      <c r="B58" s="631" t="s">
        <v>179</v>
      </c>
      <c r="C58" s="685"/>
      <c r="D58" s="685"/>
      <c r="E58" s="632"/>
      <c r="F58" s="89">
        <v>0.9</v>
      </c>
      <c r="G58" s="12">
        <v>1.6</v>
      </c>
    </row>
    <row r="59" spans="2:7" x14ac:dyDescent="0.2">
      <c r="B59" s="631" t="s">
        <v>215</v>
      </c>
      <c r="C59" s="685"/>
      <c r="D59" s="685"/>
      <c r="E59" s="632"/>
      <c r="F59" s="89">
        <v>0</v>
      </c>
      <c r="G59" s="12">
        <v>0.1</v>
      </c>
    </row>
    <row r="60" spans="2:7" x14ac:dyDescent="0.2">
      <c r="B60" s="631" t="s">
        <v>180</v>
      </c>
      <c r="C60" s="685"/>
      <c r="D60" s="685"/>
      <c r="E60" s="632"/>
      <c r="F60" s="89">
        <v>1</v>
      </c>
      <c r="G60" s="12">
        <v>0.6</v>
      </c>
    </row>
    <row r="61" spans="2:7" x14ac:dyDescent="0.2">
      <c r="B61" s="633" t="s">
        <v>211</v>
      </c>
      <c r="C61" s="695"/>
      <c r="D61" s="695"/>
      <c r="E61" s="634"/>
      <c r="F61" s="89">
        <v>1.2</v>
      </c>
      <c r="G61" s="12">
        <v>1.9</v>
      </c>
    </row>
    <row r="62" spans="2:7" x14ac:dyDescent="0.2">
      <c r="B62" s="692" t="s">
        <v>210</v>
      </c>
      <c r="C62" s="693"/>
      <c r="D62" s="693"/>
      <c r="E62" s="693"/>
      <c r="F62" s="327">
        <f>SUM(F49:F61)</f>
        <v>100</v>
      </c>
      <c r="G62" s="7">
        <f>SUM(G49:G61)</f>
        <v>100</v>
      </c>
    </row>
    <row r="63" spans="2:7" x14ac:dyDescent="0.2">
      <c r="B63" s="697" t="s">
        <v>222</v>
      </c>
      <c r="C63" s="698"/>
      <c r="D63" s="698"/>
      <c r="E63" s="698"/>
      <c r="F63" s="90">
        <v>808</v>
      </c>
      <c r="G63" s="95">
        <v>2240</v>
      </c>
    </row>
  </sheetData>
  <customSheetViews>
    <customSheetView guid="{4BF6A69F-C29D-460A-9E84-5045F8F80EEB}" showGridLines="0" topLeftCell="A19">
      <selection activeCell="I29" sqref="I29"/>
      <pageMargins left="0.19685039370078741" right="0.15748031496062992" top="0.19685039370078741" bottom="0.19685039370078741" header="0.31496062992125984" footer="0.31496062992125984"/>
      <pageSetup paperSize="9" orientation="portrait"/>
    </customSheetView>
  </customSheetViews>
  <mergeCells count="54">
    <mergeCell ref="B7:E7"/>
    <mergeCell ref="B8:E8"/>
    <mergeCell ref="A1:H1"/>
    <mergeCell ref="B3:G3"/>
    <mergeCell ref="B5:E5"/>
    <mergeCell ref="B6:E6"/>
    <mergeCell ref="B13:E13"/>
    <mergeCell ref="B14:E14"/>
    <mergeCell ref="B11:E11"/>
    <mergeCell ref="B12:E12"/>
    <mergeCell ref="B9:E9"/>
    <mergeCell ref="B10:E10"/>
    <mergeCell ref="B20:E20"/>
    <mergeCell ref="B21:E21"/>
    <mergeCell ref="B18:E18"/>
    <mergeCell ref="B19:E19"/>
    <mergeCell ref="B15:E15"/>
    <mergeCell ref="B17:E17"/>
    <mergeCell ref="B16:E16"/>
    <mergeCell ref="B30:E30"/>
    <mergeCell ref="B31:E31"/>
    <mergeCell ref="B26:G26"/>
    <mergeCell ref="B29:E29"/>
    <mergeCell ref="B22:E22"/>
    <mergeCell ref="B23:E23"/>
    <mergeCell ref="B24:E24"/>
    <mergeCell ref="B36:E36"/>
    <mergeCell ref="B37:E37"/>
    <mergeCell ref="B34:E34"/>
    <mergeCell ref="B35:E35"/>
    <mergeCell ref="B32:E32"/>
    <mergeCell ref="B33:E33"/>
    <mergeCell ref="B43:E43"/>
    <mergeCell ref="B46:G46"/>
    <mergeCell ref="B48:D48"/>
    <mergeCell ref="B42:E42"/>
    <mergeCell ref="B38:E38"/>
    <mergeCell ref="B39:E39"/>
    <mergeCell ref="B44:E44"/>
    <mergeCell ref="B49:E49"/>
    <mergeCell ref="B50:E50"/>
    <mergeCell ref="B55:E55"/>
    <mergeCell ref="B63:E63"/>
    <mergeCell ref="B61:E61"/>
    <mergeCell ref="B62:E62"/>
    <mergeCell ref="B59:E59"/>
    <mergeCell ref="B60:E60"/>
    <mergeCell ref="B57:E57"/>
    <mergeCell ref="B58:E58"/>
    <mergeCell ref="B56:E56"/>
    <mergeCell ref="B53:E53"/>
    <mergeCell ref="B54:E54"/>
    <mergeCell ref="B51:E51"/>
    <mergeCell ref="B52:E52"/>
  </mergeCells>
  <phoneticPr fontId="10" type="noConversion"/>
  <pageMargins left="0.19685039370078741" right="0.15748031496062992" top="0.19685039370078741" bottom="0.19685039370078741" header="0.31496062992125984" footer="0.31496062992125984"/>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7">
    <pageSetUpPr fitToPage="1"/>
  </sheetPr>
  <dimension ref="A1:K43"/>
  <sheetViews>
    <sheetView showGridLines="0" topLeftCell="A10" workbookViewId="0">
      <selection sqref="A1:G41"/>
    </sheetView>
  </sheetViews>
  <sheetFormatPr baseColWidth="10" defaultRowHeight="12.75" x14ac:dyDescent="0.2"/>
  <cols>
    <col min="1" max="1" width="2.140625" style="20" customWidth="1"/>
    <col min="2" max="2" width="40.28515625" style="20" customWidth="1"/>
    <col min="3" max="3" width="12.42578125" style="20" customWidth="1"/>
    <col min="4" max="4" width="13.42578125" style="20" customWidth="1"/>
    <col min="5" max="5" width="11.42578125" style="20" customWidth="1"/>
    <col min="6" max="6" width="11.42578125" style="20"/>
    <col min="7" max="7" width="4.5703125" style="20" customWidth="1"/>
    <col min="8" max="16384" width="11.42578125" style="20"/>
  </cols>
  <sheetData>
    <row r="1" spans="1:8" x14ac:dyDescent="0.2">
      <c r="A1" s="652" t="s">
        <v>313</v>
      </c>
      <c r="B1" s="652"/>
      <c r="C1" s="652"/>
      <c r="D1" s="652"/>
      <c r="E1" s="652"/>
      <c r="F1" s="652"/>
      <c r="G1" s="652"/>
    </row>
    <row r="2" spans="1:8" x14ac:dyDescent="0.2">
      <c r="A2" s="401"/>
      <c r="B2" s="401"/>
      <c r="C2" s="401"/>
      <c r="D2" s="401"/>
      <c r="E2" s="401"/>
      <c r="F2" s="401"/>
      <c r="G2" s="401"/>
    </row>
    <row r="3" spans="1:8" ht="12.75" customHeight="1" x14ac:dyDescent="0.2">
      <c r="A3" s="401"/>
      <c r="B3" s="641" t="s">
        <v>270</v>
      </c>
      <c r="C3" s="641"/>
      <c r="D3" s="641"/>
      <c r="E3" s="641"/>
      <c r="F3" s="641"/>
      <c r="G3" s="183"/>
      <c r="H3" s="33"/>
    </row>
    <row r="4" spans="1:8" ht="8.85" customHeight="1" x14ac:dyDescent="0.2"/>
    <row r="5" spans="1:8" ht="20.100000000000001" customHeight="1" x14ac:dyDescent="0.2">
      <c r="C5" s="722" t="s">
        <v>430</v>
      </c>
      <c r="D5" s="723"/>
      <c r="E5" s="700" t="s">
        <v>272</v>
      </c>
      <c r="F5" s="701"/>
    </row>
    <row r="6" spans="1:8" ht="16.5" customHeight="1" x14ac:dyDescent="0.2">
      <c r="B6" s="581"/>
      <c r="C6" s="591" t="s">
        <v>217</v>
      </c>
      <c r="D6" s="591" t="s">
        <v>218</v>
      </c>
      <c r="E6" s="591" t="s">
        <v>217</v>
      </c>
      <c r="F6" s="591" t="s">
        <v>218</v>
      </c>
    </row>
    <row r="7" spans="1:8" ht="17.25" customHeight="1" x14ac:dyDescent="0.2">
      <c r="B7" s="316" t="s">
        <v>148</v>
      </c>
      <c r="C7" s="5">
        <v>3.1</v>
      </c>
      <c r="D7" s="5">
        <v>1</v>
      </c>
      <c r="E7" s="5">
        <v>3.6</v>
      </c>
      <c r="F7" s="5">
        <v>1.4</v>
      </c>
    </row>
    <row r="8" spans="1:8" ht="17.25" customHeight="1" x14ac:dyDescent="0.2">
      <c r="B8" s="319" t="s">
        <v>149</v>
      </c>
      <c r="C8" s="76">
        <v>10.1</v>
      </c>
      <c r="D8" s="76">
        <v>4.0999999999999996</v>
      </c>
      <c r="E8" s="76">
        <v>11.4</v>
      </c>
      <c r="F8" s="76">
        <v>3.9</v>
      </c>
    </row>
    <row r="9" spans="1:8" ht="17.25" customHeight="1" x14ac:dyDescent="0.2">
      <c r="B9" s="319" t="s">
        <v>150</v>
      </c>
      <c r="C9" s="76">
        <v>40.5</v>
      </c>
      <c r="D9" s="76">
        <v>28.3</v>
      </c>
      <c r="E9" s="76">
        <v>36.9</v>
      </c>
      <c r="F9" s="76">
        <v>25.6</v>
      </c>
    </row>
    <row r="10" spans="1:8" ht="17.25" customHeight="1" x14ac:dyDescent="0.2">
      <c r="B10" s="319" t="s">
        <v>151</v>
      </c>
      <c r="C10" s="76">
        <v>9.9</v>
      </c>
      <c r="D10" s="76">
        <v>14.9</v>
      </c>
      <c r="E10" s="76">
        <v>12.5</v>
      </c>
      <c r="F10" s="76">
        <v>19.5</v>
      </c>
    </row>
    <row r="11" spans="1:8" ht="17.25" customHeight="1" x14ac:dyDescent="0.2">
      <c r="B11" s="319" t="s">
        <v>152</v>
      </c>
      <c r="C11" s="76">
        <v>24.6</v>
      </c>
      <c r="D11" s="76">
        <v>42</v>
      </c>
      <c r="E11" s="76">
        <v>19.5</v>
      </c>
      <c r="F11" s="76">
        <v>35.4</v>
      </c>
    </row>
    <row r="12" spans="1:8" ht="17.25" customHeight="1" x14ac:dyDescent="0.2">
      <c r="B12" s="319" t="s">
        <v>153</v>
      </c>
      <c r="C12" s="76">
        <v>7.5</v>
      </c>
      <c r="D12" s="76">
        <v>2.7</v>
      </c>
      <c r="E12" s="76">
        <v>7.2</v>
      </c>
      <c r="F12" s="76">
        <v>2.5</v>
      </c>
    </row>
    <row r="13" spans="1:8" ht="17.25" customHeight="1" x14ac:dyDescent="0.2">
      <c r="B13" s="317" t="s">
        <v>212</v>
      </c>
      <c r="C13" s="76">
        <v>0.7</v>
      </c>
      <c r="D13" s="76">
        <v>4.7</v>
      </c>
      <c r="E13" s="76">
        <v>2.5</v>
      </c>
      <c r="F13" s="76">
        <v>6.9</v>
      </c>
    </row>
    <row r="14" spans="1:8" ht="17.25" customHeight="1" x14ac:dyDescent="0.2">
      <c r="B14" s="321" t="s">
        <v>211</v>
      </c>
      <c r="C14" s="6">
        <v>3.5</v>
      </c>
      <c r="D14" s="6">
        <v>2.4</v>
      </c>
      <c r="E14" s="6">
        <v>6.3</v>
      </c>
      <c r="F14" s="6">
        <v>4.7</v>
      </c>
      <c r="H14" s="393"/>
    </row>
    <row r="15" spans="1:8" ht="15.75" customHeight="1" x14ac:dyDescent="0.2">
      <c r="B15" s="78" t="s">
        <v>221</v>
      </c>
      <c r="C15" s="72">
        <f>SUM(C7:C14)</f>
        <v>99.9</v>
      </c>
      <c r="D15" s="73">
        <f>SUM(D7:D14)</f>
        <v>100.10000000000001</v>
      </c>
      <c r="E15" s="73">
        <f>SUM(E7:E14)</f>
        <v>99.9</v>
      </c>
      <c r="F15" s="73">
        <f>SUM(F7:F14)</f>
        <v>99.90000000000002</v>
      </c>
      <c r="H15" s="402"/>
    </row>
    <row r="16" spans="1:8" ht="15.75" customHeight="1" x14ac:dyDescent="0.2">
      <c r="B16" s="38" t="s">
        <v>222</v>
      </c>
      <c r="C16" s="74">
        <v>808</v>
      </c>
      <c r="D16" s="75">
        <v>808</v>
      </c>
      <c r="E16" s="75">
        <v>2240</v>
      </c>
      <c r="F16" s="75">
        <v>2240</v>
      </c>
    </row>
    <row r="17" spans="2:11" ht="16.5" customHeight="1" x14ac:dyDescent="0.2"/>
    <row r="18" spans="2:11" ht="12.75" customHeight="1" x14ac:dyDescent="0.2">
      <c r="B18" s="641" t="s">
        <v>265</v>
      </c>
      <c r="C18" s="641"/>
      <c r="D18" s="641"/>
      <c r="E18" s="641"/>
      <c r="F18" s="641"/>
      <c r="G18" s="33"/>
      <c r="H18" s="33"/>
    </row>
    <row r="19" spans="2:11" ht="8.25" customHeight="1" x14ac:dyDescent="0.2"/>
    <row r="20" spans="2:11" ht="20.100000000000001" customHeight="1" x14ac:dyDescent="0.2">
      <c r="C20" s="722" t="s">
        <v>430</v>
      </c>
      <c r="D20" s="723"/>
      <c r="E20" s="700" t="s">
        <v>273</v>
      </c>
      <c r="F20" s="701"/>
    </row>
    <row r="21" spans="2:11" ht="17.25" customHeight="1" x14ac:dyDescent="0.2">
      <c r="B21" s="316" t="s">
        <v>233</v>
      </c>
      <c r="C21" s="704">
        <v>94.7</v>
      </c>
      <c r="D21" s="705"/>
      <c r="E21" s="704">
        <f>K21</f>
        <v>0</v>
      </c>
      <c r="F21" s="705"/>
      <c r="K21" s="407"/>
    </row>
    <row r="22" spans="2:11" ht="17.25" customHeight="1" x14ac:dyDescent="0.2">
      <c r="B22" s="317" t="s">
        <v>234</v>
      </c>
      <c r="C22" s="702">
        <v>0.5</v>
      </c>
      <c r="D22" s="703"/>
      <c r="E22" s="702">
        <f>K22</f>
        <v>0</v>
      </c>
      <c r="F22" s="703"/>
      <c r="K22" s="407"/>
    </row>
    <row r="23" spans="2:11" ht="17.25" customHeight="1" x14ac:dyDescent="0.2">
      <c r="B23" s="317" t="s">
        <v>216</v>
      </c>
      <c r="C23" s="702">
        <v>0</v>
      </c>
      <c r="D23" s="703"/>
      <c r="E23" s="702">
        <f>K23</f>
        <v>0</v>
      </c>
      <c r="F23" s="703"/>
      <c r="K23" s="407"/>
    </row>
    <row r="24" spans="2:11" ht="17.25" customHeight="1" x14ac:dyDescent="0.2">
      <c r="B24" s="317" t="s">
        <v>235</v>
      </c>
      <c r="C24" s="702">
        <v>0.1</v>
      </c>
      <c r="D24" s="703"/>
      <c r="E24" s="702">
        <f>K24</f>
        <v>0</v>
      </c>
      <c r="F24" s="703"/>
      <c r="K24" s="407"/>
    </row>
    <row r="25" spans="2:11" ht="17.25" customHeight="1" x14ac:dyDescent="0.2">
      <c r="B25" s="317" t="s">
        <v>236</v>
      </c>
      <c r="C25" s="702">
        <v>0</v>
      </c>
      <c r="D25" s="703"/>
      <c r="E25" s="702">
        <v>0</v>
      </c>
      <c r="F25" s="703"/>
      <c r="K25" s="407"/>
    </row>
    <row r="26" spans="2:11" ht="17.25" customHeight="1" x14ac:dyDescent="0.2">
      <c r="B26" s="317" t="s">
        <v>237</v>
      </c>
      <c r="C26" s="702">
        <v>0.1</v>
      </c>
      <c r="D26" s="703"/>
      <c r="E26" s="702">
        <v>0</v>
      </c>
      <c r="F26" s="703"/>
      <c r="K26" s="407"/>
    </row>
    <row r="27" spans="2:11" ht="17.25" customHeight="1" x14ac:dyDescent="0.2">
      <c r="B27" s="317" t="s">
        <v>167</v>
      </c>
      <c r="C27" s="702">
        <v>0.1</v>
      </c>
      <c r="D27" s="703"/>
      <c r="E27" s="702">
        <f>K26</f>
        <v>0</v>
      </c>
      <c r="F27" s="703"/>
      <c r="K27" s="407"/>
    </row>
    <row r="28" spans="2:11" ht="17.25" customHeight="1" x14ac:dyDescent="0.2">
      <c r="B28" s="317" t="s">
        <v>238</v>
      </c>
      <c r="C28" s="702">
        <v>0.1</v>
      </c>
      <c r="D28" s="703"/>
      <c r="E28" s="702">
        <f>K27</f>
        <v>0</v>
      </c>
      <c r="F28" s="703"/>
      <c r="K28" s="407"/>
    </row>
    <row r="29" spans="2:11" ht="17.25" customHeight="1" x14ac:dyDescent="0.2">
      <c r="B29" s="317" t="s">
        <v>239</v>
      </c>
      <c r="C29" s="702">
        <v>0</v>
      </c>
      <c r="D29" s="703"/>
      <c r="E29" s="702">
        <v>0</v>
      </c>
      <c r="F29" s="703"/>
      <c r="K29" s="407"/>
    </row>
    <row r="30" spans="2:11" ht="17.25" customHeight="1" x14ac:dyDescent="0.2">
      <c r="B30" s="317" t="s">
        <v>240</v>
      </c>
      <c r="C30" s="702">
        <v>0</v>
      </c>
      <c r="D30" s="703"/>
      <c r="E30" s="702">
        <v>0</v>
      </c>
      <c r="F30" s="703"/>
      <c r="K30" s="407"/>
    </row>
    <row r="31" spans="2:11" ht="17.25" customHeight="1" x14ac:dyDescent="0.2">
      <c r="B31" s="317" t="s">
        <v>241</v>
      </c>
      <c r="C31" s="702">
        <v>0</v>
      </c>
      <c r="D31" s="703"/>
      <c r="E31" s="702">
        <v>0</v>
      </c>
      <c r="F31" s="703"/>
    </row>
    <row r="32" spans="2:11" ht="17.25" customHeight="1" x14ac:dyDescent="0.2">
      <c r="B32" s="317" t="s">
        <v>242</v>
      </c>
      <c r="C32" s="702">
        <v>0</v>
      </c>
      <c r="D32" s="703"/>
      <c r="E32" s="702">
        <f>K28</f>
        <v>0</v>
      </c>
      <c r="F32" s="703"/>
    </row>
    <row r="33" spans="2:6" ht="17.25" customHeight="1" x14ac:dyDescent="0.2">
      <c r="B33" s="317" t="s">
        <v>243</v>
      </c>
      <c r="C33" s="702">
        <v>0</v>
      </c>
      <c r="D33" s="703"/>
      <c r="E33" s="702">
        <f>K29</f>
        <v>0</v>
      </c>
      <c r="F33" s="703"/>
    </row>
    <row r="34" spans="2:6" ht="17.25" customHeight="1" x14ac:dyDescent="0.2">
      <c r="B34" s="317" t="s">
        <v>154</v>
      </c>
      <c r="C34" s="702">
        <v>0</v>
      </c>
      <c r="D34" s="703"/>
      <c r="E34" s="702">
        <f>K30</f>
        <v>0</v>
      </c>
      <c r="F34" s="703"/>
    </row>
    <row r="35" spans="2:6" ht="17.25" customHeight="1" x14ac:dyDescent="0.2">
      <c r="B35" s="317" t="s">
        <v>244</v>
      </c>
      <c r="C35" s="702">
        <v>0.6</v>
      </c>
      <c r="D35" s="703"/>
      <c r="E35" s="702">
        <f>K31</f>
        <v>0</v>
      </c>
      <c r="F35" s="703"/>
    </row>
    <row r="36" spans="2:6" ht="15.75" customHeight="1" x14ac:dyDescent="0.2">
      <c r="B36" s="321" t="s">
        <v>211</v>
      </c>
      <c r="C36" s="752" t="s">
        <v>344</v>
      </c>
      <c r="D36" s="753"/>
      <c r="E36" s="752">
        <v>13.1</v>
      </c>
      <c r="F36" s="753"/>
    </row>
    <row r="37" spans="2:6" ht="15.75" customHeight="1" x14ac:dyDescent="0.2">
      <c r="B37" s="329" t="s">
        <v>221</v>
      </c>
      <c r="C37" s="760">
        <v>100</v>
      </c>
      <c r="D37" s="761"/>
      <c r="E37" s="760">
        <f>SUM(E21:E36)</f>
        <v>13.1</v>
      </c>
      <c r="F37" s="761"/>
    </row>
    <row r="38" spans="2:6" x14ac:dyDescent="0.2">
      <c r="B38" s="330" t="s">
        <v>222</v>
      </c>
      <c r="C38" s="706">
        <v>808</v>
      </c>
      <c r="D38" s="707"/>
      <c r="E38" s="706">
        <v>2240</v>
      </c>
      <c r="F38" s="707"/>
    </row>
    <row r="39" spans="2:6" x14ac:dyDescent="0.2">
      <c r="B39" s="582" t="s">
        <v>415</v>
      </c>
    </row>
    <row r="40" spans="2:6" x14ac:dyDescent="0.2">
      <c r="B40" s="583" t="s">
        <v>290</v>
      </c>
    </row>
    <row r="43" spans="2:6" s="377" customFormat="1" x14ac:dyDescent="0.2">
      <c r="E43" s="408"/>
    </row>
  </sheetData>
  <customSheetViews>
    <customSheetView guid="{4BF6A69F-C29D-460A-9E84-5045F8F80EEB}" showGridLines="0">
      <selection activeCell="H14" sqref="H14"/>
      <pageMargins left="0.19685039370078741" right="0.15748031496062992" top="0.19685039370078741" bottom="0.19685039370078741" header="0.31496062992125984" footer="0.31496062992125984"/>
      <pageSetup paperSize="9" orientation="portrait"/>
    </customSheetView>
  </customSheetViews>
  <mergeCells count="43">
    <mergeCell ref="C38:D38"/>
    <mergeCell ref="E38:F38"/>
    <mergeCell ref="A1:G1"/>
    <mergeCell ref="B3:F3"/>
    <mergeCell ref="C5:D5"/>
    <mergeCell ref="E5:F5"/>
    <mergeCell ref="B18:F18"/>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6:D36"/>
    <mergeCell ref="E36:F36"/>
    <mergeCell ref="C37:D37"/>
    <mergeCell ref="E37:F37"/>
    <mergeCell ref="C33:D33"/>
    <mergeCell ref="E33:F33"/>
    <mergeCell ref="C35:D35"/>
    <mergeCell ref="E35:F35"/>
    <mergeCell ref="C34:D34"/>
    <mergeCell ref="E34:F34"/>
  </mergeCells>
  <phoneticPr fontId="10" type="noConversion"/>
  <pageMargins left="0.19685039370078741" right="0.15748031496062992" top="0.19685039370078741" bottom="0.19685039370078741" header="0.31496062992125984" footer="0.31496062992125984"/>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8"/>
  <dimension ref="A1:N42"/>
  <sheetViews>
    <sheetView showGridLines="0" workbookViewId="0">
      <selection sqref="A1:I43"/>
    </sheetView>
  </sheetViews>
  <sheetFormatPr baseColWidth="10" defaultRowHeight="12.75" x14ac:dyDescent="0.2"/>
  <cols>
    <col min="1" max="1" width="2.140625" style="20" customWidth="1"/>
    <col min="2" max="2" width="20.85546875" style="20" customWidth="1"/>
    <col min="3" max="3" width="14.7109375" style="20" customWidth="1"/>
    <col min="4" max="4" width="10.7109375" style="20" customWidth="1"/>
    <col min="5" max="5" width="11.140625" style="20" customWidth="1"/>
    <col min="6" max="6" width="10.42578125" style="20" customWidth="1"/>
    <col min="7" max="8" width="11.42578125" style="20" customWidth="1"/>
    <col min="9" max="9" width="2.7109375" style="20" customWidth="1"/>
    <col min="10" max="16384" width="11.42578125" style="20"/>
  </cols>
  <sheetData>
    <row r="1" spans="1:9" x14ac:dyDescent="0.2">
      <c r="A1" s="652" t="s">
        <v>312</v>
      </c>
      <c r="B1" s="652"/>
      <c r="C1" s="652"/>
      <c r="D1" s="652"/>
      <c r="E1" s="652"/>
      <c r="F1" s="652"/>
      <c r="G1" s="652"/>
      <c r="H1" s="652"/>
      <c r="I1" s="652"/>
    </row>
    <row r="2" spans="1:9" x14ac:dyDescent="0.2">
      <c r="A2" s="401"/>
      <c r="B2" s="401"/>
      <c r="C2" s="401"/>
      <c r="D2" s="401"/>
      <c r="E2" s="401"/>
      <c r="F2" s="401"/>
      <c r="G2" s="401"/>
      <c r="H2" s="401"/>
      <c r="I2" s="401"/>
    </row>
    <row r="3" spans="1:9" x14ac:dyDescent="0.2">
      <c r="A3" s="401"/>
      <c r="B3" s="641" t="s">
        <v>269</v>
      </c>
      <c r="C3" s="641"/>
      <c r="D3" s="641"/>
      <c r="E3" s="641"/>
      <c r="F3" s="641"/>
      <c r="G3" s="641"/>
      <c r="H3" s="313"/>
      <c r="I3" s="401"/>
    </row>
    <row r="4" spans="1:9" ht="8.25" customHeight="1" x14ac:dyDescent="0.2">
      <c r="B4" s="24"/>
      <c r="C4" s="21"/>
      <c r="D4" s="21"/>
      <c r="E4" s="22"/>
      <c r="F4" s="23"/>
      <c r="G4" s="21"/>
      <c r="H4" s="24"/>
    </row>
    <row r="5" spans="1:9" x14ac:dyDescent="0.2">
      <c r="B5" s="623" t="s">
        <v>245</v>
      </c>
      <c r="C5" s="645" t="s">
        <v>246</v>
      </c>
      <c r="D5" s="645" t="s">
        <v>261</v>
      </c>
      <c r="E5" s="653" t="s">
        <v>245</v>
      </c>
      <c r="F5" s="654"/>
      <c r="G5" s="654"/>
      <c r="H5" s="655"/>
    </row>
    <row r="6" spans="1:9" ht="25.5" x14ac:dyDescent="0.2">
      <c r="B6" s="624"/>
      <c r="C6" s="646"/>
      <c r="D6" s="646"/>
      <c r="E6" s="588" t="s">
        <v>247</v>
      </c>
      <c r="F6" s="588" t="s">
        <v>248</v>
      </c>
      <c r="G6" s="588" t="s">
        <v>210</v>
      </c>
      <c r="H6" s="590" t="s">
        <v>249</v>
      </c>
    </row>
    <row r="7" spans="1:9" ht="15" customHeight="1" x14ac:dyDescent="0.2">
      <c r="B7" s="624"/>
      <c r="C7" s="620" t="s">
        <v>258</v>
      </c>
      <c r="D7" s="314" t="s">
        <v>258</v>
      </c>
      <c r="E7" s="39">
        <v>1504</v>
      </c>
      <c r="F7" s="40">
        <v>18</v>
      </c>
      <c r="G7" s="19">
        <v>1522</v>
      </c>
      <c r="H7" s="41">
        <v>12</v>
      </c>
    </row>
    <row r="8" spans="1:9" ht="15" x14ac:dyDescent="0.2">
      <c r="B8" s="624"/>
      <c r="C8" s="621"/>
      <c r="D8" s="315" t="s">
        <v>259</v>
      </c>
      <c r="E8" s="39">
        <v>4259</v>
      </c>
      <c r="F8" s="40">
        <v>47</v>
      </c>
      <c r="G8" s="19">
        <v>4306</v>
      </c>
      <c r="H8" s="41">
        <v>49</v>
      </c>
    </row>
    <row r="9" spans="1:9" x14ac:dyDescent="0.2">
      <c r="B9" s="624"/>
      <c r="C9" s="622"/>
      <c r="D9" s="32" t="s">
        <v>210</v>
      </c>
      <c r="E9" s="61">
        <f>SUM(E7:E8)</f>
        <v>5763</v>
      </c>
      <c r="F9" s="42">
        <f>SUM(F7:F8)</f>
        <v>65</v>
      </c>
      <c r="G9" s="42">
        <f>SUM(G7:G8)</f>
        <v>5828</v>
      </c>
      <c r="H9" s="62">
        <f>SUM(H7:H8)</f>
        <v>61</v>
      </c>
    </row>
    <row r="10" spans="1:9" x14ac:dyDescent="0.2">
      <c r="B10" s="625"/>
      <c r="C10" s="649" t="s">
        <v>210</v>
      </c>
      <c r="D10" s="650"/>
      <c r="E10" s="61">
        <f>SUM(E9)</f>
        <v>5763</v>
      </c>
      <c r="F10" s="42">
        <f>SUM(F9)</f>
        <v>65</v>
      </c>
      <c r="G10" s="42">
        <f>SUM(G9)</f>
        <v>5828</v>
      </c>
      <c r="H10" s="62">
        <f>SUM(H9)</f>
        <v>61</v>
      </c>
    </row>
    <row r="11" spans="1:9" x14ac:dyDescent="0.2">
      <c r="B11" s="380"/>
      <c r="C11" s="333"/>
      <c r="D11" s="333"/>
      <c r="E11" s="77"/>
      <c r="F11" s="77"/>
      <c r="G11" s="77"/>
      <c r="H11" s="77"/>
    </row>
    <row r="12" spans="1:9" x14ac:dyDescent="0.2">
      <c r="B12" s="25"/>
      <c r="C12" s="25"/>
      <c r="D12" s="25"/>
      <c r="E12" s="591" t="s">
        <v>247</v>
      </c>
      <c r="F12" s="591" t="s">
        <v>248</v>
      </c>
      <c r="G12" s="591" t="s">
        <v>210</v>
      </c>
      <c r="H12" s="26"/>
    </row>
    <row r="13" spans="1:9" ht="16.5" customHeight="1" x14ac:dyDescent="0.2">
      <c r="B13" s="623" t="s">
        <v>170</v>
      </c>
      <c r="C13" s="99" t="s">
        <v>171</v>
      </c>
      <c r="D13" s="433"/>
      <c r="E13" s="97">
        <v>195</v>
      </c>
      <c r="F13" s="43">
        <v>0</v>
      </c>
      <c r="G13" s="52">
        <f>SUM(E13:F13)</f>
        <v>195</v>
      </c>
    </row>
    <row r="14" spans="1:9" ht="17.25" customHeight="1" x14ac:dyDescent="0.2">
      <c r="B14" s="625"/>
      <c r="C14" s="100" t="s">
        <v>172</v>
      </c>
      <c r="D14" s="434"/>
      <c r="E14" s="98">
        <v>1206</v>
      </c>
      <c r="F14" s="44">
        <v>7</v>
      </c>
      <c r="G14" s="54">
        <f>SUM(E14:F14)</f>
        <v>1213</v>
      </c>
    </row>
    <row r="15" spans="1:9" ht="17.25" customHeight="1" x14ac:dyDescent="0.2">
      <c r="B15" s="28"/>
    </row>
    <row r="16" spans="1:9" x14ac:dyDescent="0.2">
      <c r="B16" s="641" t="s">
        <v>266</v>
      </c>
      <c r="C16" s="641"/>
      <c r="D16" s="641"/>
      <c r="E16" s="641"/>
      <c r="F16" s="641"/>
      <c r="G16" s="641"/>
      <c r="H16" s="34"/>
    </row>
    <row r="17" spans="2:14" ht="8.25" customHeight="1" x14ac:dyDescent="0.2">
      <c r="B17" s="24"/>
      <c r="C17" s="29"/>
      <c r="D17" s="29"/>
      <c r="E17" s="23"/>
      <c r="F17" s="21"/>
      <c r="G17" s="21"/>
      <c r="H17" s="28"/>
    </row>
    <row r="18" spans="2:14" ht="16.5" customHeight="1" x14ac:dyDescent="0.2">
      <c r="B18" s="29"/>
      <c r="C18" s="29"/>
      <c r="D18" s="591" t="s">
        <v>261</v>
      </c>
      <c r="E18" s="591" t="s">
        <v>247</v>
      </c>
      <c r="F18" s="593" t="s">
        <v>248</v>
      </c>
      <c r="G18" s="591" t="s">
        <v>210</v>
      </c>
      <c r="H18" s="28"/>
    </row>
    <row r="19" spans="2:14" ht="15" x14ac:dyDescent="0.2">
      <c r="B19" s="629" t="s">
        <v>250</v>
      </c>
      <c r="C19" s="630"/>
      <c r="D19" s="314" t="s">
        <v>258</v>
      </c>
      <c r="E19" s="45">
        <v>3539</v>
      </c>
      <c r="F19" s="46">
        <v>60</v>
      </c>
      <c r="G19" s="47">
        <v>3599</v>
      </c>
      <c r="H19" s="28"/>
    </row>
    <row r="20" spans="2:14" ht="15" x14ac:dyDescent="0.2">
      <c r="B20" s="631"/>
      <c r="C20" s="632"/>
      <c r="D20" s="315" t="s">
        <v>259</v>
      </c>
      <c r="E20" s="40">
        <v>1501</v>
      </c>
      <c r="F20" s="39">
        <v>13</v>
      </c>
      <c r="G20" s="19">
        <v>1514</v>
      </c>
      <c r="H20" s="28"/>
    </row>
    <row r="21" spans="2:14" x14ac:dyDescent="0.2">
      <c r="B21" s="633"/>
      <c r="C21" s="634"/>
      <c r="D21" s="32" t="s">
        <v>210</v>
      </c>
      <c r="E21" s="47">
        <f>SUM(E19:E20)</f>
        <v>5040</v>
      </c>
      <c r="F21" s="56">
        <f>SUM(F19:F20)</f>
        <v>73</v>
      </c>
      <c r="G21" s="47">
        <f>SUM(G19:G20)</f>
        <v>5113</v>
      </c>
      <c r="H21" s="28"/>
    </row>
    <row r="22" spans="2:14" ht="15" x14ac:dyDescent="0.2">
      <c r="B22" s="629" t="s">
        <v>251</v>
      </c>
      <c r="C22" s="630"/>
      <c r="D22" s="314" t="s">
        <v>258</v>
      </c>
      <c r="E22" s="57">
        <v>3108</v>
      </c>
      <c r="F22" s="45">
        <v>57</v>
      </c>
      <c r="G22" s="58">
        <v>3165</v>
      </c>
      <c r="H22" s="29"/>
    </row>
    <row r="23" spans="2:14" ht="15" x14ac:dyDescent="0.2">
      <c r="B23" s="631"/>
      <c r="C23" s="632"/>
      <c r="D23" s="315" t="s">
        <v>259</v>
      </c>
      <c r="E23" s="59">
        <v>1376</v>
      </c>
      <c r="F23" s="48">
        <v>11</v>
      </c>
      <c r="G23" s="60">
        <v>1387</v>
      </c>
      <c r="H23" s="29"/>
    </row>
    <row r="24" spans="2:14" x14ac:dyDescent="0.2">
      <c r="B24" s="633"/>
      <c r="C24" s="634"/>
      <c r="D24" s="32" t="s">
        <v>210</v>
      </c>
      <c r="E24" s="42">
        <f>SUM(E22:E23)</f>
        <v>4484</v>
      </c>
      <c r="F24" s="61">
        <f>SUM(F22:F23)</f>
        <v>68</v>
      </c>
      <c r="G24" s="42">
        <f>SUM(G22:G23)</f>
        <v>4552</v>
      </c>
      <c r="H24" s="29"/>
    </row>
    <row r="25" spans="2:14" ht="12.75" customHeight="1" x14ac:dyDescent="0.2">
      <c r="B25" s="642" t="s">
        <v>252</v>
      </c>
      <c r="C25" s="644"/>
      <c r="D25" s="314" t="s">
        <v>258</v>
      </c>
      <c r="E25" s="45">
        <v>322</v>
      </c>
      <c r="F25" s="46">
        <v>1</v>
      </c>
      <c r="G25" s="47">
        <f>SUM(E25:F25)</f>
        <v>323</v>
      </c>
      <c r="H25" s="29"/>
    </row>
    <row r="26" spans="2:14" ht="12.75" customHeight="1" x14ac:dyDescent="0.2">
      <c r="B26" s="647"/>
      <c r="C26" s="648"/>
      <c r="D26" s="315" t="s">
        <v>259</v>
      </c>
      <c r="E26" s="40">
        <v>70</v>
      </c>
      <c r="F26" s="39">
        <v>1</v>
      </c>
      <c r="G26" s="19">
        <f>SUM(E26:F26)</f>
        <v>71</v>
      </c>
      <c r="H26" s="29"/>
    </row>
    <row r="27" spans="2:14" ht="12.75" customHeight="1" x14ac:dyDescent="0.2">
      <c r="B27" s="626"/>
      <c r="C27" s="628"/>
      <c r="D27" s="32" t="s">
        <v>210</v>
      </c>
      <c r="E27" s="47">
        <f>SUM(E25:E26)</f>
        <v>392</v>
      </c>
      <c r="F27" s="56">
        <f>SUM(F25:F26)</f>
        <v>2</v>
      </c>
      <c r="G27" s="193">
        <f>SUM(G25:G26)</f>
        <v>394</v>
      </c>
      <c r="L27" s="29"/>
      <c r="N27" s="402"/>
    </row>
    <row r="28" spans="2:14" ht="12.75" customHeight="1" x14ac:dyDescent="0.2">
      <c r="B28" s="642" t="s">
        <v>253</v>
      </c>
      <c r="C28" s="644"/>
      <c r="D28" s="314" t="s">
        <v>258</v>
      </c>
      <c r="E28" s="45">
        <v>197</v>
      </c>
      <c r="F28" s="46">
        <v>1</v>
      </c>
      <c r="G28" s="47">
        <f>SUM(E28:F28)</f>
        <v>198</v>
      </c>
      <c r="L28" s="1"/>
      <c r="N28" s="402"/>
    </row>
    <row r="29" spans="2:14" ht="12.75" customHeight="1" x14ac:dyDescent="0.2">
      <c r="B29" s="647"/>
      <c r="C29" s="648"/>
      <c r="D29" s="315" t="s">
        <v>259</v>
      </c>
      <c r="E29" s="40">
        <v>61</v>
      </c>
      <c r="F29" s="39">
        <v>0</v>
      </c>
      <c r="G29" s="19">
        <f>SUM(E29:F29)</f>
        <v>61</v>
      </c>
      <c r="H29" s="1"/>
    </row>
    <row r="30" spans="2:14" ht="12.75" customHeight="1" x14ac:dyDescent="0.2">
      <c r="B30" s="626"/>
      <c r="C30" s="628"/>
      <c r="D30" s="32" t="s">
        <v>210</v>
      </c>
      <c r="E30" s="42">
        <f>SUM(E28:E29)</f>
        <v>258</v>
      </c>
      <c r="F30" s="61">
        <f>SUM(F28:F29)</f>
        <v>1</v>
      </c>
      <c r="G30" s="194">
        <f>SUM(G28:G29)</f>
        <v>259</v>
      </c>
      <c r="H30" s="1"/>
    </row>
    <row r="31" spans="2:14" ht="17.25" customHeight="1" x14ac:dyDescent="0.2">
      <c r="B31" s="28"/>
      <c r="C31" s="28"/>
      <c r="D31" s="28"/>
      <c r="E31" s="30"/>
      <c r="F31" s="30"/>
      <c r="G31" s="30"/>
      <c r="H31" s="29"/>
    </row>
    <row r="32" spans="2:14" x14ac:dyDescent="0.2">
      <c r="B32" s="641" t="s">
        <v>267</v>
      </c>
      <c r="C32" s="641"/>
      <c r="D32" s="641"/>
      <c r="E32" s="641"/>
      <c r="F32" s="641"/>
      <c r="G32" s="641"/>
      <c r="H32" s="34"/>
    </row>
    <row r="33" spans="2:8" ht="8.25" customHeight="1" x14ac:dyDescent="0.2">
      <c r="B33" s="24"/>
      <c r="C33" s="29"/>
      <c r="D33" s="29"/>
      <c r="E33" s="29"/>
      <c r="F33" s="29"/>
      <c r="G33" s="29"/>
      <c r="H33" s="29"/>
    </row>
    <row r="34" spans="2:8" ht="17.25" customHeight="1" x14ac:dyDescent="0.2">
      <c r="B34" s="25"/>
      <c r="C34" s="25"/>
      <c r="D34" s="25"/>
      <c r="E34" s="591" t="s">
        <v>247</v>
      </c>
      <c r="F34" s="593" t="s">
        <v>248</v>
      </c>
      <c r="G34" s="591" t="s">
        <v>210</v>
      </c>
      <c r="H34" s="29"/>
    </row>
    <row r="35" spans="2:8" ht="27" customHeight="1" x14ac:dyDescent="0.2">
      <c r="B35" s="642" t="s">
        <v>174</v>
      </c>
      <c r="C35" s="643"/>
      <c r="D35" s="644"/>
      <c r="E35" s="43">
        <v>43070</v>
      </c>
      <c r="F35" s="51">
        <v>422</v>
      </c>
      <c r="G35" s="52">
        <v>43492</v>
      </c>
      <c r="H35" s="29"/>
    </row>
    <row r="36" spans="2:8" ht="12.75" customHeight="1" x14ac:dyDescent="0.2">
      <c r="B36" s="626" t="s">
        <v>254</v>
      </c>
      <c r="C36" s="627"/>
      <c r="D36" s="628"/>
      <c r="E36" s="44">
        <v>11396</v>
      </c>
      <c r="F36" s="53">
        <v>113</v>
      </c>
      <c r="G36" s="54">
        <v>11509</v>
      </c>
      <c r="H36" s="29"/>
    </row>
    <row r="37" spans="2:8" x14ac:dyDescent="0.2">
      <c r="B37" s="28" t="s">
        <v>175</v>
      </c>
      <c r="C37" s="28"/>
      <c r="D37" s="28"/>
      <c r="E37" s="28"/>
      <c r="F37" s="28"/>
      <c r="G37" s="29"/>
      <c r="H37" s="29"/>
    </row>
    <row r="38" spans="2:8" ht="17.25" customHeight="1" x14ac:dyDescent="0.2">
      <c r="B38" s="28"/>
      <c r="C38" s="28"/>
      <c r="D38" s="28"/>
      <c r="E38" s="28"/>
      <c r="F38" s="28"/>
      <c r="G38" s="29"/>
      <c r="H38" s="29"/>
    </row>
    <row r="39" spans="2:8" x14ac:dyDescent="0.2">
      <c r="B39" s="641" t="s">
        <v>268</v>
      </c>
      <c r="C39" s="641"/>
      <c r="D39" s="641"/>
      <c r="E39" s="641"/>
      <c r="F39" s="641"/>
      <c r="G39" s="641"/>
      <c r="H39" s="34"/>
    </row>
    <row r="40" spans="2:8" ht="8.25" customHeight="1" x14ac:dyDescent="0.2">
      <c r="B40" s="31"/>
      <c r="C40" s="23"/>
      <c r="D40" s="23"/>
      <c r="E40" s="21"/>
      <c r="G40" s="29"/>
      <c r="H40" s="29"/>
    </row>
    <row r="41" spans="2:8" x14ac:dyDescent="0.2">
      <c r="B41" s="594" t="s">
        <v>255</v>
      </c>
      <c r="C41" s="594" t="s">
        <v>256</v>
      </c>
      <c r="D41" s="635" t="s">
        <v>257</v>
      </c>
      <c r="E41" s="636"/>
      <c r="F41" s="635" t="s">
        <v>210</v>
      </c>
      <c r="G41" s="636"/>
      <c r="H41" s="29"/>
    </row>
    <row r="42" spans="2:8" x14ac:dyDescent="0.2">
      <c r="B42" s="322">
        <v>73</v>
      </c>
      <c r="C42" s="322">
        <v>57</v>
      </c>
      <c r="D42" s="637">
        <v>2</v>
      </c>
      <c r="E42" s="638"/>
      <c r="F42" s="639">
        <f>SUM(B42:E42)</f>
        <v>132</v>
      </c>
      <c r="G42" s="640"/>
      <c r="H42" s="29"/>
    </row>
  </sheetData>
  <customSheetViews>
    <customSheetView guid="{4BF6A69F-C29D-460A-9E84-5045F8F80EEB}" showGridLines="0">
      <selection sqref="A1:I52"/>
      <pageMargins left="0.19685039370078741" right="0.15748031496062992" top="0.19685039370078741" bottom="0.19685039370078741" header="0.31496062992125984" footer="0.31496062992125984"/>
      <pageSetup paperSize="9" orientation="portrait"/>
    </customSheetView>
  </customSheetViews>
  <mergeCells count="22">
    <mergeCell ref="A1:I1"/>
    <mergeCell ref="B3:G3"/>
    <mergeCell ref="B5:B10"/>
    <mergeCell ref="C5:C6"/>
    <mergeCell ref="D5:D6"/>
    <mergeCell ref="E5:H5"/>
    <mergeCell ref="C7:C9"/>
    <mergeCell ref="C10:D10"/>
    <mergeCell ref="D42:E42"/>
    <mergeCell ref="F42:G42"/>
    <mergeCell ref="B32:G32"/>
    <mergeCell ref="B35:D35"/>
    <mergeCell ref="B36:D36"/>
    <mergeCell ref="B39:G39"/>
    <mergeCell ref="D41:E41"/>
    <mergeCell ref="B13:B14"/>
    <mergeCell ref="F41:G41"/>
    <mergeCell ref="B16:G16"/>
    <mergeCell ref="B19:C21"/>
    <mergeCell ref="B22:C24"/>
    <mergeCell ref="B25:C27"/>
    <mergeCell ref="B28:C30"/>
  </mergeCells>
  <phoneticPr fontId="10" type="noConversion"/>
  <pageMargins left="0.19685039370078741" right="0.15748031496062992" top="0.19685039370078741" bottom="0.19685039370078741" header="0.31496062992125984" footer="0.31496062992125984"/>
  <pageSetup paperSize="9" orientation="portrait" r:id="rId1"/>
  <ignoredErrors>
    <ignoredError sqref="G27" formula="1"/>
  </ignoredError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9"/>
  <dimension ref="A1:Q49"/>
  <sheetViews>
    <sheetView showGridLines="0" topLeftCell="A19" workbookViewId="0">
      <selection activeCell="O36" sqref="O36"/>
    </sheetView>
  </sheetViews>
  <sheetFormatPr baseColWidth="10" defaultRowHeight="12.75" x14ac:dyDescent="0.2"/>
  <cols>
    <col min="1" max="1" width="2.140625" style="20" customWidth="1"/>
    <col min="2" max="2" width="35" style="20" customWidth="1"/>
    <col min="3" max="3" width="10.42578125" style="20" customWidth="1"/>
    <col min="4" max="4" width="10.28515625" style="20" customWidth="1"/>
    <col min="5" max="5" width="9.7109375" style="20" customWidth="1"/>
    <col min="6" max="6" width="13.28515625" style="20" customWidth="1"/>
    <col min="7" max="7" width="9.42578125" style="20" customWidth="1"/>
    <col min="8" max="8" width="9.140625" style="20" customWidth="1"/>
    <col min="9" max="9" width="8.7109375" style="20" customWidth="1"/>
    <col min="10" max="10" width="8.5703125" style="20" customWidth="1"/>
    <col min="11" max="11" width="7.7109375" style="20" customWidth="1"/>
    <col min="12" max="16384" width="11.42578125" style="20"/>
  </cols>
  <sheetData>
    <row r="1" spans="1:11" x14ac:dyDescent="0.2">
      <c r="A1" s="652" t="s">
        <v>312</v>
      </c>
      <c r="B1" s="652"/>
      <c r="C1" s="652"/>
      <c r="D1" s="652"/>
      <c r="E1" s="652"/>
      <c r="F1" s="652"/>
      <c r="G1" s="652"/>
      <c r="H1" s="652"/>
      <c r="I1" s="652"/>
      <c r="J1" s="652"/>
      <c r="K1" s="652"/>
    </row>
    <row r="2" spans="1:11" x14ac:dyDescent="0.2">
      <c r="A2" s="401"/>
      <c r="B2" s="401"/>
      <c r="C2" s="401"/>
      <c r="D2" s="401"/>
      <c r="E2" s="401"/>
      <c r="F2" s="401"/>
      <c r="G2" s="401"/>
      <c r="H2" s="401"/>
      <c r="I2" s="401"/>
    </row>
    <row r="3" spans="1:11" ht="12.75" customHeight="1" x14ac:dyDescent="0.2">
      <c r="A3" s="401"/>
      <c r="B3" s="641" t="s">
        <v>263</v>
      </c>
      <c r="C3" s="641"/>
      <c r="D3" s="641"/>
      <c r="E3" s="641"/>
      <c r="F3" s="641"/>
      <c r="G3" s="641"/>
      <c r="H3" s="641"/>
      <c r="I3" s="641"/>
      <c r="J3" s="401"/>
    </row>
    <row r="4" spans="1:11" ht="8.25" customHeight="1" x14ac:dyDescent="0.2">
      <c r="B4" s="2"/>
      <c r="C4" s="2"/>
      <c r="D4" s="2"/>
      <c r="E4" s="2"/>
      <c r="F4" s="2"/>
      <c r="G4" s="2"/>
      <c r="H4" s="2"/>
      <c r="I4" s="2"/>
      <c r="J4" s="2"/>
      <c r="K4" s="2"/>
    </row>
    <row r="5" spans="1:11" ht="12.75" customHeight="1" x14ac:dyDescent="0.2">
      <c r="B5" s="3"/>
      <c r="C5" s="658" t="s">
        <v>184</v>
      </c>
      <c r="D5" s="658" t="s">
        <v>220</v>
      </c>
      <c r="E5" s="658" t="s">
        <v>139</v>
      </c>
      <c r="F5" s="658" t="s">
        <v>138</v>
      </c>
      <c r="G5" s="658" t="s">
        <v>329</v>
      </c>
      <c r="H5" s="658" t="s">
        <v>328</v>
      </c>
      <c r="I5" s="658" t="s">
        <v>327</v>
      </c>
      <c r="J5" s="658" t="s">
        <v>211</v>
      </c>
      <c r="K5" s="658" t="s">
        <v>210</v>
      </c>
    </row>
    <row r="6" spans="1:11" x14ac:dyDescent="0.2">
      <c r="B6" s="3"/>
      <c r="C6" s="659"/>
      <c r="D6" s="659"/>
      <c r="E6" s="659"/>
      <c r="F6" s="659"/>
      <c r="G6" s="659"/>
      <c r="H6" s="659"/>
      <c r="I6" s="659"/>
      <c r="J6" s="659"/>
      <c r="K6" s="659"/>
    </row>
    <row r="7" spans="1:11" x14ac:dyDescent="0.2">
      <c r="B7" s="3"/>
      <c r="C7" s="659"/>
      <c r="D7" s="659"/>
      <c r="E7" s="659"/>
      <c r="F7" s="659"/>
      <c r="G7" s="659"/>
      <c r="H7" s="659"/>
      <c r="I7" s="659"/>
      <c r="J7" s="659"/>
      <c r="K7" s="659"/>
    </row>
    <row r="8" spans="1:11" x14ac:dyDescent="0.2">
      <c r="B8" s="3"/>
      <c r="C8" s="659"/>
      <c r="D8" s="659"/>
      <c r="E8" s="659"/>
      <c r="F8" s="659"/>
      <c r="G8" s="659"/>
      <c r="H8" s="659"/>
      <c r="I8" s="659"/>
      <c r="J8" s="659"/>
      <c r="K8" s="659"/>
    </row>
    <row r="9" spans="1:11" x14ac:dyDescent="0.2">
      <c r="B9" s="3"/>
      <c r="C9" s="659"/>
      <c r="D9" s="659"/>
      <c r="E9" s="659"/>
      <c r="F9" s="659"/>
      <c r="G9" s="659"/>
      <c r="H9" s="659"/>
      <c r="I9" s="659"/>
      <c r="J9" s="659"/>
      <c r="K9" s="659"/>
    </row>
    <row r="10" spans="1:11" x14ac:dyDescent="0.2">
      <c r="B10" s="3"/>
      <c r="C10" s="659"/>
      <c r="D10" s="659"/>
      <c r="E10" s="659"/>
      <c r="F10" s="659"/>
      <c r="G10" s="659"/>
      <c r="H10" s="659"/>
      <c r="I10" s="659"/>
      <c r="J10" s="659"/>
      <c r="K10" s="659"/>
    </row>
    <row r="11" spans="1:11" x14ac:dyDescent="0.2">
      <c r="B11" s="3"/>
      <c r="C11" s="660"/>
      <c r="D11" s="660"/>
      <c r="E11" s="660"/>
      <c r="F11" s="660"/>
      <c r="G11" s="660"/>
      <c r="H11" s="660"/>
      <c r="I11" s="660"/>
      <c r="J11" s="660"/>
      <c r="K11" s="660"/>
    </row>
    <row r="12" spans="1:11" ht="15" customHeight="1" x14ac:dyDescent="0.2">
      <c r="B12" s="67" t="s">
        <v>271</v>
      </c>
      <c r="C12" s="325">
        <v>42.6</v>
      </c>
      <c r="D12" s="324">
        <v>7.9</v>
      </c>
      <c r="E12" s="8">
        <v>6.9</v>
      </c>
      <c r="F12" s="324">
        <v>5.3</v>
      </c>
      <c r="G12" s="340">
        <v>8.3000000000000007</v>
      </c>
      <c r="H12" s="8">
        <v>28.8</v>
      </c>
      <c r="I12" s="8">
        <v>0.1</v>
      </c>
      <c r="J12" s="8">
        <v>0.1</v>
      </c>
      <c r="K12" s="328">
        <f>SUM(C12:J12)</f>
        <v>99.999999999999986</v>
      </c>
    </row>
    <row r="13" spans="1:11" x14ac:dyDescent="0.2">
      <c r="B13" s="68" t="s">
        <v>222</v>
      </c>
      <c r="C13" s="10"/>
      <c r="D13" s="9"/>
      <c r="E13" s="10"/>
      <c r="F13" s="9"/>
      <c r="G13" s="10"/>
      <c r="H13" s="11"/>
      <c r="I13" s="11"/>
      <c r="J13" s="11"/>
      <c r="K13" s="70">
        <v>4728</v>
      </c>
    </row>
    <row r="14" spans="1:11" x14ac:dyDescent="0.2">
      <c r="B14" s="69" t="s">
        <v>272</v>
      </c>
      <c r="C14" s="339">
        <v>42.5</v>
      </c>
      <c r="D14" s="12">
        <v>8.1999999999999993</v>
      </c>
      <c r="E14" s="323">
        <v>6.8</v>
      </c>
      <c r="F14" s="12">
        <v>5.2</v>
      </c>
      <c r="G14" s="323">
        <v>10</v>
      </c>
      <c r="H14" s="4">
        <v>27.2</v>
      </c>
      <c r="I14" s="4">
        <v>0.1</v>
      </c>
      <c r="J14" s="4">
        <v>0.1</v>
      </c>
      <c r="K14" s="7">
        <f>SUM(C14:J14)</f>
        <v>100.1</v>
      </c>
    </row>
    <row r="15" spans="1:11" x14ac:dyDescent="0.2">
      <c r="B15" s="336" t="s">
        <v>222</v>
      </c>
      <c r="C15" s="326"/>
      <c r="D15" s="9"/>
      <c r="E15" s="10"/>
      <c r="F15" s="9"/>
      <c r="G15" s="10"/>
      <c r="H15" s="13"/>
      <c r="I15" s="13"/>
      <c r="J15" s="71"/>
      <c r="K15" s="71">
        <v>5102</v>
      </c>
    </row>
    <row r="16" spans="1:11" ht="16.5" customHeight="1" x14ac:dyDescent="0.2">
      <c r="B16" s="15"/>
      <c r="C16" s="323"/>
      <c r="D16" s="323"/>
      <c r="E16" s="323"/>
      <c r="F16" s="323"/>
      <c r="G16" s="323"/>
      <c r="H16" s="16"/>
      <c r="I16" s="323"/>
      <c r="J16" s="17"/>
      <c r="K16" s="17"/>
    </row>
    <row r="17" spans="2:11" ht="12.75" customHeight="1" x14ac:dyDescent="0.2">
      <c r="B17" s="641" t="s">
        <v>264</v>
      </c>
      <c r="C17" s="641"/>
      <c r="D17" s="641"/>
      <c r="E17" s="641"/>
      <c r="F17" s="641"/>
      <c r="G17" s="641"/>
      <c r="H17" s="641"/>
      <c r="I17" s="641"/>
    </row>
    <row r="18" spans="2:11" ht="8.25" customHeight="1" x14ac:dyDescent="0.2">
      <c r="B18" s="14"/>
      <c r="C18" s="14"/>
      <c r="D18" s="14"/>
      <c r="E18" s="14"/>
      <c r="F18" s="323"/>
      <c r="G18" s="323"/>
      <c r="H18" s="16"/>
      <c r="I18" s="323"/>
      <c r="J18" s="17"/>
      <c r="K18" s="17"/>
    </row>
    <row r="19" spans="2:11" ht="12.75" customHeight="1" x14ac:dyDescent="0.2">
      <c r="B19" s="722" t="s">
        <v>219</v>
      </c>
      <c r="C19" s="751" t="s">
        <v>430</v>
      </c>
      <c r="D19" s="751"/>
      <c r="E19" s="751" t="s">
        <v>272</v>
      </c>
      <c r="F19" s="751"/>
      <c r="G19" s="323"/>
      <c r="H19" s="16"/>
      <c r="I19" s="323"/>
      <c r="J19" s="17"/>
      <c r="K19" s="17"/>
    </row>
    <row r="20" spans="2:11" ht="21.75" customHeight="1" x14ac:dyDescent="0.2">
      <c r="B20" s="750"/>
      <c r="C20" s="751"/>
      <c r="D20" s="751"/>
      <c r="E20" s="645"/>
      <c r="F20" s="645"/>
      <c r="G20" s="323"/>
      <c r="H20" s="16"/>
      <c r="I20" s="323"/>
      <c r="J20" s="17"/>
      <c r="K20" s="17"/>
    </row>
    <row r="21" spans="2:11" x14ac:dyDescent="0.2">
      <c r="B21" s="318" t="s">
        <v>223</v>
      </c>
      <c r="C21" s="673">
        <v>18.5</v>
      </c>
      <c r="D21" s="778"/>
      <c r="E21" s="673">
        <v>17.600000000000001</v>
      </c>
      <c r="F21" s="778"/>
      <c r="G21" s="323"/>
      <c r="H21" s="16"/>
      <c r="I21" s="323"/>
      <c r="J21" s="17"/>
      <c r="K21" s="17"/>
    </row>
    <row r="22" spans="2:11" x14ac:dyDescent="0.2">
      <c r="B22" s="35" t="s">
        <v>224</v>
      </c>
      <c r="C22" s="667">
        <v>30.6</v>
      </c>
      <c r="D22" s="776"/>
      <c r="E22" s="667">
        <v>31.1</v>
      </c>
      <c r="F22" s="776"/>
      <c r="G22" s="323"/>
      <c r="H22" s="16"/>
      <c r="I22" s="323"/>
      <c r="J22" s="17"/>
      <c r="K22" s="17"/>
    </row>
    <row r="23" spans="2:11" x14ac:dyDescent="0.2">
      <c r="B23" s="35" t="s">
        <v>225</v>
      </c>
      <c r="C23" s="667">
        <v>15.5</v>
      </c>
      <c r="D23" s="776"/>
      <c r="E23" s="667">
        <v>15.9</v>
      </c>
      <c r="F23" s="776"/>
      <c r="G23" s="323"/>
      <c r="H23" s="16"/>
      <c r="I23" s="323"/>
      <c r="J23" s="17"/>
      <c r="K23" s="17"/>
    </row>
    <row r="24" spans="2:11" x14ac:dyDescent="0.2">
      <c r="B24" s="35" t="s">
        <v>226</v>
      </c>
      <c r="C24" s="667">
        <v>13.3</v>
      </c>
      <c r="D24" s="776"/>
      <c r="E24" s="667">
        <v>13.4</v>
      </c>
      <c r="F24" s="776"/>
      <c r="G24" s="323"/>
      <c r="H24" s="16"/>
      <c r="I24" s="323"/>
      <c r="J24" s="17"/>
      <c r="K24" s="17"/>
    </row>
    <row r="25" spans="2:11" x14ac:dyDescent="0.2">
      <c r="B25" s="35" t="s">
        <v>227</v>
      </c>
      <c r="C25" s="667">
        <v>9.1</v>
      </c>
      <c r="D25" s="776"/>
      <c r="E25" s="667">
        <v>9</v>
      </c>
      <c r="F25" s="776"/>
      <c r="G25" s="323"/>
      <c r="H25" s="16"/>
      <c r="I25" s="323"/>
      <c r="J25" s="17"/>
      <c r="K25" s="17"/>
    </row>
    <row r="26" spans="2:11" x14ac:dyDescent="0.2">
      <c r="B26" s="35" t="s">
        <v>228</v>
      </c>
      <c r="C26" s="667">
        <v>6.2</v>
      </c>
      <c r="D26" s="776"/>
      <c r="E26" s="667">
        <v>6.2</v>
      </c>
      <c r="F26" s="776"/>
      <c r="G26" s="323"/>
      <c r="H26" s="16"/>
      <c r="I26" s="323"/>
      <c r="J26" s="17"/>
      <c r="K26" s="17"/>
    </row>
    <row r="27" spans="2:11" x14ac:dyDescent="0.2">
      <c r="B27" s="35" t="s">
        <v>229</v>
      </c>
      <c r="C27" s="667">
        <v>3.9</v>
      </c>
      <c r="D27" s="776"/>
      <c r="E27" s="667">
        <v>3.9</v>
      </c>
      <c r="F27" s="776"/>
      <c r="G27" s="323"/>
      <c r="H27" s="16"/>
      <c r="I27" s="323"/>
      <c r="J27" s="17"/>
      <c r="K27" s="17"/>
    </row>
    <row r="28" spans="2:11" x14ac:dyDescent="0.2">
      <c r="B28" s="35" t="s">
        <v>230</v>
      </c>
      <c r="C28" s="667">
        <v>1.9</v>
      </c>
      <c r="D28" s="776"/>
      <c r="E28" s="667">
        <v>1.9</v>
      </c>
      <c r="F28" s="776"/>
      <c r="G28" s="323"/>
      <c r="H28" s="16"/>
      <c r="I28" s="323"/>
      <c r="J28" s="17"/>
      <c r="K28" s="17"/>
    </row>
    <row r="29" spans="2:11" x14ac:dyDescent="0.2">
      <c r="B29" s="35" t="s">
        <v>231</v>
      </c>
      <c r="C29" s="667">
        <v>1</v>
      </c>
      <c r="D29" s="776"/>
      <c r="E29" s="667">
        <v>1</v>
      </c>
      <c r="F29" s="776"/>
      <c r="G29" s="323"/>
      <c r="H29" s="16"/>
      <c r="I29" s="323"/>
      <c r="J29" s="17"/>
      <c r="K29" s="17"/>
    </row>
    <row r="30" spans="2:11" x14ac:dyDescent="0.2">
      <c r="B30" s="36" t="s">
        <v>211</v>
      </c>
      <c r="C30" s="667">
        <v>0</v>
      </c>
      <c r="D30" s="668"/>
      <c r="E30" s="667">
        <v>0</v>
      </c>
      <c r="F30" s="668"/>
      <c r="G30" s="323"/>
      <c r="H30" s="16"/>
      <c r="I30" s="323"/>
      <c r="J30" s="17"/>
      <c r="K30" s="17"/>
    </row>
    <row r="31" spans="2:11" x14ac:dyDescent="0.2">
      <c r="B31" s="335" t="s">
        <v>210</v>
      </c>
      <c r="C31" s="669">
        <f>SUM(C21:C30)</f>
        <v>100</v>
      </c>
      <c r="D31" s="670"/>
      <c r="E31" s="669">
        <f>SUM(E21:E30)</f>
        <v>100.00000000000003</v>
      </c>
      <c r="F31" s="670"/>
      <c r="G31" s="323"/>
      <c r="H31" s="16"/>
      <c r="I31" s="323"/>
      <c r="J31" s="17"/>
      <c r="K31" s="17"/>
    </row>
    <row r="32" spans="2:11" x14ac:dyDescent="0.2">
      <c r="B32" s="336" t="s">
        <v>222</v>
      </c>
      <c r="C32" s="679">
        <v>4728</v>
      </c>
      <c r="D32" s="672"/>
      <c r="E32" s="671">
        <v>5102</v>
      </c>
      <c r="F32" s="672"/>
      <c r="G32" s="323"/>
      <c r="H32" s="16"/>
      <c r="I32" s="323"/>
      <c r="J32" s="17"/>
      <c r="K32" s="17"/>
    </row>
    <row r="33" spans="2:17" ht="16.5" customHeight="1" x14ac:dyDescent="0.2">
      <c r="B33" s="15"/>
      <c r="C33" s="323"/>
      <c r="D33" s="323"/>
      <c r="E33" s="323"/>
      <c r="F33" s="323"/>
      <c r="G33" s="323"/>
      <c r="H33" s="16"/>
      <c r="I33" s="323"/>
      <c r="J33" s="17"/>
      <c r="K33" s="17"/>
    </row>
    <row r="34" spans="2:17" ht="12.75" customHeight="1" x14ac:dyDescent="0.2">
      <c r="B34" s="641" t="s">
        <v>181</v>
      </c>
      <c r="C34" s="641"/>
      <c r="D34" s="641"/>
      <c r="E34" s="641"/>
      <c r="F34" s="641"/>
      <c r="G34" s="641"/>
      <c r="H34" s="641"/>
      <c r="I34" s="641"/>
      <c r="J34" s="66"/>
      <c r="K34" s="66"/>
      <c r="L34" s="66"/>
      <c r="M34" s="66"/>
      <c r="N34" s="66"/>
      <c r="O34" s="66"/>
      <c r="P34" s="66"/>
      <c r="Q34" s="66"/>
    </row>
    <row r="35" spans="2:17" ht="8.25" customHeight="1" x14ac:dyDescent="0.2"/>
    <row r="36" spans="2:17" ht="18" customHeight="1" x14ac:dyDescent="0.2">
      <c r="C36" s="653" t="s">
        <v>435</v>
      </c>
      <c r="D36" s="655"/>
    </row>
    <row r="37" spans="2:17" ht="18.75" customHeight="1" x14ac:dyDescent="0.2">
      <c r="B37" s="318" t="s">
        <v>140</v>
      </c>
      <c r="C37" s="736">
        <v>1430</v>
      </c>
      <c r="D37" s="737">
        <v>1247</v>
      </c>
    </row>
    <row r="38" spans="2:17" ht="25.5" customHeight="1" x14ac:dyDescent="0.2">
      <c r="B38" s="35" t="s">
        <v>141</v>
      </c>
      <c r="C38" s="727">
        <v>77</v>
      </c>
      <c r="D38" s="728">
        <v>109</v>
      </c>
    </row>
    <row r="39" spans="2:17" ht="25.5" x14ac:dyDescent="0.2">
      <c r="B39" s="35" t="s">
        <v>142</v>
      </c>
      <c r="C39" s="727">
        <v>11</v>
      </c>
      <c r="D39" s="728">
        <v>110</v>
      </c>
    </row>
    <row r="40" spans="2:17" ht="15" customHeight="1" x14ac:dyDescent="0.2">
      <c r="B40" s="35" t="s">
        <v>143</v>
      </c>
      <c r="C40" s="727">
        <v>46</v>
      </c>
      <c r="D40" s="728">
        <v>111</v>
      </c>
    </row>
    <row r="41" spans="2:17" ht="29.25" customHeight="1" x14ac:dyDescent="0.2">
      <c r="B41" s="35" t="s">
        <v>176</v>
      </c>
      <c r="C41" s="727">
        <v>307</v>
      </c>
      <c r="D41" s="728">
        <v>112</v>
      </c>
    </row>
    <row r="42" spans="2:17" ht="16.5" customHeight="1" x14ac:dyDescent="0.2">
      <c r="B42" s="35" t="s">
        <v>232</v>
      </c>
      <c r="C42" s="727">
        <v>374</v>
      </c>
      <c r="D42" s="728">
        <v>113</v>
      </c>
    </row>
    <row r="43" spans="2:17" ht="29.25" customHeight="1" x14ac:dyDescent="0.2">
      <c r="B43" s="35" t="s">
        <v>146</v>
      </c>
      <c r="C43" s="727">
        <v>1652</v>
      </c>
      <c r="D43" s="728">
        <v>114</v>
      </c>
    </row>
    <row r="44" spans="2:17" ht="26.25" customHeight="1" x14ac:dyDescent="0.2">
      <c r="B44" s="35" t="s">
        <v>168</v>
      </c>
      <c r="C44" s="727">
        <v>96</v>
      </c>
      <c r="D44" s="728">
        <v>115</v>
      </c>
    </row>
    <row r="45" spans="2:17" ht="30.75" customHeight="1" x14ac:dyDescent="0.2">
      <c r="B45" s="35" t="s">
        <v>157</v>
      </c>
      <c r="C45" s="727">
        <v>17</v>
      </c>
      <c r="D45" s="728">
        <v>116</v>
      </c>
    </row>
    <row r="46" spans="2:17" ht="29.25" customHeight="1" x14ac:dyDescent="0.2">
      <c r="B46" s="35" t="s">
        <v>158</v>
      </c>
      <c r="C46" s="727">
        <v>102</v>
      </c>
      <c r="D46" s="728">
        <v>117</v>
      </c>
    </row>
    <row r="47" spans="2:17" ht="16.5" customHeight="1" x14ac:dyDescent="0.2">
      <c r="B47" s="35" t="s">
        <v>144</v>
      </c>
      <c r="C47" s="727">
        <v>273</v>
      </c>
      <c r="D47" s="728">
        <v>118</v>
      </c>
    </row>
    <row r="48" spans="2:17" x14ac:dyDescent="0.2">
      <c r="B48" s="35" t="s">
        <v>145</v>
      </c>
      <c r="C48" s="727">
        <v>237</v>
      </c>
      <c r="D48" s="728">
        <v>119</v>
      </c>
    </row>
    <row r="49" spans="2:4" x14ac:dyDescent="0.2">
      <c r="B49" s="36" t="s">
        <v>169</v>
      </c>
      <c r="C49" s="718">
        <v>986</v>
      </c>
      <c r="D49" s="719">
        <v>838</v>
      </c>
    </row>
  </sheetData>
  <customSheetViews>
    <customSheetView guid="{4BF6A69F-C29D-460A-9E84-5045F8F80EEB}" showGridLines="0">
      <selection sqref="A1:J50"/>
      <pageMargins left="0.19685039370078741" right="0.15748031496062992" top="0.19685039370078741" bottom="0.19685039370078741" header="0.31496062992125984" footer="0.31496062992125984"/>
      <pageSetup paperSize="9" orientation="portrait"/>
    </customSheetView>
  </customSheetViews>
  <mergeCells count="54">
    <mergeCell ref="A1:K1"/>
    <mergeCell ref="J5:J11"/>
    <mergeCell ref="K5:K11"/>
    <mergeCell ref="C48:D48"/>
    <mergeCell ref="C49:D49"/>
    <mergeCell ref="B3:I3"/>
    <mergeCell ref="C5:C11"/>
    <mergeCell ref="D5:D11"/>
    <mergeCell ref="E5:E11"/>
    <mergeCell ref="F5:F11"/>
    <mergeCell ref="G5:G11"/>
    <mergeCell ref="H5:H11"/>
    <mergeCell ref="I5:I11"/>
    <mergeCell ref="B17:I17"/>
    <mergeCell ref="B19:B20"/>
    <mergeCell ref="C19:D20"/>
    <mergeCell ref="E19: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7:D37"/>
    <mergeCell ref="C39:D39"/>
    <mergeCell ref="C31:D31"/>
    <mergeCell ref="E31:F31"/>
    <mergeCell ref="C32:D32"/>
    <mergeCell ref="E32:F32"/>
    <mergeCell ref="B34:I34"/>
    <mergeCell ref="C36:D36"/>
    <mergeCell ref="C38:D38"/>
    <mergeCell ref="C40:D40"/>
    <mergeCell ref="C41:D41"/>
    <mergeCell ref="C46:D46"/>
    <mergeCell ref="C47:D47"/>
    <mergeCell ref="C44:D44"/>
    <mergeCell ref="C45:D45"/>
    <mergeCell ref="C42:D42"/>
    <mergeCell ref="C43:D43"/>
  </mergeCells>
  <phoneticPr fontId="10" type="noConversion"/>
  <pageMargins left="0.19685039370078741" right="0.15748031496062992" top="0.19685039370078741" bottom="0.19685039370078741" header="0.31496062992125984" footer="0.31496062992125984"/>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0"/>
  <dimension ref="A1:O63"/>
  <sheetViews>
    <sheetView showGridLines="0" topLeftCell="A28" workbookViewId="0">
      <selection sqref="A1:H64"/>
    </sheetView>
  </sheetViews>
  <sheetFormatPr baseColWidth="10" defaultRowHeight="12.75" x14ac:dyDescent="0.2"/>
  <cols>
    <col min="1" max="1" width="2.140625" style="20" customWidth="1"/>
    <col min="2" max="2" width="11.42578125" style="20" customWidth="1"/>
    <col min="3" max="4" width="11.42578125" style="20"/>
    <col min="5" max="5" width="9.85546875" style="20" customWidth="1"/>
    <col min="6" max="7" width="25.7109375" style="20" customWidth="1"/>
    <col min="8" max="8" width="4" style="20" customWidth="1"/>
    <col min="9" max="16384" width="11.42578125" style="20"/>
  </cols>
  <sheetData>
    <row r="1" spans="1:10" x14ac:dyDescent="0.2">
      <c r="A1" s="652" t="s">
        <v>312</v>
      </c>
      <c r="B1" s="652"/>
      <c r="C1" s="652"/>
      <c r="D1" s="652"/>
      <c r="E1" s="652"/>
      <c r="F1" s="652"/>
      <c r="G1" s="652"/>
      <c r="H1" s="652"/>
    </row>
    <row r="2" spans="1:10" x14ac:dyDescent="0.2">
      <c r="A2" s="401"/>
      <c r="B2" s="401"/>
      <c r="C2" s="401"/>
      <c r="D2" s="401"/>
      <c r="E2" s="401"/>
      <c r="F2" s="401"/>
      <c r="G2" s="401"/>
      <c r="H2" s="401"/>
    </row>
    <row r="3" spans="1:10" ht="12.75" customHeight="1" x14ac:dyDescent="0.2">
      <c r="A3" s="401"/>
      <c r="B3" s="641" t="s">
        <v>185</v>
      </c>
      <c r="C3" s="641"/>
      <c r="D3" s="641"/>
      <c r="E3" s="641"/>
      <c r="F3" s="641"/>
      <c r="G3" s="641"/>
      <c r="H3" s="401"/>
    </row>
    <row r="4" spans="1:10" ht="8.25" customHeight="1" x14ac:dyDescent="0.2">
      <c r="B4" s="2"/>
      <c r="C4" s="373"/>
      <c r="D4" s="2"/>
      <c r="E4" s="2"/>
    </row>
    <row r="5" spans="1:10" ht="21" customHeight="1" x14ac:dyDescent="0.2">
      <c r="B5" s="683"/>
      <c r="C5" s="683"/>
      <c r="D5" s="683"/>
      <c r="E5" s="683"/>
      <c r="F5" s="595" t="s">
        <v>430</v>
      </c>
      <c r="G5" s="596" t="s">
        <v>272</v>
      </c>
    </row>
    <row r="6" spans="1:10" ht="12.75" customHeight="1" x14ac:dyDescent="0.2">
      <c r="B6" s="642" t="s">
        <v>186</v>
      </c>
      <c r="C6" s="643"/>
      <c r="D6" s="643"/>
      <c r="E6" s="643"/>
      <c r="F6" s="338">
        <v>0.6</v>
      </c>
      <c r="G6" s="91">
        <v>0.6</v>
      </c>
      <c r="J6" s="406"/>
    </row>
    <row r="7" spans="1:10" ht="12.75" customHeight="1" x14ac:dyDescent="0.2">
      <c r="B7" s="647" t="s">
        <v>187</v>
      </c>
      <c r="C7" s="684"/>
      <c r="D7" s="684"/>
      <c r="E7" s="684"/>
      <c r="F7" s="337">
        <v>5.8</v>
      </c>
      <c r="G7" s="92">
        <v>5.7</v>
      </c>
    </row>
    <row r="8" spans="1:10" ht="11.25" customHeight="1" x14ac:dyDescent="0.2">
      <c r="B8" s="647" t="s">
        <v>188</v>
      </c>
      <c r="C8" s="684"/>
      <c r="D8" s="684"/>
      <c r="E8" s="684"/>
      <c r="F8" s="337">
        <v>1.4</v>
      </c>
      <c r="G8" s="92">
        <v>1.4</v>
      </c>
    </row>
    <row r="9" spans="1:10" ht="12" customHeight="1" x14ac:dyDescent="0.2">
      <c r="B9" s="647" t="s">
        <v>159</v>
      </c>
      <c r="C9" s="684"/>
      <c r="D9" s="684"/>
      <c r="E9" s="648"/>
      <c r="F9" s="337">
        <v>0.7</v>
      </c>
      <c r="G9" s="92">
        <v>0.7</v>
      </c>
    </row>
    <row r="10" spans="1:10" x14ac:dyDescent="0.2">
      <c r="B10" s="647" t="s">
        <v>160</v>
      </c>
      <c r="C10" s="684"/>
      <c r="D10" s="684"/>
      <c r="E10" s="684"/>
      <c r="F10" s="337">
        <v>8.8000000000000007</v>
      </c>
      <c r="G10" s="92">
        <v>9</v>
      </c>
    </row>
    <row r="11" spans="1:10" ht="13.5" customHeight="1" x14ac:dyDescent="0.2">
      <c r="B11" s="647" t="s">
        <v>161</v>
      </c>
      <c r="C11" s="684"/>
      <c r="D11" s="684"/>
      <c r="E11" s="684"/>
      <c r="F11" s="337">
        <v>2.2999999999999998</v>
      </c>
      <c r="G11" s="92">
        <v>2.4</v>
      </c>
    </row>
    <row r="12" spans="1:10" ht="13.5" customHeight="1" x14ac:dyDescent="0.2">
      <c r="B12" s="647" t="s">
        <v>189</v>
      </c>
      <c r="C12" s="684"/>
      <c r="D12" s="684"/>
      <c r="E12" s="684"/>
      <c r="F12" s="337">
        <v>56.5</v>
      </c>
      <c r="G12" s="92">
        <v>56.5</v>
      </c>
      <c r="I12" s="393"/>
    </row>
    <row r="13" spans="1:10" x14ac:dyDescent="0.2">
      <c r="B13" s="647" t="s">
        <v>190</v>
      </c>
      <c r="C13" s="684"/>
      <c r="D13" s="684"/>
      <c r="E13" s="684"/>
      <c r="F13" s="337">
        <v>2.4</v>
      </c>
      <c r="G13" s="92">
        <v>2.5</v>
      </c>
    </row>
    <row r="14" spans="1:10" x14ac:dyDescent="0.2">
      <c r="B14" s="647" t="s">
        <v>191</v>
      </c>
      <c r="C14" s="684"/>
      <c r="D14" s="684"/>
      <c r="E14" s="684"/>
      <c r="F14" s="337">
        <v>5.8</v>
      </c>
      <c r="G14" s="92">
        <v>5.7</v>
      </c>
    </row>
    <row r="15" spans="1:10" ht="12.75" customHeight="1" x14ac:dyDescent="0.2">
      <c r="B15" s="647" t="s">
        <v>162</v>
      </c>
      <c r="C15" s="684"/>
      <c r="D15" s="684"/>
      <c r="E15" s="684"/>
      <c r="F15" s="337">
        <v>1.2</v>
      </c>
      <c r="G15" s="92">
        <v>1.2</v>
      </c>
    </row>
    <row r="16" spans="1:10" ht="12.75" customHeight="1" x14ac:dyDescent="0.2">
      <c r="B16" s="647" t="s">
        <v>330</v>
      </c>
      <c r="C16" s="684"/>
      <c r="D16" s="684"/>
      <c r="E16" s="648"/>
      <c r="F16" s="337">
        <v>1.1000000000000001</v>
      </c>
      <c r="G16" s="92">
        <v>1.1000000000000001</v>
      </c>
    </row>
    <row r="17" spans="2:7" x14ac:dyDescent="0.2">
      <c r="B17" s="647" t="s">
        <v>192</v>
      </c>
      <c r="C17" s="684"/>
      <c r="D17" s="684"/>
      <c r="E17" s="684"/>
      <c r="F17" s="337">
        <v>0.6</v>
      </c>
      <c r="G17" s="92">
        <v>0.5</v>
      </c>
    </row>
    <row r="18" spans="2:7" x14ac:dyDescent="0.2">
      <c r="B18" s="647" t="s">
        <v>193</v>
      </c>
      <c r="C18" s="684"/>
      <c r="D18" s="684"/>
      <c r="E18" s="684"/>
      <c r="F18" s="337">
        <v>2.9</v>
      </c>
      <c r="G18" s="92">
        <v>2.9</v>
      </c>
    </row>
    <row r="19" spans="2:7" ht="12.75" customHeight="1" x14ac:dyDescent="0.2">
      <c r="B19" s="647" t="s">
        <v>194</v>
      </c>
      <c r="C19" s="684"/>
      <c r="D19" s="684"/>
      <c r="E19" s="684"/>
      <c r="F19" s="337">
        <v>1.4</v>
      </c>
      <c r="G19" s="92">
        <v>1.4</v>
      </c>
    </row>
    <row r="20" spans="2:7" x14ac:dyDescent="0.2">
      <c r="B20" s="647" t="s">
        <v>195</v>
      </c>
      <c r="C20" s="684"/>
      <c r="D20" s="684"/>
      <c r="E20" s="684"/>
      <c r="F20" s="337">
        <v>1</v>
      </c>
      <c r="G20" s="92">
        <v>1</v>
      </c>
    </row>
    <row r="21" spans="2:7" x14ac:dyDescent="0.2">
      <c r="B21" s="647" t="s">
        <v>196</v>
      </c>
      <c r="C21" s="684"/>
      <c r="D21" s="684"/>
      <c r="E21" s="684"/>
      <c r="F21" s="337">
        <v>0.1</v>
      </c>
      <c r="G21" s="92">
        <v>0.1</v>
      </c>
    </row>
    <row r="22" spans="2:7" x14ac:dyDescent="0.2">
      <c r="B22" s="626" t="s">
        <v>211</v>
      </c>
      <c r="C22" s="627"/>
      <c r="D22" s="627"/>
      <c r="E22" s="627"/>
      <c r="F22" s="337">
        <v>7.4</v>
      </c>
      <c r="G22" s="92">
        <v>7.3</v>
      </c>
    </row>
    <row r="23" spans="2:7" ht="12.75" customHeight="1" x14ac:dyDescent="0.2">
      <c r="B23" s="686" t="s">
        <v>210</v>
      </c>
      <c r="C23" s="687"/>
      <c r="D23" s="687"/>
      <c r="E23" s="687"/>
      <c r="F23" s="85">
        <f>SUM(F6:F22)</f>
        <v>100</v>
      </c>
      <c r="G23" s="93">
        <f>SUM(G6:G22)</f>
        <v>100</v>
      </c>
    </row>
    <row r="24" spans="2:7" ht="16.5" customHeight="1" x14ac:dyDescent="0.2">
      <c r="B24" s="689" t="s">
        <v>222</v>
      </c>
      <c r="C24" s="690"/>
      <c r="D24" s="690"/>
      <c r="E24" s="690"/>
      <c r="F24" s="86">
        <v>4728</v>
      </c>
      <c r="G24" s="94">
        <v>5102</v>
      </c>
    </row>
    <row r="25" spans="2:7" ht="16.5" customHeight="1" x14ac:dyDescent="0.2">
      <c r="B25" s="14"/>
      <c r="C25" s="14"/>
      <c r="D25" s="14"/>
      <c r="E25" s="14"/>
      <c r="F25" s="96"/>
      <c r="G25" s="96"/>
    </row>
    <row r="26" spans="2:7" ht="12.75" customHeight="1" x14ac:dyDescent="0.2">
      <c r="B26" s="641" t="s">
        <v>197</v>
      </c>
      <c r="C26" s="641"/>
      <c r="D26" s="641"/>
      <c r="E26" s="641"/>
      <c r="F26" s="641"/>
      <c r="G26" s="641"/>
    </row>
    <row r="27" spans="2:7" ht="8.25" customHeight="1" x14ac:dyDescent="0.2"/>
    <row r="28" spans="2:7" ht="21" customHeight="1" x14ac:dyDescent="0.2">
      <c r="B28" s="1"/>
      <c r="C28" s="1"/>
      <c r="F28" s="595" t="s">
        <v>430</v>
      </c>
      <c r="G28" s="597" t="s">
        <v>272</v>
      </c>
    </row>
    <row r="29" spans="2:7" x14ac:dyDescent="0.2">
      <c r="B29" s="629" t="s">
        <v>198</v>
      </c>
      <c r="C29" s="688"/>
      <c r="D29" s="688"/>
      <c r="E29" s="630"/>
      <c r="F29" s="87">
        <v>8.1999999999999993</v>
      </c>
      <c r="G29" s="5">
        <v>8.1999999999999993</v>
      </c>
    </row>
    <row r="30" spans="2:7" x14ac:dyDescent="0.2">
      <c r="B30" s="631" t="s">
        <v>199</v>
      </c>
      <c r="C30" s="685"/>
      <c r="D30" s="685"/>
      <c r="E30" s="632"/>
      <c r="F30" s="84">
        <v>10.5</v>
      </c>
      <c r="G30" s="76">
        <v>10.4</v>
      </c>
    </row>
    <row r="31" spans="2:7" x14ac:dyDescent="0.2">
      <c r="B31" s="631" t="s">
        <v>200</v>
      </c>
      <c r="C31" s="685"/>
      <c r="D31" s="685"/>
      <c r="E31" s="632"/>
      <c r="F31" s="84">
        <v>6.8</v>
      </c>
      <c r="G31" s="76">
        <v>6.7</v>
      </c>
    </row>
    <row r="32" spans="2:7" x14ac:dyDescent="0.2">
      <c r="B32" s="631" t="s">
        <v>166</v>
      </c>
      <c r="C32" s="685"/>
      <c r="D32" s="685"/>
      <c r="E32" s="632"/>
      <c r="F32" s="84">
        <v>0.8</v>
      </c>
      <c r="G32" s="76">
        <v>0.8</v>
      </c>
    </row>
    <row r="33" spans="2:15" x14ac:dyDescent="0.2">
      <c r="B33" s="631" t="s">
        <v>201</v>
      </c>
      <c r="C33" s="685"/>
      <c r="D33" s="685"/>
      <c r="E33" s="632"/>
      <c r="F33" s="84">
        <v>1</v>
      </c>
      <c r="G33" s="76">
        <v>1.1000000000000001</v>
      </c>
    </row>
    <row r="34" spans="2:15" x14ac:dyDescent="0.2">
      <c r="B34" s="631" t="s">
        <v>163</v>
      </c>
      <c r="C34" s="685"/>
      <c r="D34" s="685"/>
      <c r="E34" s="632"/>
      <c r="F34" s="84">
        <v>10.7</v>
      </c>
      <c r="G34" s="76">
        <v>10.7</v>
      </c>
    </row>
    <row r="35" spans="2:15" x14ac:dyDescent="0.2">
      <c r="B35" s="631" t="s">
        <v>202</v>
      </c>
      <c r="C35" s="685"/>
      <c r="D35" s="685"/>
      <c r="E35" s="632"/>
      <c r="F35" s="84">
        <v>0.3</v>
      </c>
      <c r="G35" s="76">
        <v>0.3</v>
      </c>
    </row>
    <row r="36" spans="2:15" x14ac:dyDescent="0.2">
      <c r="B36" s="631" t="s">
        <v>147</v>
      </c>
      <c r="C36" s="685"/>
      <c r="D36" s="685"/>
      <c r="E36" s="632"/>
      <c r="F36" s="84">
        <v>19.7</v>
      </c>
      <c r="G36" s="76">
        <v>19.7</v>
      </c>
    </row>
    <row r="37" spans="2:15" x14ac:dyDescent="0.2">
      <c r="B37" s="631" t="s">
        <v>203</v>
      </c>
      <c r="C37" s="685"/>
      <c r="D37" s="685"/>
      <c r="E37" s="632"/>
      <c r="F37" s="84">
        <v>0.7</v>
      </c>
      <c r="G37" s="76">
        <v>0.7</v>
      </c>
    </row>
    <row r="38" spans="2:15" x14ac:dyDescent="0.2">
      <c r="B38" s="631" t="s">
        <v>164</v>
      </c>
      <c r="C38" s="685"/>
      <c r="D38" s="685"/>
      <c r="E38" s="632"/>
      <c r="F38" s="84">
        <v>0</v>
      </c>
      <c r="G38" s="76">
        <v>0</v>
      </c>
    </row>
    <row r="39" spans="2:15" x14ac:dyDescent="0.2">
      <c r="B39" s="631" t="s">
        <v>413</v>
      </c>
      <c r="C39" s="685"/>
      <c r="D39" s="685"/>
      <c r="E39" s="632"/>
      <c r="F39" s="203">
        <v>28.2</v>
      </c>
      <c r="G39" s="204">
        <v>28</v>
      </c>
      <c r="I39" s="762"/>
      <c r="J39" s="762"/>
      <c r="K39" s="762"/>
      <c r="L39" s="762"/>
      <c r="M39" s="762"/>
      <c r="N39" s="762"/>
      <c r="O39" s="762"/>
    </row>
    <row r="40" spans="2:15" x14ac:dyDescent="0.2">
      <c r="B40" s="317" t="s">
        <v>3</v>
      </c>
      <c r="C40" s="331"/>
      <c r="D40" s="331"/>
      <c r="E40" s="320"/>
      <c r="F40" s="203">
        <v>9.6</v>
      </c>
      <c r="G40" s="204">
        <v>9.9</v>
      </c>
      <c r="I40" s="762"/>
      <c r="J40" s="762"/>
      <c r="K40" s="762"/>
      <c r="L40" s="762"/>
      <c r="M40" s="762"/>
      <c r="N40" s="762"/>
      <c r="O40" s="762"/>
    </row>
    <row r="41" spans="2:15" x14ac:dyDescent="0.2">
      <c r="B41" s="317" t="s">
        <v>165</v>
      </c>
      <c r="C41" s="331"/>
      <c r="D41" s="331"/>
      <c r="E41" s="320"/>
      <c r="F41" s="84">
        <v>1.2</v>
      </c>
      <c r="G41" s="76">
        <v>1.2</v>
      </c>
      <c r="I41" s="762"/>
      <c r="J41" s="762"/>
      <c r="K41" s="762"/>
      <c r="L41" s="762"/>
      <c r="M41" s="762"/>
      <c r="N41" s="762"/>
      <c r="O41" s="762"/>
    </row>
    <row r="42" spans="2:15" x14ac:dyDescent="0.2">
      <c r="B42" s="633" t="s">
        <v>211</v>
      </c>
      <c r="C42" s="695"/>
      <c r="D42" s="695"/>
      <c r="E42" s="634"/>
      <c r="F42" s="84">
        <v>2.2999999999999998</v>
      </c>
      <c r="G42" s="76">
        <v>2.2999999999999998</v>
      </c>
      <c r="I42" s="402"/>
    </row>
    <row r="43" spans="2:15" x14ac:dyDescent="0.2">
      <c r="B43" s="692" t="s">
        <v>210</v>
      </c>
      <c r="C43" s="693"/>
      <c r="D43" s="693"/>
      <c r="E43" s="694"/>
      <c r="F43" s="85">
        <f>SUM(F29:F42)</f>
        <v>100</v>
      </c>
      <c r="G43" s="93">
        <f>SUM(G29:G42)</f>
        <v>100.00000000000001</v>
      </c>
      <c r="I43" s="402"/>
    </row>
    <row r="44" spans="2:15" ht="16.5" customHeight="1" x14ac:dyDescent="0.2">
      <c r="B44" s="697" t="s">
        <v>222</v>
      </c>
      <c r="C44" s="698"/>
      <c r="D44" s="698"/>
      <c r="E44" s="699"/>
      <c r="F44" s="86">
        <v>3334</v>
      </c>
      <c r="G44" s="94">
        <v>3592</v>
      </c>
    </row>
    <row r="45" spans="2:15" ht="16.5" customHeight="1" x14ac:dyDescent="0.2">
      <c r="B45" s="333"/>
      <c r="C45" s="333"/>
      <c r="D45" s="333"/>
      <c r="E45" s="333"/>
      <c r="F45" s="96"/>
      <c r="G45" s="96"/>
    </row>
    <row r="46" spans="2:15" ht="12.75" customHeight="1" x14ac:dyDescent="0.2">
      <c r="B46" s="641" t="s">
        <v>182</v>
      </c>
      <c r="C46" s="641"/>
      <c r="D46" s="641"/>
      <c r="E46" s="641"/>
      <c r="F46" s="641"/>
      <c r="G46" s="641"/>
    </row>
    <row r="47" spans="2:15" ht="8.25" customHeight="1" x14ac:dyDescent="0.2">
      <c r="B47" s="18"/>
      <c r="C47" s="18"/>
      <c r="D47" s="18"/>
      <c r="E47" s="18"/>
      <c r="F47" s="18"/>
      <c r="G47" s="18"/>
    </row>
    <row r="48" spans="2:15" ht="21" customHeight="1" x14ac:dyDescent="0.2">
      <c r="B48" s="691"/>
      <c r="C48" s="691"/>
      <c r="D48" s="691"/>
      <c r="E48" s="15"/>
      <c r="F48" s="595" t="s">
        <v>430</v>
      </c>
      <c r="G48" s="597" t="s">
        <v>272</v>
      </c>
    </row>
    <row r="49" spans="2:7" x14ac:dyDescent="0.2">
      <c r="B49" s="629" t="s">
        <v>204</v>
      </c>
      <c r="C49" s="688"/>
      <c r="D49" s="688"/>
      <c r="E49" s="630"/>
      <c r="F49" s="88">
        <v>11</v>
      </c>
      <c r="G49" s="8">
        <v>11</v>
      </c>
    </row>
    <row r="50" spans="2:7" x14ac:dyDescent="0.2">
      <c r="B50" s="631" t="s">
        <v>177</v>
      </c>
      <c r="C50" s="685"/>
      <c r="D50" s="685"/>
      <c r="E50" s="632"/>
      <c r="F50" s="89">
        <v>12.2</v>
      </c>
      <c r="G50" s="12">
        <v>12.2</v>
      </c>
    </row>
    <row r="51" spans="2:7" x14ac:dyDescent="0.2">
      <c r="B51" s="631" t="s">
        <v>205</v>
      </c>
      <c r="C51" s="685"/>
      <c r="D51" s="685"/>
      <c r="E51" s="632"/>
      <c r="F51" s="89">
        <v>0.4</v>
      </c>
      <c r="G51" s="12">
        <v>0.4</v>
      </c>
    </row>
    <row r="52" spans="2:7" ht="27.75" customHeight="1" x14ac:dyDescent="0.2">
      <c r="B52" s="647" t="s">
        <v>206</v>
      </c>
      <c r="C52" s="684"/>
      <c r="D52" s="684"/>
      <c r="E52" s="648"/>
      <c r="F52" s="89">
        <v>3.5</v>
      </c>
      <c r="G52" s="12">
        <v>3.6</v>
      </c>
    </row>
    <row r="53" spans="2:7" x14ac:dyDescent="0.2">
      <c r="B53" s="631" t="s">
        <v>207</v>
      </c>
      <c r="C53" s="685"/>
      <c r="D53" s="685"/>
      <c r="E53" s="632"/>
      <c r="F53" s="89">
        <v>23.2</v>
      </c>
      <c r="G53" s="12">
        <v>23.3</v>
      </c>
    </row>
    <row r="54" spans="2:7" x14ac:dyDescent="0.2">
      <c r="B54" s="631" t="s">
        <v>213</v>
      </c>
      <c r="C54" s="685"/>
      <c r="D54" s="685"/>
      <c r="E54" s="632"/>
      <c r="F54" s="89">
        <v>17.5</v>
      </c>
      <c r="G54" s="12">
        <v>17.3</v>
      </c>
    </row>
    <row r="55" spans="2:7" ht="27.75" customHeight="1" x14ac:dyDescent="0.2">
      <c r="B55" s="647" t="s">
        <v>208</v>
      </c>
      <c r="C55" s="684"/>
      <c r="D55" s="684"/>
      <c r="E55" s="648"/>
      <c r="F55" s="89">
        <v>0.4</v>
      </c>
      <c r="G55" s="12">
        <v>0.4</v>
      </c>
    </row>
    <row r="56" spans="2:7" x14ac:dyDescent="0.2">
      <c r="B56" s="631" t="s">
        <v>214</v>
      </c>
      <c r="C56" s="685"/>
      <c r="D56" s="685"/>
      <c r="E56" s="632"/>
      <c r="F56" s="89">
        <v>15</v>
      </c>
      <c r="G56" s="12">
        <v>15.3</v>
      </c>
    </row>
    <row r="57" spans="2:7" x14ac:dyDescent="0.2">
      <c r="B57" s="631" t="s">
        <v>178</v>
      </c>
      <c r="C57" s="685"/>
      <c r="D57" s="685"/>
      <c r="E57" s="632"/>
      <c r="F57" s="89">
        <v>0.2</v>
      </c>
      <c r="G57" s="12">
        <v>0.3</v>
      </c>
    </row>
    <row r="58" spans="2:7" x14ac:dyDescent="0.2">
      <c r="B58" s="631" t="s">
        <v>179</v>
      </c>
      <c r="C58" s="685"/>
      <c r="D58" s="685"/>
      <c r="E58" s="632"/>
      <c r="F58" s="89">
        <v>4.8</v>
      </c>
      <c r="G58" s="12">
        <v>4.7</v>
      </c>
    </row>
    <row r="59" spans="2:7" x14ac:dyDescent="0.2">
      <c r="B59" s="631" t="s">
        <v>215</v>
      </c>
      <c r="C59" s="685"/>
      <c r="D59" s="685"/>
      <c r="E59" s="632"/>
      <c r="F59" s="89">
        <v>0.6</v>
      </c>
      <c r="G59" s="12">
        <v>0.6</v>
      </c>
    </row>
    <row r="60" spans="2:7" x14ac:dyDescent="0.2">
      <c r="B60" s="631" t="s">
        <v>180</v>
      </c>
      <c r="C60" s="685"/>
      <c r="D60" s="685"/>
      <c r="E60" s="632"/>
      <c r="F60" s="89">
        <v>2.5</v>
      </c>
      <c r="G60" s="12">
        <v>2.5</v>
      </c>
    </row>
    <row r="61" spans="2:7" x14ac:dyDescent="0.2">
      <c r="B61" s="633" t="s">
        <v>211</v>
      </c>
      <c r="C61" s="695"/>
      <c r="D61" s="695"/>
      <c r="E61" s="634"/>
      <c r="F61" s="89">
        <v>8.6</v>
      </c>
      <c r="G61" s="12">
        <v>8.3000000000000007</v>
      </c>
    </row>
    <row r="62" spans="2:7" x14ac:dyDescent="0.2">
      <c r="B62" s="692" t="s">
        <v>210</v>
      </c>
      <c r="C62" s="693"/>
      <c r="D62" s="693"/>
      <c r="E62" s="693"/>
      <c r="F62" s="327">
        <f>SUM(F49:F61)</f>
        <v>99.899999999999991</v>
      </c>
      <c r="G62" s="7">
        <f>SUM(G49:G61)</f>
        <v>99.899999999999991</v>
      </c>
    </row>
    <row r="63" spans="2:7" x14ac:dyDescent="0.2">
      <c r="B63" s="697" t="s">
        <v>222</v>
      </c>
      <c r="C63" s="698"/>
      <c r="D63" s="698"/>
      <c r="E63" s="698"/>
      <c r="F63" s="90">
        <v>4728</v>
      </c>
      <c r="G63" s="95">
        <v>5102</v>
      </c>
    </row>
  </sheetData>
  <customSheetViews>
    <customSheetView guid="{4BF6A69F-C29D-460A-9E84-5045F8F80EEB}" showGridLines="0" topLeftCell="A22">
      <selection activeCell="I41" sqref="I41"/>
      <pageMargins left="0.19685039370078741" right="0.15748031496062992" top="0.19685039370078741" bottom="0.19685039370078741" header="0.31496062992125984" footer="0.31496062992125984"/>
      <pageSetup paperSize="9" orientation="portrait"/>
    </customSheetView>
  </customSheetViews>
  <mergeCells count="55">
    <mergeCell ref="B7:E7"/>
    <mergeCell ref="B8:E8"/>
    <mergeCell ref="A1:H1"/>
    <mergeCell ref="B3:G3"/>
    <mergeCell ref="B5:E5"/>
    <mergeCell ref="B6:E6"/>
    <mergeCell ref="B13:E13"/>
    <mergeCell ref="B14:E14"/>
    <mergeCell ref="B11:E11"/>
    <mergeCell ref="B12:E12"/>
    <mergeCell ref="B9:E9"/>
    <mergeCell ref="B10:E10"/>
    <mergeCell ref="B20:E20"/>
    <mergeCell ref="B21:E21"/>
    <mergeCell ref="B18:E18"/>
    <mergeCell ref="B19:E19"/>
    <mergeCell ref="B15:E15"/>
    <mergeCell ref="B17:E17"/>
    <mergeCell ref="B16:E16"/>
    <mergeCell ref="B30:E30"/>
    <mergeCell ref="B31:E31"/>
    <mergeCell ref="B26:G26"/>
    <mergeCell ref="B29:E29"/>
    <mergeCell ref="B22:E22"/>
    <mergeCell ref="B23:E23"/>
    <mergeCell ref="B24:E24"/>
    <mergeCell ref="B36:E36"/>
    <mergeCell ref="B37:E37"/>
    <mergeCell ref="B34:E34"/>
    <mergeCell ref="B35:E35"/>
    <mergeCell ref="B32:E32"/>
    <mergeCell ref="B33:E33"/>
    <mergeCell ref="B43:E43"/>
    <mergeCell ref="B46:G46"/>
    <mergeCell ref="B48:D48"/>
    <mergeCell ref="B42:E42"/>
    <mergeCell ref="B38:E38"/>
    <mergeCell ref="B39:E39"/>
    <mergeCell ref="B44:E44"/>
    <mergeCell ref="B55:E55"/>
    <mergeCell ref="I39:O41"/>
    <mergeCell ref="B63:E63"/>
    <mergeCell ref="B61:E61"/>
    <mergeCell ref="B62:E62"/>
    <mergeCell ref="B59:E59"/>
    <mergeCell ref="B60:E60"/>
    <mergeCell ref="B57:E57"/>
    <mergeCell ref="B58:E58"/>
    <mergeCell ref="B56:E56"/>
    <mergeCell ref="B53:E53"/>
    <mergeCell ref="B54:E54"/>
    <mergeCell ref="B51:E51"/>
    <mergeCell ref="B52:E52"/>
    <mergeCell ref="B49:E49"/>
    <mergeCell ref="B50:E50"/>
  </mergeCells>
  <phoneticPr fontId="10" type="noConversion"/>
  <pageMargins left="0.19685039370078741" right="0.15748031496062992" top="0.19685039370078741" bottom="0.19685039370078741" header="0.31496062992125984" footer="0.31496062992125984"/>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1"/>
  <dimension ref="A1:H40"/>
  <sheetViews>
    <sheetView showGridLines="0" topLeftCell="A7" workbookViewId="0">
      <selection sqref="A1:G41"/>
    </sheetView>
  </sheetViews>
  <sheetFormatPr baseColWidth="10" defaultRowHeight="12.75" x14ac:dyDescent="0.2"/>
  <cols>
    <col min="1" max="1" width="2.140625" style="20" customWidth="1"/>
    <col min="2" max="2" width="40.28515625" style="20" customWidth="1"/>
    <col min="3" max="3" width="12.42578125" style="20" customWidth="1"/>
    <col min="4" max="4" width="13.42578125" style="20" customWidth="1"/>
    <col min="5" max="5" width="11.42578125" style="20" customWidth="1"/>
    <col min="6" max="6" width="11.42578125" style="20"/>
    <col min="7" max="7" width="2.42578125" style="20" customWidth="1"/>
    <col min="8" max="16384" width="11.42578125" style="20"/>
  </cols>
  <sheetData>
    <row r="1" spans="1:8" x14ac:dyDescent="0.2">
      <c r="A1" s="652" t="s">
        <v>312</v>
      </c>
      <c r="B1" s="652"/>
      <c r="C1" s="652"/>
      <c r="D1" s="652"/>
      <c r="E1" s="652"/>
      <c r="F1" s="652"/>
      <c r="G1" s="652"/>
    </row>
    <row r="2" spans="1:8" x14ac:dyDescent="0.2">
      <c r="A2" s="401"/>
      <c r="B2" s="401"/>
      <c r="C2" s="401"/>
      <c r="D2" s="401"/>
      <c r="E2" s="401"/>
      <c r="F2" s="401"/>
      <c r="G2" s="401"/>
    </row>
    <row r="3" spans="1:8" ht="12.75" customHeight="1" x14ac:dyDescent="0.2">
      <c r="A3" s="401"/>
      <c r="B3" s="641" t="s">
        <v>270</v>
      </c>
      <c r="C3" s="641"/>
      <c r="D3" s="641"/>
      <c r="E3" s="641"/>
      <c r="F3" s="641"/>
      <c r="G3" s="183"/>
      <c r="H3" s="33"/>
    </row>
    <row r="4" spans="1:8" ht="8.85" customHeight="1" x14ac:dyDescent="0.2"/>
    <row r="5" spans="1:8" ht="20.100000000000001" customHeight="1" x14ac:dyDescent="0.2">
      <c r="C5" s="722" t="s">
        <v>430</v>
      </c>
      <c r="D5" s="723"/>
      <c r="E5" s="700" t="s">
        <v>272</v>
      </c>
      <c r="F5" s="701"/>
    </row>
    <row r="6" spans="1:8" ht="16.5" customHeight="1" x14ac:dyDescent="0.2">
      <c r="B6" s="581"/>
      <c r="C6" s="591" t="s">
        <v>217</v>
      </c>
      <c r="D6" s="591" t="s">
        <v>218</v>
      </c>
      <c r="E6" s="591" t="s">
        <v>217</v>
      </c>
      <c r="F6" s="591" t="s">
        <v>218</v>
      </c>
    </row>
    <row r="7" spans="1:8" ht="17.25" customHeight="1" x14ac:dyDescent="0.2">
      <c r="B7" s="316" t="s">
        <v>148</v>
      </c>
      <c r="C7" s="5">
        <v>2.2999999999999998</v>
      </c>
      <c r="D7" s="5">
        <v>1.2</v>
      </c>
      <c r="E7" s="5">
        <v>2.2000000000000002</v>
      </c>
      <c r="F7" s="5">
        <v>1.1000000000000001</v>
      </c>
    </row>
    <row r="8" spans="1:8" ht="17.25" customHeight="1" x14ac:dyDescent="0.2">
      <c r="B8" s="319" t="s">
        <v>149</v>
      </c>
      <c r="C8" s="76">
        <v>11.4</v>
      </c>
      <c r="D8" s="76">
        <v>4.5</v>
      </c>
      <c r="E8" s="76">
        <v>11.4</v>
      </c>
      <c r="F8" s="76">
        <v>4.5</v>
      </c>
    </row>
    <row r="9" spans="1:8" ht="17.25" customHeight="1" x14ac:dyDescent="0.2">
      <c r="B9" s="319" t="s">
        <v>150</v>
      </c>
      <c r="C9" s="76">
        <v>9.6</v>
      </c>
      <c r="D9" s="76">
        <v>5.5</v>
      </c>
      <c r="E9" s="76">
        <v>9.5</v>
      </c>
      <c r="F9" s="76">
        <v>5.4</v>
      </c>
    </row>
    <row r="10" spans="1:8" ht="17.25" customHeight="1" x14ac:dyDescent="0.2">
      <c r="B10" s="319" t="s">
        <v>151</v>
      </c>
      <c r="C10" s="76">
        <v>4.5999999999999996</v>
      </c>
      <c r="D10" s="76">
        <v>6.9</v>
      </c>
      <c r="E10" s="76">
        <v>4.5</v>
      </c>
      <c r="F10" s="76">
        <v>6.8</v>
      </c>
    </row>
    <row r="11" spans="1:8" ht="17.25" customHeight="1" x14ac:dyDescent="0.2">
      <c r="B11" s="319" t="s">
        <v>152</v>
      </c>
      <c r="C11" s="76">
        <v>34.200000000000003</v>
      </c>
      <c r="D11" s="76">
        <v>49.7</v>
      </c>
      <c r="E11" s="76">
        <v>34</v>
      </c>
      <c r="F11" s="76">
        <v>49.2</v>
      </c>
    </row>
    <row r="12" spans="1:8" ht="17.25" customHeight="1" x14ac:dyDescent="0.2">
      <c r="B12" s="319" t="s">
        <v>153</v>
      </c>
      <c r="C12" s="76">
        <v>18.8</v>
      </c>
      <c r="D12" s="76">
        <v>8.6999999999999993</v>
      </c>
      <c r="E12" s="76">
        <v>18.5</v>
      </c>
      <c r="F12" s="76">
        <v>8.6999999999999993</v>
      </c>
    </row>
    <row r="13" spans="1:8" ht="17.25" customHeight="1" x14ac:dyDescent="0.2">
      <c r="B13" s="317" t="s">
        <v>212</v>
      </c>
      <c r="C13" s="76">
        <v>1.7</v>
      </c>
      <c r="D13" s="76">
        <v>10.7</v>
      </c>
      <c r="E13" s="76">
        <v>1.8</v>
      </c>
      <c r="F13" s="76">
        <v>10.5</v>
      </c>
    </row>
    <row r="14" spans="1:8" ht="17.25" customHeight="1" x14ac:dyDescent="0.2">
      <c r="B14" s="321" t="s">
        <v>211</v>
      </c>
      <c r="C14" s="6">
        <v>17.5</v>
      </c>
      <c r="D14" s="6">
        <v>12.9</v>
      </c>
      <c r="E14" s="6">
        <v>18.100000000000001</v>
      </c>
      <c r="F14" s="6">
        <v>13.7</v>
      </c>
    </row>
    <row r="15" spans="1:8" ht="15.75" customHeight="1" x14ac:dyDescent="0.2">
      <c r="B15" s="78" t="s">
        <v>221</v>
      </c>
      <c r="C15" s="72">
        <f>SUM(C7:C14)</f>
        <v>100.10000000000001</v>
      </c>
      <c r="D15" s="73">
        <f>SUM(D7:D14)</f>
        <v>100.10000000000002</v>
      </c>
      <c r="E15" s="73">
        <f>SUM(E7:E14)</f>
        <v>100</v>
      </c>
      <c r="F15" s="73">
        <f>SUM(F7:F14)</f>
        <v>99.9</v>
      </c>
    </row>
    <row r="16" spans="1:8" ht="15.75" customHeight="1" x14ac:dyDescent="0.2">
      <c r="B16" s="38" t="s">
        <v>222</v>
      </c>
      <c r="C16" s="74">
        <v>4728</v>
      </c>
      <c r="D16" s="75">
        <v>4728</v>
      </c>
      <c r="E16" s="75">
        <v>5102</v>
      </c>
      <c r="F16" s="75">
        <v>5102</v>
      </c>
    </row>
    <row r="17" spans="2:8" ht="16.5" customHeight="1" x14ac:dyDescent="0.2"/>
    <row r="18" spans="2:8" ht="12.75" customHeight="1" x14ac:dyDescent="0.2">
      <c r="B18" s="641" t="s">
        <v>265</v>
      </c>
      <c r="C18" s="641"/>
      <c r="D18" s="641"/>
      <c r="E18" s="641"/>
      <c r="F18" s="641"/>
      <c r="G18" s="33"/>
      <c r="H18" s="33"/>
    </row>
    <row r="19" spans="2:8" ht="8.25" customHeight="1" x14ac:dyDescent="0.2"/>
    <row r="20" spans="2:8" ht="20.100000000000001" customHeight="1" x14ac:dyDescent="0.2">
      <c r="C20" s="722" t="s">
        <v>430</v>
      </c>
      <c r="D20" s="723"/>
      <c r="E20" s="700" t="s">
        <v>273</v>
      </c>
      <c r="F20" s="701"/>
    </row>
    <row r="21" spans="2:8" ht="17.25" customHeight="1" x14ac:dyDescent="0.2">
      <c r="B21" s="316" t="s">
        <v>233</v>
      </c>
      <c r="C21" s="704">
        <v>47.4</v>
      </c>
      <c r="D21" s="705"/>
      <c r="E21" s="704">
        <v>46.6</v>
      </c>
      <c r="F21" s="705"/>
    </row>
    <row r="22" spans="2:8" ht="17.25" customHeight="1" x14ac:dyDescent="0.2">
      <c r="B22" s="317" t="s">
        <v>234</v>
      </c>
      <c r="C22" s="702">
        <v>8.8000000000000007</v>
      </c>
      <c r="D22" s="703"/>
      <c r="E22" s="702">
        <v>9.1</v>
      </c>
      <c r="F22" s="703"/>
    </row>
    <row r="23" spans="2:8" ht="17.25" customHeight="1" x14ac:dyDescent="0.2">
      <c r="B23" s="317" t="s">
        <v>216</v>
      </c>
      <c r="C23" s="702">
        <v>0</v>
      </c>
      <c r="D23" s="703"/>
      <c r="E23" s="702">
        <v>0</v>
      </c>
      <c r="F23" s="703"/>
    </row>
    <row r="24" spans="2:8" ht="17.25" customHeight="1" x14ac:dyDescent="0.2">
      <c r="B24" s="317" t="s">
        <v>235</v>
      </c>
      <c r="C24" s="702">
        <v>0.1</v>
      </c>
      <c r="D24" s="703"/>
      <c r="E24" s="702">
        <v>0.1</v>
      </c>
      <c r="F24" s="703"/>
    </row>
    <row r="25" spans="2:8" ht="17.25" customHeight="1" x14ac:dyDescent="0.2">
      <c r="B25" s="317" t="s">
        <v>236</v>
      </c>
      <c r="C25" s="702">
        <v>0</v>
      </c>
      <c r="D25" s="703"/>
      <c r="E25" s="702">
        <v>0</v>
      </c>
      <c r="F25" s="703"/>
    </row>
    <row r="26" spans="2:8" ht="17.25" customHeight="1" x14ac:dyDescent="0.2">
      <c r="B26" s="317" t="s">
        <v>237</v>
      </c>
      <c r="C26" s="702">
        <v>0</v>
      </c>
      <c r="D26" s="703"/>
      <c r="E26" s="702">
        <v>0</v>
      </c>
      <c r="F26" s="703"/>
    </row>
    <row r="27" spans="2:8" ht="17.25" customHeight="1" x14ac:dyDescent="0.2">
      <c r="B27" s="317" t="s">
        <v>167</v>
      </c>
      <c r="C27" s="702">
        <v>0</v>
      </c>
      <c r="D27" s="703"/>
      <c r="E27" s="702">
        <v>0</v>
      </c>
      <c r="F27" s="703"/>
    </row>
    <row r="28" spans="2:8" ht="17.25" customHeight="1" x14ac:dyDescent="0.2">
      <c r="B28" s="317" t="s">
        <v>238</v>
      </c>
      <c r="C28" s="702">
        <v>10.1</v>
      </c>
      <c r="D28" s="703"/>
      <c r="E28" s="702">
        <v>9.6999999999999993</v>
      </c>
      <c r="F28" s="703"/>
    </row>
    <row r="29" spans="2:8" ht="17.25" customHeight="1" x14ac:dyDescent="0.2">
      <c r="B29" s="317" t="s">
        <v>239</v>
      </c>
      <c r="C29" s="702">
        <v>0</v>
      </c>
      <c r="D29" s="703"/>
      <c r="E29" s="702">
        <v>0</v>
      </c>
      <c r="F29" s="703"/>
    </row>
    <row r="30" spans="2:8" ht="17.25" customHeight="1" x14ac:dyDescent="0.2">
      <c r="B30" s="317" t="s">
        <v>240</v>
      </c>
      <c r="C30" s="702">
        <v>0</v>
      </c>
      <c r="D30" s="703"/>
      <c r="E30" s="702">
        <v>0</v>
      </c>
      <c r="F30" s="703"/>
    </row>
    <row r="31" spans="2:8" ht="17.25" customHeight="1" x14ac:dyDescent="0.2">
      <c r="B31" s="317" t="s">
        <v>241</v>
      </c>
      <c r="C31" s="702">
        <v>0</v>
      </c>
      <c r="D31" s="703"/>
      <c r="E31" s="702">
        <v>0</v>
      </c>
      <c r="F31" s="703"/>
    </row>
    <row r="32" spans="2:8" ht="17.25" customHeight="1" x14ac:dyDescent="0.2">
      <c r="B32" s="317" t="s">
        <v>242</v>
      </c>
      <c r="C32" s="702">
        <v>0</v>
      </c>
      <c r="D32" s="703"/>
      <c r="E32" s="702">
        <v>0</v>
      </c>
      <c r="F32" s="703"/>
    </row>
    <row r="33" spans="2:8" ht="17.25" customHeight="1" x14ac:dyDescent="0.2">
      <c r="B33" s="317" t="s">
        <v>243</v>
      </c>
      <c r="C33" s="702">
        <v>0</v>
      </c>
      <c r="D33" s="703"/>
      <c r="E33" s="702">
        <v>0.5</v>
      </c>
      <c r="F33" s="703"/>
    </row>
    <row r="34" spans="2:8" ht="17.25" customHeight="1" x14ac:dyDescent="0.2">
      <c r="B34" s="317" t="s">
        <v>154</v>
      </c>
      <c r="C34" s="702">
        <v>0.1</v>
      </c>
      <c r="D34" s="703"/>
      <c r="E34" s="702">
        <v>0.1</v>
      </c>
      <c r="F34" s="703"/>
    </row>
    <row r="35" spans="2:8" ht="17.25" customHeight="1" x14ac:dyDescent="0.2">
      <c r="B35" s="317" t="s">
        <v>244</v>
      </c>
      <c r="C35" s="702">
        <v>8.5</v>
      </c>
      <c r="D35" s="703"/>
      <c r="E35" s="702">
        <v>8.5</v>
      </c>
      <c r="F35" s="703"/>
    </row>
    <row r="36" spans="2:8" ht="15.75" customHeight="1" x14ac:dyDescent="0.2">
      <c r="B36" s="321" t="s">
        <v>211</v>
      </c>
      <c r="C36" s="752" t="s">
        <v>345</v>
      </c>
      <c r="D36" s="753"/>
      <c r="E36" s="752" t="s">
        <v>346</v>
      </c>
      <c r="F36" s="753"/>
      <c r="H36" s="393"/>
    </row>
    <row r="37" spans="2:8" ht="15.75" customHeight="1" x14ac:dyDescent="0.2">
      <c r="B37" s="329" t="s">
        <v>221</v>
      </c>
      <c r="C37" s="760">
        <v>100</v>
      </c>
      <c r="D37" s="761"/>
      <c r="E37" s="760">
        <f>SUM(E21:E36)</f>
        <v>74.599999999999994</v>
      </c>
      <c r="F37" s="761"/>
    </row>
    <row r="38" spans="2:8" x14ac:dyDescent="0.2">
      <c r="B38" s="330" t="s">
        <v>222</v>
      </c>
      <c r="C38" s="706">
        <v>4728</v>
      </c>
      <c r="D38" s="707">
        <v>4585</v>
      </c>
      <c r="E38" s="706">
        <v>5102</v>
      </c>
      <c r="F38" s="707"/>
    </row>
    <row r="39" spans="2:8" x14ac:dyDescent="0.2">
      <c r="B39" s="334" t="s">
        <v>415</v>
      </c>
    </row>
    <row r="40" spans="2:8" x14ac:dyDescent="0.2">
      <c r="B40" s="331" t="s">
        <v>290</v>
      </c>
    </row>
  </sheetData>
  <customSheetViews>
    <customSheetView guid="{4BF6A69F-C29D-460A-9E84-5045F8F80EEB}" showGridLines="0" topLeftCell="A22">
      <selection activeCell="H36" sqref="H36"/>
      <pageMargins left="0.19685039370078741" right="0.15748031496062992" top="0.19685039370078741" bottom="0.19685039370078741" header="0.31496062992125984" footer="0.31496062992125984"/>
      <pageSetup paperSize="9" orientation="portrait"/>
    </customSheetView>
  </customSheetViews>
  <mergeCells count="43">
    <mergeCell ref="C38:D38"/>
    <mergeCell ref="E38:F38"/>
    <mergeCell ref="A1:G1"/>
    <mergeCell ref="B3:F3"/>
    <mergeCell ref="C5:D5"/>
    <mergeCell ref="E5:F5"/>
    <mergeCell ref="B18:F18"/>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6:D36"/>
    <mergeCell ref="E36:F36"/>
    <mergeCell ref="C37:D37"/>
    <mergeCell ref="E37:F37"/>
    <mergeCell ref="C33:D33"/>
    <mergeCell ref="E33:F33"/>
    <mergeCell ref="C35:D35"/>
    <mergeCell ref="E35:F35"/>
    <mergeCell ref="C34:D34"/>
    <mergeCell ref="E34:F34"/>
  </mergeCells>
  <phoneticPr fontId="10" type="noConversion"/>
  <pageMargins left="0.19685039370078741" right="0.15748031496062992" top="0.19685039370078741" bottom="0.19685039370078741"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K40"/>
  <sheetViews>
    <sheetView showGridLines="0" topLeftCell="A7" workbookViewId="0">
      <selection sqref="A1:G42"/>
    </sheetView>
  </sheetViews>
  <sheetFormatPr baseColWidth="10" defaultRowHeight="12.75" x14ac:dyDescent="0.2"/>
  <cols>
    <col min="1" max="1" width="2.140625" style="20" customWidth="1"/>
    <col min="2" max="2" width="40.28515625" style="20" customWidth="1"/>
    <col min="3" max="3" width="12.42578125" style="20" customWidth="1"/>
    <col min="4" max="4" width="13.42578125" style="20" customWidth="1"/>
    <col min="5" max="5" width="11.42578125" style="20" customWidth="1"/>
    <col min="6" max="6" width="11.42578125" style="20"/>
    <col min="7" max="7" width="2.42578125" style="20" customWidth="1"/>
    <col min="8" max="16384" width="11.42578125" style="20"/>
  </cols>
  <sheetData>
    <row r="1" spans="1:9" x14ac:dyDescent="0.2">
      <c r="A1" s="652" t="s">
        <v>325</v>
      </c>
      <c r="B1" s="652"/>
      <c r="C1" s="652"/>
      <c r="D1" s="652"/>
      <c r="E1" s="652"/>
      <c r="F1" s="652"/>
      <c r="G1" s="652"/>
      <c r="H1" s="429"/>
      <c r="I1" s="429"/>
    </row>
    <row r="3" spans="1:9" ht="12.75" customHeight="1" x14ac:dyDescent="0.2">
      <c r="B3" s="641" t="s">
        <v>270</v>
      </c>
      <c r="C3" s="641"/>
      <c r="D3" s="641"/>
      <c r="E3" s="641"/>
      <c r="F3" s="641"/>
      <c r="G3" s="33"/>
      <c r="H3" s="33"/>
    </row>
    <row r="4" spans="1:9" ht="8.85" customHeight="1" x14ac:dyDescent="0.2"/>
    <row r="5" spans="1:9" ht="20.100000000000001" customHeight="1" x14ac:dyDescent="0.2">
      <c r="C5" s="700" t="s">
        <v>430</v>
      </c>
      <c r="D5" s="701"/>
      <c r="E5" s="700" t="s">
        <v>272</v>
      </c>
      <c r="F5" s="701"/>
    </row>
    <row r="6" spans="1:9" ht="16.5" customHeight="1" x14ac:dyDescent="0.2">
      <c r="B6" s="581"/>
      <c r="C6" s="591" t="s">
        <v>217</v>
      </c>
      <c r="D6" s="591" t="s">
        <v>218</v>
      </c>
      <c r="E6" s="591" t="s">
        <v>217</v>
      </c>
      <c r="F6" s="591" t="s">
        <v>218</v>
      </c>
    </row>
    <row r="7" spans="1:9" ht="17.25" customHeight="1" x14ac:dyDescent="0.2">
      <c r="B7" s="316" t="s">
        <v>148</v>
      </c>
      <c r="C7" s="5">
        <v>3.1</v>
      </c>
      <c r="D7" s="5">
        <v>1.4</v>
      </c>
      <c r="E7" s="5">
        <v>3</v>
      </c>
      <c r="F7" s="5">
        <v>1.3</v>
      </c>
    </row>
    <row r="8" spans="1:9" ht="17.25" customHeight="1" x14ac:dyDescent="0.2">
      <c r="B8" s="319" t="s">
        <v>149</v>
      </c>
      <c r="C8" s="76">
        <v>10.7</v>
      </c>
      <c r="D8" s="76">
        <v>4.5999999999999996</v>
      </c>
      <c r="E8" s="76">
        <v>10.9</v>
      </c>
      <c r="F8" s="76">
        <v>4.5999999999999996</v>
      </c>
    </row>
    <row r="9" spans="1:9" ht="17.25" customHeight="1" x14ac:dyDescent="0.2">
      <c r="B9" s="319" t="s">
        <v>150</v>
      </c>
      <c r="C9" s="76">
        <v>15.5</v>
      </c>
      <c r="D9" s="76">
        <v>10.3</v>
      </c>
      <c r="E9" s="76">
        <v>19</v>
      </c>
      <c r="F9" s="76">
        <v>12.2</v>
      </c>
    </row>
    <row r="10" spans="1:9" ht="17.25" customHeight="1" x14ac:dyDescent="0.2">
      <c r="B10" s="319" t="s">
        <v>151</v>
      </c>
      <c r="C10" s="76">
        <v>5.8</v>
      </c>
      <c r="D10" s="76">
        <v>8.8000000000000007</v>
      </c>
      <c r="E10" s="76">
        <v>7.1</v>
      </c>
      <c r="F10" s="76">
        <v>11.2</v>
      </c>
    </row>
    <row r="11" spans="1:9" ht="17.25" customHeight="1" x14ac:dyDescent="0.2">
      <c r="B11" s="319" t="s">
        <v>152</v>
      </c>
      <c r="C11" s="76">
        <v>29.3</v>
      </c>
      <c r="D11" s="76">
        <v>45.2</v>
      </c>
      <c r="E11" s="76">
        <v>27.5</v>
      </c>
      <c r="F11" s="76">
        <v>44.2</v>
      </c>
    </row>
    <row r="12" spans="1:9" ht="17.25" customHeight="1" x14ac:dyDescent="0.2">
      <c r="B12" s="319" t="s">
        <v>153</v>
      </c>
      <c r="C12" s="76">
        <v>20.7</v>
      </c>
      <c r="D12" s="76">
        <v>8.9</v>
      </c>
      <c r="E12" s="76">
        <v>19</v>
      </c>
      <c r="F12" s="76">
        <v>7.7</v>
      </c>
    </row>
    <row r="13" spans="1:9" ht="17.25" customHeight="1" x14ac:dyDescent="0.2">
      <c r="B13" s="317" t="s">
        <v>212</v>
      </c>
      <c r="C13" s="76">
        <v>1.8</v>
      </c>
      <c r="D13" s="76">
        <v>11.5</v>
      </c>
      <c r="E13" s="76">
        <v>1.6</v>
      </c>
      <c r="F13" s="76">
        <v>10.199999999999999</v>
      </c>
    </row>
    <row r="14" spans="1:9" ht="17.25" customHeight="1" x14ac:dyDescent="0.2">
      <c r="B14" s="321" t="s">
        <v>211</v>
      </c>
      <c r="C14" s="6">
        <v>13.2</v>
      </c>
      <c r="D14" s="6">
        <v>9.4</v>
      </c>
      <c r="E14" s="6">
        <v>11.9</v>
      </c>
      <c r="F14" s="6">
        <v>8.5</v>
      </c>
    </row>
    <row r="15" spans="1:9" ht="15.75" customHeight="1" x14ac:dyDescent="0.2">
      <c r="B15" s="78" t="s">
        <v>221</v>
      </c>
      <c r="C15" s="72">
        <f>SUM(C7:C14)</f>
        <v>100.1</v>
      </c>
      <c r="D15" s="73">
        <f>SUM(D7:D14)</f>
        <v>100.10000000000002</v>
      </c>
      <c r="E15" s="73">
        <f>SUM(E7:E14)</f>
        <v>100</v>
      </c>
      <c r="F15" s="73">
        <f>SUM(F7:F14)</f>
        <v>99.9</v>
      </c>
    </row>
    <row r="16" spans="1:9" ht="15.75" customHeight="1" x14ac:dyDescent="0.2">
      <c r="B16" s="38" t="s">
        <v>222</v>
      </c>
      <c r="C16" s="74">
        <v>68061</v>
      </c>
      <c r="D16" s="75">
        <v>68061</v>
      </c>
      <c r="E16" s="75">
        <v>144560</v>
      </c>
      <c r="F16" s="75">
        <v>144560</v>
      </c>
    </row>
    <row r="17" spans="2:11" ht="16.5" customHeight="1" x14ac:dyDescent="0.2"/>
    <row r="18" spans="2:11" ht="12.75" customHeight="1" x14ac:dyDescent="0.2">
      <c r="B18" s="641" t="s">
        <v>265</v>
      </c>
      <c r="C18" s="641"/>
      <c r="D18" s="641"/>
      <c r="E18" s="641"/>
      <c r="F18" s="641"/>
      <c r="G18" s="33"/>
      <c r="H18" s="33"/>
    </row>
    <row r="19" spans="2:11" ht="8.25" customHeight="1" x14ac:dyDescent="0.2">
      <c r="B19" s="429"/>
    </row>
    <row r="20" spans="2:11" ht="20.100000000000001" customHeight="1" x14ac:dyDescent="0.2">
      <c r="C20" s="700" t="s">
        <v>430</v>
      </c>
      <c r="D20" s="701"/>
      <c r="E20" s="700" t="s">
        <v>273</v>
      </c>
      <c r="F20" s="701"/>
    </row>
    <row r="21" spans="2:11" ht="17.25" customHeight="1" x14ac:dyDescent="0.2">
      <c r="B21" s="316" t="s">
        <v>233</v>
      </c>
      <c r="C21" s="710">
        <v>59.6</v>
      </c>
      <c r="D21" s="711">
        <v>53.8</v>
      </c>
      <c r="E21" s="704">
        <v>61.6</v>
      </c>
      <c r="F21" s="705">
        <v>61.6</v>
      </c>
      <c r="H21" s="377"/>
      <c r="J21" s="585"/>
      <c r="K21" s="585"/>
    </row>
    <row r="22" spans="2:11" ht="17.25" customHeight="1" x14ac:dyDescent="0.2">
      <c r="B22" s="317" t="s">
        <v>234</v>
      </c>
      <c r="C22" s="702">
        <v>7.5</v>
      </c>
      <c r="D22" s="703">
        <v>54.8</v>
      </c>
      <c r="E22" s="702">
        <v>4.7</v>
      </c>
      <c r="F22" s="703">
        <v>62.6</v>
      </c>
      <c r="J22" s="585"/>
      <c r="K22" s="585"/>
    </row>
    <row r="23" spans="2:11" ht="17.25" customHeight="1" x14ac:dyDescent="0.2">
      <c r="B23" s="317" t="s">
        <v>216</v>
      </c>
      <c r="C23" s="702">
        <v>0.6</v>
      </c>
      <c r="D23" s="703">
        <v>55.8</v>
      </c>
      <c r="E23" s="702">
        <v>0.4</v>
      </c>
      <c r="F23" s="703">
        <v>63.6</v>
      </c>
      <c r="J23" s="585"/>
      <c r="K23" s="585"/>
    </row>
    <row r="24" spans="2:11" ht="17.25" customHeight="1" x14ac:dyDescent="0.2">
      <c r="B24" s="317" t="s">
        <v>235</v>
      </c>
      <c r="C24" s="702">
        <v>0.2</v>
      </c>
      <c r="D24" s="703">
        <v>56.8</v>
      </c>
      <c r="E24" s="702">
        <v>0.2</v>
      </c>
      <c r="F24" s="703">
        <v>64.599999999999994</v>
      </c>
      <c r="J24" s="585"/>
      <c r="K24" s="585"/>
    </row>
    <row r="25" spans="2:11" ht="17.25" customHeight="1" x14ac:dyDescent="0.2">
      <c r="B25" s="317" t="s">
        <v>236</v>
      </c>
      <c r="C25" s="702">
        <v>0.1</v>
      </c>
      <c r="D25" s="703">
        <v>57.8</v>
      </c>
      <c r="E25" s="702">
        <v>0</v>
      </c>
      <c r="F25" s="703">
        <v>65.599999999999994</v>
      </c>
      <c r="J25" s="585"/>
      <c r="K25" s="585"/>
    </row>
    <row r="26" spans="2:11" ht="17.25" customHeight="1" x14ac:dyDescent="0.2">
      <c r="B26" s="317" t="s">
        <v>237</v>
      </c>
      <c r="C26" s="702">
        <v>0</v>
      </c>
      <c r="D26" s="703">
        <v>58.8</v>
      </c>
      <c r="E26" s="702">
        <v>0</v>
      </c>
      <c r="F26" s="703">
        <v>66.599999999999994</v>
      </c>
      <c r="J26" s="585"/>
      <c r="K26" s="585"/>
    </row>
    <row r="27" spans="2:11" ht="17.25" customHeight="1" x14ac:dyDescent="0.2">
      <c r="B27" s="317" t="s">
        <v>167</v>
      </c>
      <c r="C27" s="702">
        <v>0.1</v>
      </c>
      <c r="D27" s="703">
        <v>59.8</v>
      </c>
      <c r="E27" s="702">
        <v>0.2</v>
      </c>
      <c r="F27" s="703">
        <v>67.599999999999994</v>
      </c>
      <c r="J27" s="585"/>
      <c r="K27" s="585"/>
    </row>
    <row r="28" spans="2:11" ht="17.25" customHeight="1" x14ac:dyDescent="0.2">
      <c r="B28" s="317" t="s">
        <v>238</v>
      </c>
      <c r="C28" s="702">
        <v>6</v>
      </c>
      <c r="D28" s="703">
        <v>60.8</v>
      </c>
      <c r="E28" s="702">
        <v>7.5</v>
      </c>
      <c r="F28" s="703">
        <v>68.599999999999994</v>
      </c>
      <c r="J28" s="585"/>
      <c r="K28" s="585"/>
    </row>
    <row r="29" spans="2:11" ht="17.25" customHeight="1" x14ac:dyDescent="0.2">
      <c r="B29" s="317" t="s">
        <v>239</v>
      </c>
      <c r="C29" s="702">
        <v>0</v>
      </c>
      <c r="D29" s="703">
        <v>61.8</v>
      </c>
      <c r="E29" s="702">
        <v>0</v>
      </c>
      <c r="F29" s="703">
        <v>69.599999999999994</v>
      </c>
      <c r="J29" s="585"/>
      <c r="K29" s="585"/>
    </row>
    <row r="30" spans="2:11" ht="17.25" customHeight="1" x14ac:dyDescent="0.2">
      <c r="B30" s="317" t="s">
        <v>240</v>
      </c>
      <c r="C30" s="702">
        <v>0</v>
      </c>
      <c r="D30" s="703">
        <v>62.8</v>
      </c>
      <c r="E30" s="702">
        <v>0</v>
      </c>
      <c r="F30" s="703">
        <v>70.599999999999994</v>
      </c>
      <c r="J30" s="585"/>
      <c r="K30" s="585"/>
    </row>
    <row r="31" spans="2:11" ht="17.25" customHeight="1" x14ac:dyDescent="0.2">
      <c r="B31" s="317" t="s">
        <v>241</v>
      </c>
      <c r="C31" s="702">
        <v>0</v>
      </c>
      <c r="D31" s="703">
        <v>63.8</v>
      </c>
      <c r="E31" s="702">
        <v>0</v>
      </c>
      <c r="F31" s="703">
        <v>71.599999999999994</v>
      </c>
      <c r="J31" s="585"/>
      <c r="K31" s="585"/>
    </row>
    <row r="32" spans="2:11" ht="17.25" customHeight="1" x14ac:dyDescent="0.2">
      <c r="B32" s="317" t="s">
        <v>242</v>
      </c>
      <c r="C32" s="702">
        <v>0</v>
      </c>
      <c r="D32" s="703">
        <v>64.8</v>
      </c>
      <c r="E32" s="702">
        <v>0</v>
      </c>
      <c r="F32" s="703">
        <v>72.599999999999994</v>
      </c>
      <c r="J32" s="585"/>
      <c r="K32" s="585"/>
    </row>
    <row r="33" spans="2:11" ht="17.25" customHeight="1" x14ac:dyDescent="0.2">
      <c r="B33" s="317" t="s">
        <v>243</v>
      </c>
      <c r="C33" s="702">
        <v>0.6</v>
      </c>
      <c r="D33" s="703">
        <v>65.8</v>
      </c>
      <c r="E33" s="702">
        <v>0.6</v>
      </c>
      <c r="F33" s="703">
        <v>73.599999999999994</v>
      </c>
      <c r="J33" s="585"/>
      <c r="K33" s="585"/>
    </row>
    <row r="34" spans="2:11" ht="17.25" customHeight="1" x14ac:dyDescent="0.2">
      <c r="B34" s="317" t="s">
        <v>154</v>
      </c>
      <c r="C34" s="702">
        <v>0.1</v>
      </c>
      <c r="D34" s="703">
        <v>66.8</v>
      </c>
      <c r="E34" s="702">
        <v>0.1</v>
      </c>
      <c r="F34" s="703">
        <v>74.599999999999994</v>
      </c>
      <c r="J34" s="585"/>
      <c r="K34" s="585"/>
    </row>
    <row r="35" spans="2:11" ht="17.25" customHeight="1" x14ac:dyDescent="0.2">
      <c r="B35" s="317" t="s">
        <v>244</v>
      </c>
      <c r="C35" s="702">
        <v>5.3</v>
      </c>
      <c r="D35" s="703">
        <v>67.8</v>
      </c>
      <c r="E35" s="702">
        <v>3.3</v>
      </c>
      <c r="F35" s="703">
        <v>75.599999999999994</v>
      </c>
      <c r="J35" s="585"/>
      <c r="K35" s="585"/>
    </row>
    <row r="36" spans="2:11" ht="17.25" customHeight="1" x14ac:dyDescent="0.2">
      <c r="B36" s="321" t="s">
        <v>211</v>
      </c>
      <c r="C36" s="708" t="s">
        <v>331</v>
      </c>
      <c r="D36" s="709"/>
      <c r="E36" s="708" t="s">
        <v>288</v>
      </c>
      <c r="F36" s="709"/>
      <c r="H36" s="431"/>
    </row>
    <row r="37" spans="2:11" ht="15.75" customHeight="1" x14ac:dyDescent="0.2">
      <c r="B37" s="329" t="s">
        <v>221</v>
      </c>
      <c r="C37" s="712">
        <v>100.09999999999997</v>
      </c>
      <c r="D37" s="713"/>
      <c r="E37" s="712">
        <v>99.699999999999989</v>
      </c>
      <c r="F37" s="713"/>
      <c r="H37" s="431"/>
    </row>
    <row r="38" spans="2:11" ht="15.75" customHeight="1" x14ac:dyDescent="0.2">
      <c r="B38" s="330" t="s">
        <v>222</v>
      </c>
      <c r="C38" s="706">
        <v>68061</v>
      </c>
      <c r="D38" s="707">
        <v>66691</v>
      </c>
      <c r="E38" s="706">
        <v>144560</v>
      </c>
      <c r="F38" s="707">
        <v>141766</v>
      </c>
      <c r="H38" s="393"/>
    </row>
    <row r="39" spans="2:11" x14ac:dyDescent="0.2">
      <c r="B39" s="334" t="s">
        <v>353</v>
      </c>
    </row>
    <row r="40" spans="2:11" x14ac:dyDescent="0.2">
      <c r="B40" s="331" t="s">
        <v>290</v>
      </c>
    </row>
  </sheetData>
  <customSheetViews>
    <customSheetView guid="{4BF6A69F-C29D-460A-9E84-5045F8F80EEB}" showGridLines="0" topLeftCell="A7">
      <selection activeCell="J27" sqref="J27"/>
      <pageMargins left="0.19685039370078741" right="0.15748031496062992" top="0.19685039370078741" bottom="0.19685039370078741" header="0.31496062992125984" footer="0.31496062992125984"/>
      <pageSetup paperSize="9" orientation="portrait"/>
    </customSheetView>
  </customSheetViews>
  <mergeCells count="43">
    <mergeCell ref="E37:F37"/>
    <mergeCell ref="C31:D31"/>
    <mergeCell ref="E26:F26"/>
    <mergeCell ref="C35:D35"/>
    <mergeCell ref="E30:F30"/>
    <mergeCell ref="C32:D32"/>
    <mergeCell ref="C33:D33"/>
    <mergeCell ref="C37:D37"/>
    <mergeCell ref="E28:F28"/>
    <mergeCell ref="E31:F31"/>
    <mergeCell ref="C34:D34"/>
    <mergeCell ref="E34:F34"/>
    <mergeCell ref="C38:D38"/>
    <mergeCell ref="E38:F38"/>
    <mergeCell ref="B3:F3"/>
    <mergeCell ref="B18:F18"/>
    <mergeCell ref="E32:F32"/>
    <mergeCell ref="E33:F33"/>
    <mergeCell ref="C30:D30"/>
    <mergeCell ref="E23:F23"/>
    <mergeCell ref="E24:F24"/>
    <mergeCell ref="E25:F25"/>
    <mergeCell ref="E35:F35"/>
    <mergeCell ref="E36:F36"/>
    <mergeCell ref="C36:D36"/>
    <mergeCell ref="C21:D21"/>
    <mergeCell ref="C22:D22"/>
    <mergeCell ref="C23:D23"/>
    <mergeCell ref="C24:D24"/>
    <mergeCell ref="C25:D25"/>
    <mergeCell ref="C27:D27"/>
    <mergeCell ref="E29:F29"/>
    <mergeCell ref="E21:F21"/>
    <mergeCell ref="C29:D29"/>
    <mergeCell ref="C28:D28"/>
    <mergeCell ref="E27:F27"/>
    <mergeCell ref="C26:D26"/>
    <mergeCell ref="E22:F22"/>
    <mergeCell ref="E5:F5"/>
    <mergeCell ref="A1:G1"/>
    <mergeCell ref="C5:D5"/>
    <mergeCell ref="C20:D20"/>
    <mergeCell ref="E20:F20"/>
  </mergeCells>
  <phoneticPr fontId="10" type="noConversion"/>
  <pageMargins left="0.19685039370078741" right="0.15748031496062992" top="0.19685039370078741" bottom="0.19685039370078741" header="0.31496062992125984" footer="0.31496062992125984"/>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2"/>
  <dimension ref="A1:I41"/>
  <sheetViews>
    <sheetView showGridLines="0" workbookViewId="0">
      <selection sqref="A1:I1"/>
    </sheetView>
  </sheetViews>
  <sheetFormatPr baseColWidth="10" defaultRowHeight="12.75" x14ac:dyDescent="0.2"/>
  <cols>
    <col min="1" max="1" width="2.140625" style="20" customWidth="1"/>
    <col min="2" max="2" width="20.85546875" style="20" customWidth="1"/>
    <col min="3" max="3" width="14.7109375" style="20" customWidth="1"/>
    <col min="4" max="4" width="10.7109375" style="20" customWidth="1"/>
    <col min="5" max="5" width="11.140625" style="20" customWidth="1"/>
    <col min="6" max="6" width="10.42578125" style="20" customWidth="1"/>
    <col min="7" max="8" width="11.42578125" style="20" customWidth="1"/>
    <col min="9" max="9" width="2.7109375" style="20" customWidth="1"/>
    <col min="10" max="16384" width="11.42578125" style="20"/>
  </cols>
  <sheetData>
    <row r="1" spans="1:9" x14ac:dyDescent="0.2">
      <c r="A1" s="652" t="s">
        <v>311</v>
      </c>
      <c r="B1" s="652"/>
      <c r="C1" s="652"/>
      <c r="D1" s="652"/>
      <c r="E1" s="652"/>
      <c r="F1" s="652"/>
      <c r="G1" s="652"/>
      <c r="H1" s="652"/>
      <c r="I1" s="652"/>
    </row>
    <row r="2" spans="1:9" x14ac:dyDescent="0.2">
      <c r="A2" s="401"/>
      <c r="B2" s="401"/>
      <c r="C2" s="401"/>
      <c r="D2" s="401"/>
      <c r="E2" s="401"/>
      <c r="F2" s="401"/>
      <c r="G2" s="401"/>
      <c r="H2" s="401"/>
      <c r="I2" s="401"/>
    </row>
    <row r="3" spans="1:9" x14ac:dyDescent="0.2">
      <c r="A3" s="401"/>
      <c r="B3" s="641" t="s">
        <v>269</v>
      </c>
      <c r="C3" s="641"/>
      <c r="D3" s="641"/>
      <c r="E3" s="641"/>
      <c r="F3" s="641"/>
      <c r="G3" s="641"/>
      <c r="H3" s="313"/>
      <c r="I3" s="401"/>
    </row>
    <row r="4" spans="1:9" ht="8.25" customHeight="1" x14ac:dyDescent="0.2">
      <c r="B4" s="24"/>
      <c r="C4" s="21"/>
      <c r="D4" s="21"/>
      <c r="E4" s="22"/>
      <c r="F4" s="23"/>
      <c r="G4" s="21"/>
      <c r="H4" s="24"/>
    </row>
    <row r="5" spans="1:9" x14ac:dyDescent="0.2">
      <c r="B5" s="623" t="s">
        <v>245</v>
      </c>
      <c r="C5" s="645" t="s">
        <v>246</v>
      </c>
      <c r="D5" s="645" t="s">
        <v>261</v>
      </c>
      <c r="E5" s="653" t="s">
        <v>245</v>
      </c>
      <c r="F5" s="654"/>
      <c r="G5" s="654"/>
      <c r="H5" s="655"/>
    </row>
    <row r="6" spans="1:9" ht="25.5" x14ac:dyDescent="0.2">
      <c r="B6" s="624"/>
      <c r="C6" s="646"/>
      <c r="D6" s="646"/>
      <c r="E6" s="588" t="s">
        <v>247</v>
      </c>
      <c r="F6" s="588" t="s">
        <v>248</v>
      </c>
      <c r="G6" s="588" t="s">
        <v>210</v>
      </c>
      <c r="H6" s="590" t="s">
        <v>249</v>
      </c>
    </row>
    <row r="7" spans="1:9" ht="15" customHeight="1" x14ac:dyDescent="0.2">
      <c r="B7" s="624"/>
      <c r="C7" s="620" t="s">
        <v>258</v>
      </c>
      <c r="D7" s="314" t="s">
        <v>258</v>
      </c>
      <c r="E7" s="39">
        <v>18</v>
      </c>
      <c r="F7" s="40">
        <v>0</v>
      </c>
      <c r="G7" s="19">
        <f>SUM(E7:F7)</f>
        <v>18</v>
      </c>
      <c r="H7" s="41">
        <v>0</v>
      </c>
    </row>
    <row r="8" spans="1:9" ht="15" x14ac:dyDescent="0.2">
      <c r="B8" s="624"/>
      <c r="C8" s="621"/>
      <c r="D8" s="315" t="s">
        <v>259</v>
      </c>
      <c r="E8" s="39">
        <v>347</v>
      </c>
      <c r="F8" s="40">
        <v>48</v>
      </c>
      <c r="G8" s="19">
        <f>SUM(E8:F8)</f>
        <v>395</v>
      </c>
      <c r="H8" s="41">
        <v>0</v>
      </c>
    </row>
    <row r="9" spans="1:9" x14ac:dyDescent="0.2">
      <c r="B9" s="624"/>
      <c r="C9" s="622"/>
      <c r="D9" s="32" t="s">
        <v>210</v>
      </c>
      <c r="E9" s="61">
        <f>SUM(E7:E8)</f>
        <v>365</v>
      </c>
      <c r="F9" s="42">
        <f>SUM(F7:F8)</f>
        <v>48</v>
      </c>
      <c r="G9" s="42">
        <f>SUM(G7:G8)</f>
        <v>413</v>
      </c>
      <c r="H9" s="62">
        <f>SUM(H7:H8)</f>
        <v>0</v>
      </c>
    </row>
    <row r="10" spans="1:9" x14ac:dyDescent="0.2">
      <c r="B10" s="625"/>
      <c r="C10" s="649" t="s">
        <v>210</v>
      </c>
      <c r="D10" s="650"/>
      <c r="E10" s="61">
        <f>SUM(E9)</f>
        <v>365</v>
      </c>
      <c r="F10" s="42">
        <f>SUM(F9)</f>
        <v>48</v>
      </c>
      <c r="G10" s="42">
        <f>SUM(G9)</f>
        <v>413</v>
      </c>
      <c r="H10" s="62">
        <f>SUM(H9)</f>
        <v>0</v>
      </c>
    </row>
    <row r="11" spans="1:9" x14ac:dyDescent="0.2">
      <c r="B11" s="29"/>
      <c r="C11" s="29"/>
      <c r="D11" s="29"/>
      <c r="E11" s="29"/>
      <c r="F11" s="29"/>
      <c r="G11" s="26"/>
      <c r="H11" s="26"/>
    </row>
    <row r="12" spans="1:9" ht="16.5" customHeight="1" x14ac:dyDescent="0.2">
      <c r="B12" s="25"/>
      <c r="C12" s="25"/>
      <c r="D12" s="25"/>
      <c r="E12" s="588" t="s">
        <v>247</v>
      </c>
      <c r="F12" s="588" t="s">
        <v>248</v>
      </c>
      <c r="G12" s="588" t="s">
        <v>210</v>
      </c>
    </row>
    <row r="13" spans="1:9" ht="28.5" customHeight="1" x14ac:dyDescent="0.2">
      <c r="B13" s="714" t="s">
        <v>155</v>
      </c>
      <c r="C13" s="715"/>
      <c r="D13" s="716"/>
      <c r="E13" s="82">
        <v>59</v>
      </c>
      <c r="F13" s="82">
        <v>1</v>
      </c>
      <c r="G13" s="83">
        <f>SUM(E13:F13)</f>
        <v>60</v>
      </c>
    </row>
    <row r="14" spans="1:9" ht="17.25" customHeight="1" x14ac:dyDescent="0.2">
      <c r="B14" s="28"/>
    </row>
    <row r="15" spans="1:9" x14ac:dyDescent="0.2">
      <c r="B15" s="641" t="s">
        <v>266</v>
      </c>
      <c r="C15" s="641"/>
      <c r="D15" s="641"/>
      <c r="E15" s="641"/>
      <c r="F15" s="641"/>
      <c r="G15" s="641"/>
      <c r="H15" s="34"/>
    </row>
    <row r="16" spans="1:9" ht="8.25" customHeight="1" x14ac:dyDescent="0.2">
      <c r="B16" s="24"/>
      <c r="C16" s="29"/>
      <c r="D16" s="29"/>
      <c r="E16" s="23"/>
      <c r="F16" s="21"/>
      <c r="G16" s="21"/>
      <c r="H16" s="28"/>
    </row>
    <row r="17" spans="2:8" ht="16.5" customHeight="1" x14ac:dyDescent="0.2">
      <c r="B17" s="29"/>
      <c r="C17" s="29"/>
      <c r="D17" s="591" t="s">
        <v>261</v>
      </c>
      <c r="E17" s="591" t="s">
        <v>247</v>
      </c>
      <c r="F17" s="593" t="s">
        <v>248</v>
      </c>
      <c r="G17" s="591" t="s">
        <v>210</v>
      </c>
      <c r="H17" s="28"/>
    </row>
    <row r="18" spans="2:8" ht="15" x14ac:dyDescent="0.2">
      <c r="B18" s="629" t="s">
        <v>250</v>
      </c>
      <c r="C18" s="630"/>
      <c r="D18" s="314" t="s">
        <v>258</v>
      </c>
      <c r="E18" s="45">
        <v>225</v>
      </c>
      <c r="F18" s="46">
        <v>29</v>
      </c>
      <c r="G18" s="47">
        <f>SUM(E18:F18)</f>
        <v>254</v>
      </c>
      <c r="H18" s="28"/>
    </row>
    <row r="19" spans="2:8" ht="15" x14ac:dyDescent="0.2">
      <c r="B19" s="631"/>
      <c r="C19" s="632"/>
      <c r="D19" s="315" t="s">
        <v>259</v>
      </c>
      <c r="E19" s="40">
        <v>90</v>
      </c>
      <c r="F19" s="39">
        <v>14</v>
      </c>
      <c r="G19" s="19">
        <f>SUM(E19:F19)</f>
        <v>104</v>
      </c>
      <c r="H19" s="28"/>
    </row>
    <row r="20" spans="2:8" x14ac:dyDescent="0.2">
      <c r="B20" s="633"/>
      <c r="C20" s="634"/>
      <c r="D20" s="32" t="s">
        <v>210</v>
      </c>
      <c r="E20" s="47">
        <f>SUM(E18:E19)</f>
        <v>315</v>
      </c>
      <c r="F20" s="56">
        <f>SUM(F18:F19)</f>
        <v>43</v>
      </c>
      <c r="G20" s="47">
        <f>SUM(G18:G19)</f>
        <v>358</v>
      </c>
      <c r="H20" s="28"/>
    </row>
    <row r="21" spans="2:8" ht="15" x14ac:dyDescent="0.2">
      <c r="B21" s="629" t="s">
        <v>251</v>
      </c>
      <c r="C21" s="630"/>
      <c r="D21" s="314" t="s">
        <v>258</v>
      </c>
      <c r="E21" s="57">
        <v>222</v>
      </c>
      <c r="F21" s="45">
        <v>27</v>
      </c>
      <c r="G21" s="58">
        <f>SUM(E21:F21)</f>
        <v>249</v>
      </c>
      <c r="H21" s="29"/>
    </row>
    <row r="22" spans="2:8" ht="15" x14ac:dyDescent="0.2">
      <c r="B22" s="631"/>
      <c r="C22" s="632"/>
      <c r="D22" s="315" t="s">
        <v>259</v>
      </c>
      <c r="E22" s="59">
        <v>90</v>
      </c>
      <c r="F22" s="48">
        <v>14</v>
      </c>
      <c r="G22" s="60">
        <f>SUM(E22:F22)</f>
        <v>104</v>
      </c>
      <c r="H22" s="29"/>
    </row>
    <row r="23" spans="2:8" x14ac:dyDescent="0.2">
      <c r="B23" s="633"/>
      <c r="C23" s="634"/>
      <c r="D23" s="32" t="s">
        <v>210</v>
      </c>
      <c r="E23" s="42">
        <f>SUM(E21:E22)</f>
        <v>312</v>
      </c>
      <c r="F23" s="61">
        <f>SUM(F21:F22)</f>
        <v>41</v>
      </c>
      <c r="G23" s="42">
        <f>SUM(G21:G22)</f>
        <v>353</v>
      </c>
      <c r="H23" s="29"/>
    </row>
    <row r="24" spans="2:8" ht="12.75" customHeight="1" x14ac:dyDescent="0.2">
      <c r="B24" s="642" t="s">
        <v>252</v>
      </c>
      <c r="C24" s="644"/>
      <c r="D24" s="314" t="s">
        <v>258</v>
      </c>
      <c r="E24" s="45">
        <v>20</v>
      </c>
      <c r="F24" s="46">
        <v>1</v>
      </c>
      <c r="G24" s="47">
        <f>SUM(E24:F24)</f>
        <v>21</v>
      </c>
      <c r="H24" s="29"/>
    </row>
    <row r="25" spans="2:8" ht="12.75" customHeight="1" x14ac:dyDescent="0.2">
      <c r="B25" s="647"/>
      <c r="C25" s="648"/>
      <c r="D25" s="315" t="s">
        <v>259</v>
      </c>
      <c r="E25" s="40">
        <v>30</v>
      </c>
      <c r="F25" s="39">
        <v>0</v>
      </c>
      <c r="G25" s="19">
        <f>SUM(E25:F25)</f>
        <v>30</v>
      </c>
      <c r="H25" s="29"/>
    </row>
    <row r="26" spans="2:8" ht="12.75" customHeight="1" x14ac:dyDescent="0.2">
      <c r="B26" s="626"/>
      <c r="C26" s="628"/>
      <c r="D26" s="32" t="s">
        <v>210</v>
      </c>
      <c r="E26" s="47">
        <f>SUM(E24:E25)</f>
        <v>50</v>
      </c>
      <c r="F26" s="56">
        <f>SUM(F24:F25)</f>
        <v>1</v>
      </c>
      <c r="G26" s="47">
        <f>SUM(G24:G25)</f>
        <v>51</v>
      </c>
      <c r="H26" s="29"/>
    </row>
    <row r="27" spans="2:8" ht="12.75" customHeight="1" x14ac:dyDescent="0.2">
      <c r="B27" s="642" t="s">
        <v>253</v>
      </c>
      <c r="C27" s="644"/>
      <c r="D27" s="314" t="s">
        <v>258</v>
      </c>
      <c r="E27" s="45">
        <v>20</v>
      </c>
      <c r="F27" s="46">
        <v>1</v>
      </c>
      <c r="G27" s="47">
        <f>SUM(E27:F27)</f>
        <v>21</v>
      </c>
      <c r="H27" s="1"/>
    </row>
    <row r="28" spans="2:8" ht="12.75" customHeight="1" x14ac:dyDescent="0.2">
      <c r="B28" s="647"/>
      <c r="C28" s="648"/>
      <c r="D28" s="315" t="s">
        <v>259</v>
      </c>
      <c r="E28" s="40">
        <v>28</v>
      </c>
      <c r="F28" s="39">
        <v>0</v>
      </c>
      <c r="G28" s="19">
        <f>SUM(E28:F28)</f>
        <v>28</v>
      </c>
      <c r="H28" s="1"/>
    </row>
    <row r="29" spans="2:8" ht="12.75" customHeight="1" x14ac:dyDescent="0.2">
      <c r="B29" s="626"/>
      <c r="C29" s="628"/>
      <c r="D29" s="32" t="s">
        <v>210</v>
      </c>
      <c r="E29" s="42">
        <f>SUM(E27:E28)</f>
        <v>48</v>
      </c>
      <c r="F29" s="61">
        <f>SUM(F27:F28)</f>
        <v>1</v>
      </c>
      <c r="G29" s="42">
        <f>SUM(G27:G28)</f>
        <v>49</v>
      </c>
      <c r="H29" s="1"/>
    </row>
    <row r="30" spans="2:8" ht="17.25" customHeight="1" x14ac:dyDescent="0.2">
      <c r="B30" s="28"/>
      <c r="C30" s="28"/>
      <c r="D30" s="28"/>
      <c r="E30" s="30"/>
      <c r="F30" s="30"/>
      <c r="G30" s="30"/>
      <c r="H30" s="29"/>
    </row>
    <row r="31" spans="2:8" x14ac:dyDescent="0.2">
      <c r="B31" s="641" t="s">
        <v>267</v>
      </c>
      <c r="C31" s="641"/>
      <c r="D31" s="641"/>
      <c r="E31" s="641"/>
      <c r="F31" s="641"/>
      <c r="G31" s="641"/>
      <c r="H31" s="34"/>
    </row>
    <row r="32" spans="2:8" ht="8.25" customHeight="1" x14ac:dyDescent="0.2">
      <c r="B32" s="24"/>
      <c r="C32" s="29"/>
      <c r="D32" s="29"/>
      <c r="E32" s="29"/>
      <c r="F32" s="29"/>
      <c r="G32" s="29"/>
      <c r="H32" s="29"/>
    </row>
    <row r="33" spans="2:8" ht="17.25" customHeight="1" x14ac:dyDescent="0.2">
      <c r="B33" s="25"/>
      <c r="C33" s="25"/>
      <c r="D33" s="25"/>
      <c r="E33" s="369" t="s">
        <v>247</v>
      </c>
      <c r="F33" s="371" t="s">
        <v>248</v>
      </c>
      <c r="G33" s="370" t="s">
        <v>210</v>
      </c>
      <c r="H33" s="29"/>
    </row>
    <row r="34" spans="2:8" ht="27" customHeight="1" x14ac:dyDescent="0.2">
      <c r="B34" s="642" t="s">
        <v>174</v>
      </c>
      <c r="C34" s="643"/>
      <c r="D34" s="644"/>
      <c r="E34" s="43">
        <v>598</v>
      </c>
      <c r="F34" s="51">
        <v>94</v>
      </c>
      <c r="G34" s="52">
        <f>SUM(E34:F34)</f>
        <v>692</v>
      </c>
      <c r="H34" s="29"/>
    </row>
    <row r="35" spans="2:8" ht="12.75" customHeight="1" x14ac:dyDescent="0.2">
      <c r="B35" s="626" t="s">
        <v>254</v>
      </c>
      <c r="C35" s="627"/>
      <c r="D35" s="628"/>
      <c r="E35" s="44">
        <v>308</v>
      </c>
      <c r="F35" s="53">
        <v>56</v>
      </c>
      <c r="G35" s="54">
        <f>SUM(E35:F35)</f>
        <v>364</v>
      </c>
      <c r="H35" s="29"/>
    </row>
    <row r="36" spans="2:8" x14ac:dyDescent="0.2">
      <c r="B36" s="28" t="s">
        <v>175</v>
      </c>
      <c r="C36" s="28"/>
      <c r="D36" s="28"/>
      <c r="E36" s="28"/>
      <c r="F36" s="28"/>
      <c r="G36" s="29"/>
      <c r="H36" s="29"/>
    </row>
    <row r="37" spans="2:8" ht="17.25" customHeight="1" x14ac:dyDescent="0.2">
      <c r="B37" s="28"/>
      <c r="C37" s="28"/>
      <c r="D37" s="28"/>
      <c r="E37" s="28"/>
      <c r="F37" s="28"/>
      <c r="G37" s="29"/>
      <c r="H37" s="29"/>
    </row>
    <row r="38" spans="2:8" x14ac:dyDescent="0.2">
      <c r="B38" s="641" t="s">
        <v>268</v>
      </c>
      <c r="C38" s="641"/>
      <c r="D38" s="641"/>
      <c r="E38" s="641"/>
      <c r="F38" s="641"/>
      <c r="G38" s="641"/>
      <c r="H38" s="34"/>
    </row>
    <row r="39" spans="2:8" ht="8.25" customHeight="1" x14ac:dyDescent="0.2">
      <c r="B39" s="31"/>
      <c r="C39" s="23"/>
      <c r="D39" s="23"/>
      <c r="E39" s="21"/>
      <c r="G39" s="29"/>
      <c r="H39" s="29"/>
    </row>
    <row r="40" spans="2:8" x14ac:dyDescent="0.2">
      <c r="B40" s="372" t="s">
        <v>255</v>
      </c>
      <c r="C40" s="372" t="s">
        <v>256</v>
      </c>
      <c r="D40" s="781" t="s">
        <v>257</v>
      </c>
      <c r="E40" s="782"/>
      <c r="F40" s="783" t="s">
        <v>210</v>
      </c>
      <c r="G40" s="784"/>
      <c r="H40" s="29"/>
    </row>
    <row r="41" spans="2:8" x14ac:dyDescent="0.2">
      <c r="B41" s="322">
        <v>8</v>
      </c>
      <c r="C41" s="322">
        <v>0</v>
      </c>
      <c r="D41" s="637">
        <v>0</v>
      </c>
      <c r="E41" s="638"/>
      <c r="F41" s="639">
        <f>SUM(B41:E41)</f>
        <v>8</v>
      </c>
      <c r="G41" s="640"/>
      <c r="H41" s="29"/>
    </row>
  </sheetData>
  <customSheetViews>
    <customSheetView guid="{4BF6A69F-C29D-460A-9E84-5045F8F80EEB}" showGridLines="0" topLeftCell="A16">
      <selection sqref="A1:I52"/>
      <pageMargins left="0.19685039370078741" right="0.15748031496062992" top="0.19685039370078741" bottom="0.19685039370078741" header="0.31496062992125984" footer="0.31496062992125984"/>
      <pageSetup paperSize="9" orientation="portrait"/>
    </customSheetView>
  </customSheetViews>
  <mergeCells count="22">
    <mergeCell ref="A1:I1"/>
    <mergeCell ref="B3:G3"/>
    <mergeCell ref="B5:B10"/>
    <mergeCell ref="C5:C6"/>
    <mergeCell ref="D5:D6"/>
    <mergeCell ref="E5:H5"/>
    <mergeCell ref="C7:C9"/>
    <mergeCell ref="C10:D10"/>
    <mergeCell ref="D41:E41"/>
    <mergeCell ref="F41:G41"/>
    <mergeCell ref="B31:G31"/>
    <mergeCell ref="B34:D34"/>
    <mergeCell ref="B35:D35"/>
    <mergeCell ref="B38:G38"/>
    <mergeCell ref="D40:E40"/>
    <mergeCell ref="F40:G40"/>
    <mergeCell ref="B27:C29"/>
    <mergeCell ref="B13:D13"/>
    <mergeCell ref="B15:G15"/>
    <mergeCell ref="B18:C20"/>
    <mergeCell ref="B21:C23"/>
    <mergeCell ref="B24:C26"/>
  </mergeCells>
  <phoneticPr fontId="10" type="noConversion"/>
  <pageMargins left="0.19685039370078741" right="0.15748031496062992" top="0.19685039370078741" bottom="0.19685039370078741" header="0.31496062992125984" footer="0.31496062992125984"/>
  <pageSetup paperSize="9" orientation="portrait" r:id="rId1"/>
  <ignoredErrors>
    <ignoredError sqref="G20:G29" formula="1"/>
  </ignoredError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3"/>
  <dimension ref="A1:Q49"/>
  <sheetViews>
    <sheetView showGridLines="0" topLeftCell="A19" workbookViewId="0">
      <selection activeCell="M40" sqref="M40"/>
    </sheetView>
  </sheetViews>
  <sheetFormatPr baseColWidth="10" defaultRowHeight="12.75" x14ac:dyDescent="0.2"/>
  <cols>
    <col min="1" max="1" width="2.140625" style="20" customWidth="1"/>
    <col min="2" max="2" width="35" style="20" customWidth="1"/>
    <col min="3" max="3" width="10.42578125" style="20" customWidth="1"/>
    <col min="4" max="4" width="10.28515625" style="20" customWidth="1"/>
    <col min="5" max="5" width="9.7109375" style="20" customWidth="1"/>
    <col min="6" max="6" width="13.42578125" style="20" customWidth="1"/>
    <col min="7" max="8" width="9.5703125" style="20" customWidth="1"/>
    <col min="9" max="9" width="8.7109375" style="20" customWidth="1"/>
    <col min="10" max="10" width="8.5703125" style="20" customWidth="1"/>
    <col min="11" max="11" width="7.7109375" style="20" customWidth="1"/>
    <col min="12" max="16384" width="11.42578125" style="20"/>
  </cols>
  <sheetData>
    <row r="1" spans="1:11" x14ac:dyDescent="0.2">
      <c r="A1" s="652" t="s">
        <v>311</v>
      </c>
      <c r="B1" s="652"/>
      <c r="C1" s="652"/>
      <c r="D1" s="652"/>
      <c r="E1" s="652"/>
      <c r="F1" s="652"/>
      <c r="G1" s="652"/>
      <c r="H1" s="652"/>
      <c r="I1" s="652"/>
      <c r="J1" s="652"/>
      <c r="K1" s="652"/>
    </row>
    <row r="2" spans="1:11" x14ac:dyDescent="0.2">
      <c r="A2" s="401"/>
      <c r="B2" s="401"/>
      <c r="C2" s="401"/>
      <c r="D2" s="401"/>
      <c r="E2" s="401"/>
      <c r="F2" s="401"/>
      <c r="G2" s="401"/>
      <c r="H2" s="401"/>
      <c r="I2" s="401"/>
    </row>
    <row r="3" spans="1:11" ht="12.75" customHeight="1" x14ac:dyDescent="0.2">
      <c r="A3" s="401"/>
      <c r="B3" s="641" t="s">
        <v>263</v>
      </c>
      <c r="C3" s="641"/>
      <c r="D3" s="641"/>
      <c r="E3" s="641"/>
      <c r="F3" s="641"/>
      <c r="G3" s="641"/>
      <c r="H3" s="641"/>
      <c r="I3" s="641"/>
      <c r="J3" s="401"/>
    </row>
    <row r="4" spans="1:11" ht="8.25" customHeight="1" x14ac:dyDescent="0.2">
      <c r="B4" s="2"/>
      <c r="C4" s="2"/>
      <c r="D4" s="2"/>
      <c r="E4" s="2"/>
      <c r="F4" s="2"/>
      <c r="G4" s="2"/>
      <c r="H4" s="2"/>
      <c r="I4" s="2"/>
      <c r="J4" s="2"/>
      <c r="K4" s="2"/>
    </row>
    <row r="5" spans="1:11" ht="12.75" customHeight="1" x14ac:dyDescent="0.2">
      <c r="B5" s="3"/>
      <c r="C5" s="658" t="s">
        <v>184</v>
      </c>
      <c r="D5" s="658" t="s">
        <v>220</v>
      </c>
      <c r="E5" s="658" t="s">
        <v>139</v>
      </c>
      <c r="F5" s="658" t="s">
        <v>138</v>
      </c>
      <c r="G5" s="658" t="s">
        <v>329</v>
      </c>
      <c r="H5" s="658" t="s">
        <v>328</v>
      </c>
      <c r="I5" s="658" t="s">
        <v>327</v>
      </c>
      <c r="J5" s="658" t="s">
        <v>211</v>
      </c>
      <c r="K5" s="658" t="s">
        <v>210</v>
      </c>
    </row>
    <row r="6" spans="1:11" x14ac:dyDescent="0.2">
      <c r="B6" s="3"/>
      <c r="C6" s="659"/>
      <c r="D6" s="659"/>
      <c r="E6" s="659"/>
      <c r="F6" s="659"/>
      <c r="G6" s="659"/>
      <c r="H6" s="659"/>
      <c r="I6" s="659"/>
      <c r="J6" s="659"/>
      <c r="K6" s="659"/>
    </row>
    <row r="7" spans="1:11" x14ac:dyDescent="0.2">
      <c r="B7" s="3"/>
      <c r="C7" s="659"/>
      <c r="D7" s="659"/>
      <c r="E7" s="659"/>
      <c r="F7" s="659"/>
      <c r="G7" s="659"/>
      <c r="H7" s="659"/>
      <c r="I7" s="659"/>
      <c r="J7" s="659"/>
      <c r="K7" s="659"/>
    </row>
    <row r="8" spans="1:11" x14ac:dyDescent="0.2">
      <c r="B8" s="3"/>
      <c r="C8" s="659"/>
      <c r="D8" s="659"/>
      <c r="E8" s="659"/>
      <c r="F8" s="659"/>
      <c r="G8" s="659"/>
      <c r="H8" s="659"/>
      <c r="I8" s="659"/>
      <c r="J8" s="659"/>
      <c r="K8" s="659"/>
    </row>
    <row r="9" spans="1:11" x14ac:dyDescent="0.2">
      <c r="B9" s="3"/>
      <c r="C9" s="659"/>
      <c r="D9" s="659"/>
      <c r="E9" s="659"/>
      <c r="F9" s="659"/>
      <c r="G9" s="659"/>
      <c r="H9" s="659"/>
      <c r="I9" s="659"/>
      <c r="J9" s="659"/>
      <c r="K9" s="659"/>
    </row>
    <row r="10" spans="1:11" x14ac:dyDescent="0.2">
      <c r="B10" s="3"/>
      <c r="C10" s="659"/>
      <c r="D10" s="659"/>
      <c r="E10" s="659"/>
      <c r="F10" s="659"/>
      <c r="G10" s="659"/>
      <c r="H10" s="659"/>
      <c r="I10" s="659"/>
      <c r="J10" s="659"/>
      <c r="K10" s="659"/>
    </row>
    <row r="11" spans="1:11" x14ac:dyDescent="0.2">
      <c r="B11" s="3"/>
      <c r="C11" s="660"/>
      <c r="D11" s="660"/>
      <c r="E11" s="660"/>
      <c r="F11" s="660"/>
      <c r="G11" s="660"/>
      <c r="H11" s="660"/>
      <c r="I11" s="660"/>
      <c r="J11" s="660"/>
      <c r="K11" s="660"/>
    </row>
    <row r="12" spans="1:11" ht="15" customHeight="1" x14ac:dyDescent="0.2">
      <c r="B12" s="67" t="s">
        <v>271</v>
      </c>
      <c r="C12" s="325">
        <v>3</v>
      </c>
      <c r="D12" s="324">
        <v>32.4</v>
      </c>
      <c r="E12" s="8">
        <v>9.6</v>
      </c>
      <c r="F12" s="324">
        <v>42.6</v>
      </c>
      <c r="G12" s="340">
        <v>3.3</v>
      </c>
      <c r="H12" s="8">
        <v>9</v>
      </c>
      <c r="I12" s="8">
        <v>0</v>
      </c>
      <c r="J12" s="8">
        <v>0</v>
      </c>
      <c r="K12" s="328">
        <f>SUM(C12:J12)</f>
        <v>99.899999999999991</v>
      </c>
    </row>
    <row r="13" spans="1:11" x14ac:dyDescent="0.2">
      <c r="B13" s="68" t="s">
        <v>222</v>
      </c>
      <c r="C13" s="10"/>
      <c r="D13" s="9"/>
      <c r="E13" s="10"/>
      <c r="F13" s="9"/>
      <c r="G13" s="10"/>
      <c r="H13" s="11"/>
      <c r="I13" s="11"/>
      <c r="J13" s="11"/>
      <c r="K13" s="70">
        <v>333</v>
      </c>
    </row>
    <row r="14" spans="1:11" x14ac:dyDescent="0.2">
      <c r="B14" s="69" t="s">
        <v>272</v>
      </c>
      <c r="C14" s="339">
        <v>3</v>
      </c>
      <c r="D14" s="12">
        <v>30.8</v>
      </c>
      <c r="E14" s="323">
        <v>9</v>
      </c>
      <c r="F14" s="12">
        <v>42.1</v>
      </c>
      <c r="G14" s="323">
        <v>7.3</v>
      </c>
      <c r="H14" s="4">
        <v>7.8</v>
      </c>
      <c r="I14" s="4">
        <v>0</v>
      </c>
      <c r="J14" s="4">
        <v>0</v>
      </c>
      <c r="K14" s="7">
        <f>SUM(C14:J14)</f>
        <v>100</v>
      </c>
    </row>
    <row r="15" spans="1:11" x14ac:dyDescent="0.2">
      <c r="B15" s="336" t="s">
        <v>222</v>
      </c>
      <c r="C15" s="326"/>
      <c r="D15" s="9"/>
      <c r="E15" s="10"/>
      <c r="F15" s="9"/>
      <c r="G15" s="10"/>
      <c r="H15" s="13"/>
      <c r="I15" s="13"/>
      <c r="J15" s="71"/>
      <c r="K15" s="71">
        <v>399</v>
      </c>
    </row>
    <row r="16" spans="1:11" ht="16.5" customHeight="1" x14ac:dyDescent="0.2">
      <c r="B16" s="15"/>
      <c r="C16" s="323"/>
      <c r="D16" s="323"/>
      <c r="E16" s="323"/>
      <c r="F16" s="323"/>
      <c r="G16" s="323"/>
      <c r="H16" s="16"/>
      <c r="I16" s="323"/>
      <c r="J16" s="17"/>
      <c r="K16" s="17"/>
    </row>
    <row r="17" spans="2:15" ht="12.75" customHeight="1" x14ac:dyDescent="0.2">
      <c r="B17" s="641" t="s">
        <v>264</v>
      </c>
      <c r="C17" s="641"/>
      <c r="D17" s="641"/>
      <c r="E17" s="641"/>
      <c r="F17" s="641"/>
      <c r="G17" s="641"/>
      <c r="H17" s="641"/>
      <c r="I17" s="641"/>
    </row>
    <row r="18" spans="2:15" ht="8.25" customHeight="1" x14ac:dyDescent="0.2">
      <c r="B18" s="14"/>
      <c r="C18" s="14"/>
      <c r="D18" s="14"/>
      <c r="E18" s="14"/>
      <c r="F18" s="323"/>
      <c r="G18" s="323"/>
      <c r="H18" s="16"/>
      <c r="I18" s="323"/>
      <c r="J18" s="17"/>
      <c r="K18" s="17"/>
    </row>
    <row r="19" spans="2:15" ht="12.75" customHeight="1" x14ac:dyDescent="0.2">
      <c r="B19" s="722" t="s">
        <v>219</v>
      </c>
      <c r="C19" s="751" t="s">
        <v>430</v>
      </c>
      <c r="D19" s="751"/>
      <c r="E19" s="751" t="s">
        <v>272</v>
      </c>
      <c r="F19" s="751"/>
      <c r="G19" s="323"/>
      <c r="H19" s="16"/>
      <c r="I19" s="323"/>
      <c r="J19" s="17"/>
      <c r="K19" s="17"/>
    </row>
    <row r="20" spans="2:15" ht="21.75" customHeight="1" x14ac:dyDescent="0.2">
      <c r="B20" s="750"/>
      <c r="C20" s="751"/>
      <c r="D20" s="751"/>
      <c r="E20" s="645"/>
      <c r="F20" s="645"/>
      <c r="G20" s="323"/>
      <c r="H20" s="16"/>
      <c r="I20" s="323"/>
      <c r="J20" s="17"/>
      <c r="K20" s="17"/>
    </row>
    <row r="21" spans="2:15" x14ac:dyDescent="0.2">
      <c r="B21" s="318" t="s">
        <v>223</v>
      </c>
      <c r="C21" s="673">
        <v>0.6</v>
      </c>
      <c r="D21" s="674"/>
      <c r="E21" s="673">
        <v>0.5</v>
      </c>
      <c r="F21" s="674"/>
      <c r="G21" s="323"/>
      <c r="H21" s="16"/>
      <c r="I21" s="323"/>
      <c r="J21" s="17"/>
      <c r="K21" s="17"/>
    </row>
    <row r="22" spans="2:15" x14ac:dyDescent="0.2">
      <c r="B22" s="35" t="s">
        <v>224</v>
      </c>
      <c r="C22" s="779">
        <v>8.1</v>
      </c>
      <c r="D22" s="786"/>
      <c r="E22" s="779">
        <v>7.5</v>
      </c>
      <c r="F22" s="786"/>
      <c r="G22" s="196"/>
      <c r="H22" s="16"/>
      <c r="I22" s="323"/>
      <c r="J22" s="17"/>
      <c r="K22" s="17"/>
      <c r="L22" s="197"/>
      <c r="O22" s="393"/>
    </row>
    <row r="23" spans="2:15" x14ac:dyDescent="0.2">
      <c r="B23" s="35" t="s">
        <v>225</v>
      </c>
      <c r="C23" s="779">
        <v>28.8</v>
      </c>
      <c r="D23" s="786"/>
      <c r="E23" s="779">
        <v>26.8</v>
      </c>
      <c r="F23" s="786"/>
      <c r="G23" s="323"/>
      <c r="H23" s="16"/>
      <c r="I23" s="323"/>
      <c r="J23" s="17"/>
      <c r="K23" s="17"/>
    </row>
    <row r="24" spans="2:15" x14ac:dyDescent="0.2">
      <c r="B24" s="35" t="s">
        <v>226</v>
      </c>
      <c r="C24" s="779">
        <v>27.9</v>
      </c>
      <c r="D24" s="786"/>
      <c r="E24" s="779">
        <v>26.6</v>
      </c>
      <c r="F24" s="786"/>
      <c r="G24" s="323"/>
      <c r="H24" s="16"/>
      <c r="I24" s="323"/>
      <c r="J24" s="17"/>
      <c r="K24" s="17"/>
    </row>
    <row r="25" spans="2:15" x14ac:dyDescent="0.2">
      <c r="B25" s="35" t="s">
        <v>227</v>
      </c>
      <c r="C25" s="779">
        <v>16.5</v>
      </c>
      <c r="D25" s="786"/>
      <c r="E25" s="779">
        <v>17.8</v>
      </c>
      <c r="F25" s="786"/>
      <c r="G25" s="323"/>
      <c r="H25" s="16"/>
      <c r="I25" s="323"/>
      <c r="J25" s="17"/>
      <c r="K25" s="17"/>
    </row>
    <row r="26" spans="2:15" x14ac:dyDescent="0.2">
      <c r="B26" s="35" t="s">
        <v>228</v>
      </c>
      <c r="C26" s="779">
        <v>7.8</v>
      </c>
      <c r="D26" s="786"/>
      <c r="E26" s="779">
        <v>10</v>
      </c>
      <c r="F26" s="786"/>
      <c r="G26" s="323"/>
      <c r="H26" s="16"/>
      <c r="I26" s="323"/>
      <c r="J26" s="17"/>
      <c r="K26" s="17"/>
    </row>
    <row r="27" spans="2:15" x14ac:dyDescent="0.2">
      <c r="B27" s="35" t="s">
        <v>229</v>
      </c>
      <c r="C27" s="779">
        <v>6.6</v>
      </c>
      <c r="D27" s="786"/>
      <c r="E27" s="779">
        <v>7</v>
      </c>
      <c r="F27" s="786"/>
      <c r="G27" s="323"/>
      <c r="H27" s="16"/>
      <c r="I27" s="323"/>
      <c r="J27" s="17"/>
      <c r="K27" s="17"/>
    </row>
    <row r="28" spans="2:15" x14ac:dyDescent="0.2">
      <c r="B28" s="35" t="s">
        <v>230</v>
      </c>
      <c r="C28" s="779">
        <v>2.7</v>
      </c>
      <c r="D28" s="786"/>
      <c r="E28" s="779">
        <v>2.8</v>
      </c>
      <c r="F28" s="786"/>
      <c r="G28" s="323"/>
      <c r="H28" s="16"/>
      <c r="I28" s="323"/>
      <c r="J28" s="17"/>
      <c r="K28" s="17"/>
    </row>
    <row r="29" spans="2:15" x14ac:dyDescent="0.2">
      <c r="B29" s="35" t="s">
        <v>231</v>
      </c>
      <c r="C29" s="779">
        <v>0.9</v>
      </c>
      <c r="D29" s="786"/>
      <c r="E29" s="779">
        <v>1</v>
      </c>
      <c r="F29" s="786"/>
      <c r="G29" s="323"/>
      <c r="H29" s="16"/>
      <c r="I29" s="323"/>
      <c r="J29" s="17"/>
      <c r="K29" s="17"/>
    </row>
    <row r="30" spans="2:15" x14ac:dyDescent="0.2">
      <c r="B30" s="36" t="s">
        <v>211</v>
      </c>
      <c r="C30" s="667">
        <v>0</v>
      </c>
      <c r="D30" s="668"/>
      <c r="E30" s="667">
        <v>0</v>
      </c>
      <c r="F30" s="668"/>
      <c r="G30" s="323"/>
      <c r="H30" s="16"/>
      <c r="I30" s="323"/>
      <c r="J30" s="17"/>
      <c r="K30" s="17"/>
    </row>
    <row r="31" spans="2:15" x14ac:dyDescent="0.2">
      <c r="B31" s="335" t="s">
        <v>210</v>
      </c>
      <c r="C31" s="669">
        <f>SUM(C21:C30)</f>
        <v>99.9</v>
      </c>
      <c r="D31" s="670"/>
      <c r="E31" s="669">
        <f>SUM(E21:E30)</f>
        <v>100</v>
      </c>
      <c r="F31" s="670"/>
      <c r="G31" s="323"/>
      <c r="H31" s="16"/>
      <c r="I31" s="323"/>
      <c r="J31" s="17"/>
      <c r="K31" s="17"/>
    </row>
    <row r="32" spans="2:15" x14ac:dyDescent="0.2">
      <c r="B32" s="336" t="s">
        <v>222</v>
      </c>
      <c r="C32" s="679">
        <v>333</v>
      </c>
      <c r="D32" s="672"/>
      <c r="E32" s="671">
        <v>399</v>
      </c>
      <c r="F32" s="672"/>
      <c r="G32" s="323"/>
      <c r="H32" s="16"/>
      <c r="I32" s="323"/>
      <c r="J32" s="17"/>
      <c r="K32" s="17"/>
    </row>
    <row r="33" spans="2:17" ht="16.5" customHeight="1" x14ac:dyDescent="0.2">
      <c r="B33" s="15"/>
      <c r="C33" s="323"/>
      <c r="D33" s="323"/>
      <c r="E33" s="323"/>
      <c r="F33" s="323"/>
      <c r="G33" s="323"/>
      <c r="H33" s="16"/>
      <c r="I33" s="323"/>
      <c r="J33" s="17"/>
      <c r="K33" s="17"/>
    </row>
    <row r="34" spans="2:17" ht="12.75" customHeight="1" x14ac:dyDescent="0.2">
      <c r="B34" s="641" t="s">
        <v>181</v>
      </c>
      <c r="C34" s="641"/>
      <c r="D34" s="641"/>
      <c r="E34" s="641"/>
      <c r="F34" s="641"/>
      <c r="G34" s="641"/>
      <c r="H34" s="641"/>
      <c r="I34" s="641"/>
      <c r="J34" s="66"/>
      <c r="K34" s="66"/>
      <c r="L34" s="66"/>
      <c r="M34" s="66"/>
      <c r="N34" s="66"/>
      <c r="O34" s="66"/>
      <c r="P34" s="66"/>
      <c r="Q34" s="66"/>
    </row>
    <row r="35" spans="2:17" ht="8.25" customHeight="1" x14ac:dyDescent="0.2"/>
    <row r="36" spans="2:17" ht="18" customHeight="1" x14ac:dyDescent="0.2">
      <c r="C36" s="653" t="s">
        <v>435</v>
      </c>
      <c r="D36" s="655"/>
    </row>
    <row r="37" spans="2:17" ht="18.75" customHeight="1" x14ac:dyDescent="0.2">
      <c r="B37" s="318" t="s">
        <v>140</v>
      </c>
      <c r="C37" s="736">
        <v>10</v>
      </c>
      <c r="D37" s="737">
        <v>4</v>
      </c>
    </row>
    <row r="38" spans="2:17" ht="27" customHeight="1" x14ac:dyDescent="0.2">
      <c r="B38" s="35" t="s">
        <v>141</v>
      </c>
      <c r="C38" s="727">
        <v>1</v>
      </c>
      <c r="D38" s="728" t="s">
        <v>173</v>
      </c>
    </row>
    <row r="39" spans="2:17" ht="27" customHeight="1" x14ac:dyDescent="0.2">
      <c r="B39" s="35" t="s">
        <v>142</v>
      </c>
      <c r="C39" s="727">
        <v>0</v>
      </c>
      <c r="D39" s="728" t="s">
        <v>173</v>
      </c>
    </row>
    <row r="40" spans="2:17" ht="15.75" customHeight="1" x14ac:dyDescent="0.2">
      <c r="B40" s="35" t="s">
        <v>143</v>
      </c>
      <c r="C40" s="727">
        <v>0</v>
      </c>
      <c r="D40" s="728" t="s">
        <v>173</v>
      </c>
    </row>
    <row r="41" spans="2:17" ht="29.25" customHeight="1" x14ac:dyDescent="0.2">
      <c r="B41" s="35" t="s">
        <v>176</v>
      </c>
      <c r="C41" s="727">
        <v>26</v>
      </c>
      <c r="D41" s="728" t="s">
        <v>173</v>
      </c>
    </row>
    <row r="42" spans="2:17" ht="16.5" customHeight="1" x14ac:dyDescent="0.2">
      <c r="B42" s="35" t="s">
        <v>232</v>
      </c>
      <c r="C42" s="727">
        <v>122</v>
      </c>
      <c r="D42" s="728" t="s">
        <v>173</v>
      </c>
    </row>
    <row r="43" spans="2:17" ht="29.25" customHeight="1" x14ac:dyDescent="0.2">
      <c r="B43" s="35" t="s">
        <v>146</v>
      </c>
      <c r="C43" s="727">
        <v>51</v>
      </c>
      <c r="D43" s="728" t="s">
        <v>173</v>
      </c>
    </row>
    <row r="44" spans="2:17" ht="26.25" customHeight="1" x14ac:dyDescent="0.2">
      <c r="B44" s="35" t="s">
        <v>168</v>
      </c>
      <c r="C44" s="727">
        <v>26</v>
      </c>
      <c r="D44" s="728" t="s">
        <v>173</v>
      </c>
    </row>
    <row r="45" spans="2:17" ht="28.5" customHeight="1" x14ac:dyDescent="0.2">
      <c r="B45" s="35" t="s">
        <v>157</v>
      </c>
      <c r="C45" s="727">
        <v>2</v>
      </c>
      <c r="D45" s="728" t="s">
        <v>173</v>
      </c>
    </row>
    <row r="46" spans="2:17" ht="27" customHeight="1" x14ac:dyDescent="0.2">
      <c r="B46" s="35" t="s">
        <v>158</v>
      </c>
      <c r="C46" s="727">
        <v>149</v>
      </c>
      <c r="D46" s="728" t="s">
        <v>173</v>
      </c>
    </row>
    <row r="47" spans="2:17" ht="16.5" customHeight="1" x14ac:dyDescent="0.2">
      <c r="B47" s="35" t="s">
        <v>144</v>
      </c>
      <c r="C47" s="727">
        <v>8</v>
      </c>
      <c r="D47" s="728" t="s">
        <v>173</v>
      </c>
    </row>
    <row r="48" spans="2:17" x14ac:dyDescent="0.2">
      <c r="B48" s="35" t="s">
        <v>145</v>
      </c>
      <c r="C48" s="727">
        <v>4</v>
      </c>
      <c r="D48" s="728" t="s">
        <v>173</v>
      </c>
    </row>
    <row r="49" spans="2:4" x14ac:dyDescent="0.2">
      <c r="B49" s="36" t="s">
        <v>169</v>
      </c>
      <c r="C49" s="718">
        <v>8</v>
      </c>
      <c r="D49" s="719">
        <v>14</v>
      </c>
    </row>
  </sheetData>
  <customSheetViews>
    <customSheetView guid="{4BF6A69F-C29D-460A-9E84-5045F8F80EEB}" showGridLines="0" topLeftCell="A46">
      <selection activeCell="G23" sqref="G23"/>
      <pageMargins left="0.19685039370078741" right="0.15748031496062992" top="0.19685039370078741" bottom="0.19685039370078741" header="0.31496062992125984" footer="0.31496062992125984"/>
      <pageSetup paperSize="9" orientation="portrait"/>
    </customSheetView>
  </customSheetViews>
  <mergeCells count="54">
    <mergeCell ref="A1:K1"/>
    <mergeCell ref="J5:J11"/>
    <mergeCell ref="K5:K11"/>
    <mergeCell ref="C48:D48"/>
    <mergeCell ref="C49:D49"/>
    <mergeCell ref="B3:I3"/>
    <mergeCell ref="C5:C11"/>
    <mergeCell ref="D5:D11"/>
    <mergeCell ref="E5:E11"/>
    <mergeCell ref="F5:F11"/>
    <mergeCell ref="G5:G11"/>
    <mergeCell ref="H5:H11"/>
    <mergeCell ref="I5:I11"/>
    <mergeCell ref="B17:I17"/>
    <mergeCell ref="B19:B20"/>
    <mergeCell ref="C19:D20"/>
    <mergeCell ref="E19: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9:D39"/>
    <mergeCell ref="C31:D31"/>
    <mergeCell ref="E31:F31"/>
    <mergeCell ref="C32:D32"/>
    <mergeCell ref="E32:F32"/>
    <mergeCell ref="B34:I34"/>
    <mergeCell ref="C36:D36"/>
    <mergeCell ref="C38:D38"/>
    <mergeCell ref="C37:D37"/>
    <mergeCell ref="C40:D40"/>
    <mergeCell ref="C41:D41"/>
    <mergeCell ref="C46:D46"/>
    <mergeCell ref="C47:D47"/>
    <mergeCell ref="C44:D44"/>
    <mergeCell ref="C45:D45"/>
    <mergeCell ref="C42:D42"/>
    <mergeCell ref="C43:D43"/>
  </mergeCells>
  <phoneticPr fontId="10" type="noConversion"/>
  <pageMargins left="0.19685039370078741" right="0.15748031496062992" top="0.19685039370078741" bottom="0.19685039370078741" header="0.31496062992125984" footer="0.31496062992125984"/>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4"/>
  <dimension ref="A1:K63"/>
  <sheetViews>
    <sheetView showGridLines="0" topLeftCell="A28" workbookViewId="0">
      <selection activeCell="M43" sqref="M43"/>
    </sheetView>
  </sheetViews>
  <sheetFormatPr baseColWidth="10" defaultRowHeight="12.75" x14ac:dyDescent="0.2"/>
  <cols>
    <col min="1" max="1" width="2.140625" style="20" customWidth="1"/>
    <col min="2" max="2" width="11.42578125" style="20" customWidth="1"/>
    <col min="3" max="4" width="11.42578125" style="20"/>
    <col min="5" max="5" width="9.85546875" style="20" customWidth="1"/>
    <col min="6" max="7" width="25.7109375" style="20" customWidth="1"/>
    <col min="8" max="8" width="4" style="20" customWidth="1"/>
    <col min="9" max="16384" width="11.42578125" style="20"/>
  </cols>
  <sheetData>
    <row r="1" spans="1:11" x14ac:dyDescent="0.2">
      <c r="A1" s="652" t="s">
        <v>311</v>
      </c>
      <c r="B1" s="652"/>
      <c r="C1" s="652"/>
      <c r="D1" s="652"/>
      <c r="E1" s="652"/>
      <c r="F1" s="652"/>
      <c r="G1" s="652"/>
      <c r="H1" s="652"/>
    </row>
    <row r="2" spans="1:11" x14ac:dyDescent="0.2">
      <c r="A2" s="401"/>
      <c r="B2" s="401"/>
      <c r="C2" s="401"/>
      <c r="D2" s="401"/>
      <c r="E2" s="401"/>
      <c r="F2" s="401"/>
      <c r="G2" s="401"/>
      <c r="H2" s="401"/>
    </row>
    <row r="3" spans="1:11" ht="12.75" customHeight="1" x14ac:dyDescent="0.2">
      <c r="A3" s="401"/>
      <c r="B3" s="641" t="s">
        <v>185</v>
      </c>
      <c r="C3" s="641"/>
      <c r="D3" s="641"/>
      <c r="E3" s="641"/>
      <c r="F3" s="641"/>
      <c r="G3" s="641"/>
      <c r="H3" s="401"/>
    </row>
    <row r="4" spans="1:11" ht="8.25" customHeight="1" x14ac:dyDescent="0.2">
      <c r="B4" s="2"/>
      <c r="C4" s="2"/>
      <c r="D4" s="2"/>
      <c r="E4" s="2"/>
    </row>
    <row r="5" spans="1:11" ht="21" customHeight="1" x14ac:dyDescent="0.2">
      <c r="B5" s="683"/>
      <c r="C5" s="683"/>
      <c r="D5" s="683"/>
      <c r="E5" s="683"/>
      <c r="F5" s="595" t="s">
        <v>430</v>
      </c>
      <c r="G5" s="596" t="s">
        <v>272</v>
      </c>
    </row>
    <row r="6" spans="1:11" ht="12.75" customHeight="1" x14ac:dyDescent="0.2">
      <c r="B6" s="642" t="s">
        <v>186</v>
      </c>
      <c r="C6" s="643"/>
      <c r="D6" s="643"/>
      <c r="E6" s="643"/>
      <c r="F6" s="338">
        <v>0</v>
      </c>
      <c r="G6" s="91">
        <v>0</v>
      </c>
    </row>
    <row r="7" spans="1:11" ht="12.75" customHeight="1" x14ac:dyDescent="0.2">
      <c r="B7" s="647" t="s">
        <v>187</v>
      </c>
      <c r="C7" s="684"/>
      <c r="D7" s="684"/>
      <c r="E7" s="684"/>
      <c r="F7" s="337">
        <v>3</v>
      </c>
      <c r="G7" s="92">
        <v>3</v>
      </c>
    </row>
    <row r="8" spans="1:11" ht="11.25" customHeight="1" x14ac:dyDescent="0.2">
      <c r="B8" s="647" t="s">
        <v>188</v>
      </c>
      <c r="C8" s="684"/>
      <c r="D8" s="684"/>
      <c r="E8" s="684"/>
      <c r="F8" s="337">
        <v>0</v>
      </c>
      <c r="G8" s="92">
        <v>0</v>
      </c>
    </row>
    <row r="9" spans="1:11" ht="12" customHeight="1" x14ac:dyDescent="0.2">
      <c r="B9" s="647" t="s">
        <v>159</v>
      </c>
      <c r="C9" s="684"/>
      <c r="D9" s="684"/>
      <c r="E9" s="648"/>
      <c r="F9" s="337">
        <v>0.3</v>
      </c>
      <c r="G9" s="92">
        <v>0.3</v>
      </c>
    </row>
    <row r="10" spans="1:11" x14ac:dyDescent="0.2">
      <c r="B10" s="647" t="s">
        <v>160</v>
      </c>
      <c r="C10" s="684"/>
      <c r="D10" s="684"/>
      <c r="E10" s="684"/>
      <c r="F10" s="337">
        <v>2.7</v>
      </c>
      <c r="G10" s="92">
        <v>2.8</v>
      </c>
    </row>
    <row r="11" spans="1:11" ht="13.5" customHeight="1" x14ac:dyDescent="0.2">
      <c r="B11" s="647" t="s">
        <v>161</v>
      </c>
      <c r="C11" s="684"/>
      <c r="D11" s="684"/>
      <c r="E11" s="684"/>
      <c r="F11" s="337">
        <v>0.3</v>
      </c>
      <c r="G11" s="92">
        <v>0.8</v>
      </c>
      <c r="K11" s="377"/>
    </row>
    <row r="12" spans="1:11" ht="13.5" customHeight="1" x14ac:dyDescent="0.2">
      <c r="B12" s="647" t="s">
        <v>189</v>
      </c>
      <c r="C12" s="684"/>
      <c r="D12" s="684"/>
      <c r="E12" s="684"/>
      <c r="F12" s="279">
        <v>72.400000000000006</v>
      </c>
      <c r="G12" s="92">
        <v>69.400000000000006</v>
      </c>
      <c r="K12" s="377"/>
    </row>
    <row r="13" spans="1:11" x14ac:dyDescent="0.2">
      <c r="B13" s="647" t="s">
        <v>190</v>
      </c>
      <c r="C13" s="684"/>
      <c r="D13" s="684"/>
      <c r="E13" s="684"/>
      <c r="F13" s="279">
        <v>9.6</v>
      </c>
      <c r="G13" s="92">
        <v>11</v>
      </c>
      <c r="K13" s="284"/>
    </row>
    <row r="14" spans="1:11" x14ac:dyDescent="0.2">
      <c r="B14" s="647" t="s">
        <v>191</v>
      </c>
      <c r="C14" s="684"/>
      <c r="D14" s="684"/>
      <c r="E14" s="684"/>
      <c r="F14" s="337">
        <v>2.4</v>
      </c>
      <c r="G14" s="92">
        <v>2.5</v>
      </c>
      <c r="K14" s="377"/>
    </row>
    <row r="15" spans="1:11" ht="12.75" customHeight="1" x14ac:dyDescent="0.2">
      <c r="B15" s="647" t="s">
        <v>162</v>
      </c>
      <c r="C15" s="684"/>
      <c r="D15" s="684"/>
      <c r="E15" s="684"/>
      <c r="F15" s="337">
        <v>4.8</v>
      </c>
      <c r="G15" s="92">
        <v>5.8</v>
      </c>
      <c r="K15" s="377"/>
    </row>
    <row r="16" spans="1:11" ht="12.75" customHeight="1" x14ac:dyDescent="0.2">
      <c r="B16" s="647" t="s">
        <v>330</v>
      </c>
      <c r="C16" s="684"/>
      <c r="D16" s="684"/>
      <c r="E16" s="648"/>
      <c r="F16" s="337">
        <v>1.2</v>
      </c>
      <c r="G16" s="92">
        <v>1</v>
      </c>
    </row>
    <row r="17" spans="2:7" x14ac:dyDescent="0.2">
      <c r="B17" s="647" t="s">
        <v>192</v>
      </c>
      <c r="C17" s="684"/>
      <c r="D17" s="684"/>
      <c r="E17" s="684"/>
      <c r="F17" s="337">
        <v>0.9</v>
      </c>
      <c r="G17" s="92">
        <v>0.8</v>
      </c>
    </row>
    <row r="18" spans="2:7" x14ac:dyDescent="0.2">
      <c r="B18" s="647" t="s">
        <v>193</v>
      </c>
      <c r="C18" s="684"/>
      <c r="D18" s="684"/>
      <c r="E18" s="684"/>
      <c r="F18" s="337">
        <v>2.1</v>
      </c>
      <c r="G18" s="92">
        <v>1.8</v>
      </c>
    </row>
    <row r="19" spans="2:7" ht="12.75" customHeight="1" x14ac:dyDescent="0.2">
      <c r="B19" s="647" t="s">
        <v>194</v>
      </c>
      <c r="C19" s="684"/>
      <c r="D19" s="684"/>
      <c r="E19" s="684"/>
      <c r="F19" s="337">
        <v>0</v>
      </c>
      <c r="G19" s="92">
        <v>0.3</v>
      </c>
    </row>
    <row r="20" spans="2:7" x14ac:dyDescent="0.2">
      <c r="B20" s="647" t="s">
        <v>195</v>
      </c>
      <c r="C20" s="684"/>
      <c r="D20" s="684"/>
      <c r="E20" s="684"/>
      <c r="F20" s="337">
        <v>0</v>
      </c>
      <c r="G20" s="92">
        <v>0</v>
      </c>
    </row>
    <row r="21" spans="2:7" x14ac:dyDescent="0.2">
      <c r="B21" s="647" t="s">
        <v>196</v>
      </c>
      <c r="C21" s="684"/>
      <c r="D21" s="684"/>
      <c r="E21" s="684"/>
      <c r="F21" s="337">
        <v>0</v>
      </c>
      <c r="G21" s="92">
        <v>0</v>
      </c>
    </row>
    <row r="22" spans="2:7" x14ac:dyDescent="0.2">
      <c r="B22" s="626" t="s">
        <v>211</v>
      </c>
      <c r="C22" s="627"/>
      <c r="D22" s="627"/>
      <c r="E22" s="627"/>
      <c r="F22" s="337">
        <v>0.3</v>
      </c>
      <c r="G22" s="92">
        <v>0.8</v>
      </c>
    </row>
    <row r="23" spans="2:7" ht="12.75" customHeight="1" x14ac:dyDescent="0.2">
      <c r="B23" s="686" t="s">
        <v>210</v>
      </c>
      <c r="C23" s="687"/>
      <c r="D23" s="687"/>
      <c r="E23" s="687"/>
      <c r="F23" s="85">
        <f>SUM(F6:F22)</f>
        <v>100</v>
      </c>
      <c r="G23" s="93">
        <f>SUM(G6:G22)</f>
        <v>100.3</v>
      </c>
    </row>
    <row r="24" spans="2:7" ht="16.5" customHeight="1" x14ac:dyDescent="0.2">
      <c r="B24" s="689" t="s">
        <v>222</v>
      </c>
      <c r="C24" s="690"/>
      <c r="D24" s="690"/>
      <c r="E24" s="690"/>
      <c r="F24" s="86">
        <v>333</v>
      </c>
      <c r="G24" s="94">
        <v>399</v>
      </c>
    </row>
    <row r="25" spans="2:7" ht="16.5" customHeight="1" x14ac:dyDescent="0.2">
      <c r="B25" s="14"/>
      <c r="C25" s="14"/>
      <c r="D25" s="14"/>
      <c r="E25" s="14"/>
      <c r="F25" s="96"/>
      <c r="G25" s="96"/>
    </row>
    <row r="26" spans="2:7" ht="12.75" customHeight="1" x14ac:dyDescent="0.2">
      <c r="B26" s="641" t="s">
        <v>197</v>
      </c>
      <c r="C26" s="641"/>
      <c r="D26" s="641"/>
      <c r="E26" s="641"/>
      <c r="F26" s="641"/>
      <c r="G26" s="641"/>
    </row>
    <row r="27" spans="2:7" ht="8.25" customHeight="1" x14ac:dyDescent="0.2"/>
    <row r="28" spans="2:7" ht="21" customHeight="1" x14ac:dyDescent="0.2">
      <c r="B28" s="1"/>
      <c r="C28" s="1"/>
      <c r="F28" s="595" t="s">
        <v>430</v>
      </c>
      <c r="G28" s="597" t="s">
        <v>272</v>
      </c>
    </row>
    <row r="29" spans="2:7" x14ac:dyDescent="0.2">
      <c r="B29" s="629" t="s">
        <v>198</v>
      </c>
      <c r="C29" s="688"/>
      <c r="D29" s="688"/>
      <c r="E29" s="630"/>
      <c r="F29" s="87">
        <v>5.4</v>
      </c>
      <c r="G29" s="5">
        <v>4.9000000000000004</v>
      </c>
    </row>
    <row r="30" spans="2:7" x14ac:dyDescent="0.2">
      <c r="B30" s="631" t="s">
        <v>199</v>
      </c>
      <c r="C30" s="685"/>
      <c r="D30" s="685"/>
      <c r="E30" s="632"/>
      <c r="F30" s="84">
        <v>9.3000000000000007</v>
      </c>
      <c r="G30" s="76">
        <v>9.1999999999999993</v>
      </c>
    </row>
    <row r="31" spans="2:7" x14ac:dyDescent="0.2">
      <c r="B31" s="631" t="s">
        <v>200</v>
      </c>
      <c r="C31" s="685"/>
      <c r="D31" s="685"/>
      <c r="E31" s="632"/>
      <c r="F31" s="84">
        <v>37.299999999999997</v>
      </c>
      <c r="G31" s="76">
        <v>35.200000000000003</v>
      </c>
    </row>
    <row r="32" spans="2:7" x14ac:dyDescent="0.2">
      <c r="B32" s="631" t="s">
        <v>166</v>
      </c>
      <c r="C32" s="685"/>
      <c r="D32" s="685"/>
      <c r="E32" s="632"/>
      <c r="F32" s="84">
        <v>1.4</v>
      </c>
      <c r="G32" s="76">
        <v>1.5</v>
      </c>
    </row>
    <row r="33" spans="2:7" x14ac:dyDescent="0.2">
      <c r="B33" s="631" t="s">
        <v>201</v>
      </c>
      <c r="C33" s="685"/>
      <c r="D33" s="685"/>
      <c r="E33" s="632"/>
      <c r="F33" s="84">
        <v>10.1</v>
      </c>
      <c r="G33" s="76">
        <v>10.5</v>
      </c>
    </row>
    <row r="34" spans="2:7" x14ac:dyDescent="0.2">
      <c r="B34" s="631" t="s">
        <v>163</v>
      </c>
      <c r="C34" s="685"/>
      <c r="D34" s="685"/>
      <c r="E34" s="632"/>
      <c r="F34" s="84">
        <v>4.3</v>
      </c>
      <c r="G34" s="76">
        <v>4.9000000000000004</v>
      </c>
    </row>
    <row r="35" spans="2:7" x14ac:dyDescent="0.2">
      <c r="B35" s="631" t="s">
        <v>202</v>
      </c>
      <c r="C35" s="685"/>
      <c r="D35" s="685"/>
      <c r="E35" s="632"/>
      <c r="F35" s="84">
        <v>0.7</v>
      </c>
      <c r="G35" s="76">
        <v>0.6</v>
      </c>
    </row>
    <row r="36" spans="2:7" x14ac:dyDescent="0.2">
      <c r="B36" s="631" t="s">
        <v>147</v>
      </c>
      <c r="C36" s="685"/>
      <c r="D36" s="685"/>
      <c r="E36" s="632"/>
      <c r="F36" s="84">
        <v>24</v>
      </c>
      <c r="G36" s="76">
        <v>25.5</v>
      </c>
    </row>
    <row r="37" spans="2:7" x14ac:dyDescent="0.2">
      <c r="B37" s="631" t="s">
        <v>203</v>
      </c>
      <c r="C37" s="685"/>
      <c r="D37" s="685"/>
      <c r="E37" s="632"/>
      <c r="F37" s="84">
        <v>0</v>
      </c>
      <c r="G37" s="76">
        <v>0</v>
      </c>
    </row>
    <row r="38" spans="2:7" x14ac:dyDescent="0.2">
      <c r="B38" s="631" t="s">
        <v>164</v>
      </c>
      <c r="C38" s="685"/>
      <c r="D38" s="685"/>
      <c r="E38" s="632"/>
      <c r="F38" s="84">
        <v>0</v>
      </c>
      <c r="G38" s="76">
        <v>0</v>
      </c>
    </row>
    <row r="39" spans="2:7" x14ac:dyDescent="0.2">
      <c r="B39" s="631" t="s">
        <v>413</v>
      </c>
      <c r="C39" s="685"/>
      <c r="D39" s="685"/>
      <c r="E39" s="632"/>
      <c r="F39" s="84">
        <v>1.4</v>
      </c>
      <c r="G39" s="76">
        <v>1.2</v>
      </c>
    </row>
    <row r="40" spans="2:7" x14ac:dyDescent="0.2">
      <c r="B40" s="317" t="s">
        <v>3</v>
      </c>
      <c r="C40" s="331"/>
      <c r="D40" s="331"/>
      <c r="E40" s="320"/>
      <c r="F40" s="84">
        <v>4.7</v>
      </c>
      <c r="G40" s="76">
        <v>5.2</v>
      </c>
    </row>
    <row r="41" spans="2:7" x14ac:dyDescent="0.2">
      <c r="B41" s="317" t="s">
        <v>165</v>
      </c>
      <c r="C41" s="331"/>
      <c r="D41" s="331"/>
      <c r="E41" s="320"/>
      <c r="F41" s="84">
        <v>0.7</v>
      </c>
      <c r="G41" s="76">
        <v>0.7</v>
      </c>
    </row>
    <row r="42" spans="2:7" x14ac:dyDescent="0.2">
      <c r="B42" s="633" t="s">
        <v>211</v>
      </c>
      <c r="C42" s="695"/>
      <c r="D42" s="695"/>
      <c r="E42" s="634"/>
      <c r="F42" s="84">
        <v>0.7</v>
      </c>
      <c r="G42" s="76">
        <v>0.6</v>
      </c>
    </row>
    <row r="43" spans="2:7" x14ac:dyDescent="0.2">
      <c r="B43" s="692" t="s">
        <v>210</v>
      </c>
      <c r="C43" s="693"/>
      <c r="D43" s="693"/>
      <c r="E43" s="694"/>
      <c r="F43" s="85">
        <f>SUM(F29:F42)</f>
        <v>100.00000000000001</v>
      </c>
      <c r="G43" s="93">
        <f>SUM(G29:G42)</f>
        <v>100</v>
      </c>
    </row>
    <row r="44" spans="2:7" ht="16.5" customHeight="1" x14ac:dyDescent="0.2">
      <c r="B44" s="697" t="s">
        <v>222</v>
      </c>
      <c r="C44" s="698"/>
      <c r="D44" s="698"/>
      <c r="E44" s="699"/>
      <c r="F44" s="86">
        <v>279</v>
      </c>
      <c r="G44" s="94">
        <v>325</v>
      </c>
    </row>
    <row r="45" spans="2:7" ht="16.5" customHeight="1" x14ac:dyDescent="0.2">
      <c r="B45" s="333"/>
      <c r="C45" s="333"/>
      <c r="D45" s="333"/>
      <c r="E45" s="333"/>
      <c r="F45" s="96"/>
      <c r="G45" s="96"/>
    </row>
    <row r="46" spans="2:7" ht="12.75" customHeight="1" x14ac:dyDescent="0.2">
      <c r="B46" s="641" t="s">
        <v>182</v>
      </c>
      <c r="C46" s="641"/>
      <c r="D46" s="641"/>
      <c r="E46" s="641"/>
      <c r="F46" s="641"/>
      <c r="G46" s="641"/>
    </row>
    <row r="47" spans="2:7" ht="8.25" customHeight="1" x14ac:dyDescent="0.2">
      <c r="B47" s="18"/>
      <c r="C47" s="18"/>
      <c r="D47" s="18"/>
      <c r="E47" s="18"/>
      <c r="F47" s="18"/>
      <c r="G47" s="18"/>
    </row>
    <row r="48" spans="2:7" ht="21" customHeight="1" x14ac:dyDescent="0.2">
      <c r="B48" s="691"/>
      <c r="C48" s="691"/>
      <c r="D48" s="691"/>
      <c r="E48" s="15"/>
      <c r="F48" s="595" t="s">
        <v>430</v>
      </c>
      <c r="G48" s="597" t="s">
        <v>272</v>
      </c>
    </row>
    <row r="49" spans="2:7" x14ac:dyDescent="0.2">
      <c r="B49" s="629" t="s">
        <v>204</v>
      </c>
      <c r="C49" s="688"/>
      <c r="D49" s="688"/>
      <c r="E49" s="630"/>
      <c r="F49" s="88">
        <v>3.3</v>
      </c>
      <c r="G49" s="8">
        <v>3.3</v>
      </c>
    </row>
    <row r="50" spans="2:7" x14ac:dyDescent="0.2">
      <c r="B50" s="631" t="s">
        <v>177</v>
      </c>
      <c r="C50" s="685"/>
      <c r="D50" s="685"/>
      <c r="E50" s="632"/>
      <c r="F50" s="89">
        <v>0.6</v>
      </c>
      <c r="G50" s="12">
        <v>1.4</v>
      </c>
    </row>
    <row r="51" spans="2:7" x14ac:dyDescent="0.2">
      <c r="B51" s="631" t="s">
        <v>205</v>
      </c>
      <c r="C51" s="685"/>
      <c r="D51" s="685"/>
      <c r="E51" s="632"/>
      <c r="F51" s="89">
        <v>0</v>
      </c>
      <c r="G51" s="12">
        <v>0</v>
      </c>
    </row>
    <row r="52" spans="2:7" ht="27.75" customHeight="1" x14ac:dyDescent="0.2">
      <c r="B52" s="647" t="s">
        <v>206</v>
      </c>
      <c r="C52" s="684"/>
      <c r="D52" s="684"/>
      <c r="E52" s="648"/>
      <c r="F52" s="89">
        <v>0.9</v>
      </c>
      <c r="G52" s="12">
        <v>0.8</v>
      </c>
    </row>
    <row r="53" spans="2:7" x14ac:dyDescent="0.2">
      <c r="B53" s="631" t="s">
        <v>207</v>
      </c>
      <c r="C53" s="685"/>
      <c r="D53" s="685"/>
      <c r="E53" s="632"/>
      <c r="F53" s="89">
        <v>82.6</v>
      </c>
      <c r="G53" s="12">
        <v>80.2</v>
      </c>
    </row>
    <row r="54" spans="2:7" x14ac:dyDescent="0.2">
      <c r="B54" s="631" t="s">
        <v>213</v>
      </c>
      <c r="C54" s="685"/>
      <c r="D54" s="685"/>
      <c r="E54" s="632"/>
      <c r="F54" s="89">
        <v>5.0999999999999996</v>
      </c>
      <c r="G54" s="12">
        <v>4.3</v>
      </c>
    </row>
    <row r="55" spans="2:7" ht="27.75" customHeight="1" x14ac:dyDescent="0.2">
      <c r="B55" s="647" t="s">
        <v>208</v>
      </c>
      <c r="C55" s="684"/>
      <c r="D55" s="684"/>
      <c r="E55" s="648"/>
      <c r="F55" s="89">
        <v>0</v>
      </c>
      <c r="G55" s="12">
        <v>0.4</v>
      </c>
    </row>
    <row r="56" spans="2:7" x14ac:dyDescent="0.2">
      <c r="B56" s="631" t="s">
        <v>214</v>
      </c>
      <c r="C56" s="685"/>
      <c r="D56" s="685"/>
      <c r="E56" s="632"/>
      <c r="F56" s="89">
        <v>3.3</v>
      </c>
      <c r="G56" s="12">
        <v>5</v>
      </c>
    </row>
    <row r="57" spans="2:7" x14ac:dyDescent="0.2">
      <c r="B57" s="631" t="s">
        <v>178</v>
      </c>
      <c r="C57" s="685"/>
      <c r="D57" s="685"/>
      <c r="E57" s="632"/>
      <c r="F57" s="89">
        <v>0</v>
      </c>
      <c r="G57" s="12">
        <v>0</v>
      </c>
    </row>
    <row r="58" spans="2:7" x14ac:dyDescent="0.2">
      <c r="B58" s="631" t="s">
        <v>179</v>
      </c>
      <c r="C58" s="685"/>
      <c r="D58" s="685"/>
      <c r="E58" s="632"/>
      <c r="F58" s="89">
        <v>3.3</v>
      </c>
      <c r="G58" s="12">
        <v>2.8</v>
      </c>
    </row>
    <row r="59" spans="2:7" x14ac:dyDescent="0.2">
      <c r="B59" s="631" t="s">
        <v>215</v>
      </c>
      <c r="C59" s="685"/>
      <c r="D59" s="685"/>
      <c r="E59" s="632"/>
      <c r="F59" s="89">
        <v>0.3</v>
      </c>
      <c r="G59" s="12">
        <v>0.3</v>
      </c>
    </row>
    <row r="60" spans="2:7" x14ac:dyDescent="0.2">
      <c r="B60" s="631" t="s">
        <v>180</v>
      </c>
      <c r="C60" s="685"/>
      <c r="D60" s="685"/>
      <c r="E60" s="632"/>
      <c r="F60" s="89">
        <v>0</v>
      </c>
      <c r="G60" s="12">
        <v>0.5</v>
      </c>
    </row>
    <row r="61" spans="2:7" x14ac:dyDescent="0.2">
      <c r="B61" s="633" t="s">
        <v>211</v>
      </c>
      <c r="C61" s="695"/>
      <c r="D61" s="695"/>
      <c r="E61" s="634"/>
      <c r="F61" s="89">
        <v>0.6</v>
      </c>
      <c r="G61" s="12">
        <v>1</v>
      </c>
    </row>
    <row r="62" spans="2:7" x14ac:dyDescent="0.2">
      <c r="B62" s="692" t="s">
        <v>210</v>
      </c>
      <c r="C62" s="693"/>
      <c r="D62" s="693"/>
      <c r="E62" s="693"/>
      <c r="F62" s="327">
        <f>SUM(F49:F61)</f>
        <v>99.999999999999972</v>
      </c>
      <c r="G62" s="7">
        <f>SUM(G49:G61)</f>
        <v>100</v>
      </c>
    </row>
    <row r="63" spans="2:7" x14ac:dyDescent="0.2">
      <c r="B63" s="697" t="s">
        <v>222</v>
      </c>
      <c r="C63" s="698"/>
      <c r="D63" s="698"/>
      <c r="E63" s="698"/>
      <c r="F63" s="90">
        <v>333</v>
      </c>
      <c r="G63" s="95">
        <v>399</v>
      </c>
    </row>
  </sheetData>
  <customSheetViews>
    <customSheetView guid="{4BF6A69F-C29D-460A-9E84-5045F8F80EEB}" showGridLines="0" topLeftCell="A55">
      <selection sqref="A1:H63"/>
      <pageMargins left="0.19685039370078741" right="0.15748031496062992" top="0.19685039370078741" bottom="0.19685039370078741" header="0.31496062992125984" footer="0.31496062992125984"/>
      <pageSetup paperSize="9" orientation="portrait"/>
    </customSheetView>
  </customSheetViews>
  <mergeCells count="54">
    <mergeCell ref="B7:E7"/>
    <mergeCell ref="B8:E8"/>
    <mergeCell ref="A1:H1"/>
    <mergeCell ref="B3:G3"/>
    <mergeCell ref="B5:E5"/>
    <mergeCell ref="B6:E6"/>
    <mergeCell ref="B13:E13"/>
    <mergeCell ref="B14:E14"/>
    <mergeCell ref="B11:E11"/>
    <mergeCell ref="B12:E12"/>
    <mergeCell ref="B9:E9"/>
    <mergeCell ref="B10:E10"/>
    <mergeCell ref="B20:E20"/>
    <mergeCell ref="B21:E21"/>
    <mergeCell ref="B18:E18"/>
    <mergeCell ref="B19:E19"/>
    <mergeCell ref="B15:E15"/>
    <mergeCell ref="B17:E17"/>
    <mergeCell ref="B16:E16"/>
    <mergeCell ref="B30:E30"/>
    <mergeCell ref="B31:E31"/>
    <mergeCell ref="B26:G26"/>
    <mergeCell ref="B29:E29"/>
    <mergeCell ref="B22:E22"/>
    <mergeCell ref="B23:E23"/>
    <mergeCell ref="B24:E24"/>
    <mergeCell ref="B36:E36"/>
    <mergeCell ref="B37:E37"/>
    <mergeCell ref="B34:E34"/>
    <mergeCell ref="B35:E35"/>
    <mergeCell ref="B32:E32"/>
    <mergeCell ref="B33:E33"/>
    <mergeCell ref="B43:E43"/>
    <mergeCell ref="B46:G46"/>
    <mergeCell ref="B48:D48"/>
    <mergeCell ref="B42:E42"/>
    <mergeCell ref="B38:E38"/>
    <mergeCell ref="B39:E39"/>
    <mergeCell ref="B44:E44"/>
    <mergeCell ref="B49:E49"/>
    <mergeCell ref="B50:E50"/>
    <mergeCell ref="B55:E55"/>
    <mergeCell ref="B63:E63"/>
    <mergeCell ref="B61:E61"/>
    <mergeCell ref="B62:E62"/>
    <mergeCell ref="B59:E59"/>
    <mergeCell ref="B60:E60"/>
    <mergeCell ref="B57:E57"/>
    <mergeCell ref="B58:E58"/>
    <mergeCell ref="B56:E56"/>
    <mergeCell ref="B53:E53"/>
    <mergeCell ref="B54:E54"/>
    <mergeCell ref="B51:E51"/>
    <mergeCell ref="B52:E52"/>
  </mergeCells>
  <phoneticPr fontId="10" type="noConversion"/>
  <pageMargins left="0.19685039370078741" right="0.15748031496062992" top="0.19685039370078741" bottom="0.19685039370078741" header="0.31496062992125984" footer="0.31496062992125984"/>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5"/>
  <dimension ref="A1:L40"/>
  <sheetViews>
    <sheetView showGridLines="0" workbookViewId="0">
      <selection sqref="A1:G41"/>
    </sheetView>
  </sheetViews>
  <sheetFormatPr baseColWidth="10" defaultRowHeight="12.75" x14ac:dyDescent="0.2"/>
  <cols>
    <col min="1" max="1" width="2.140625" style="20" customWidth="1"/>
    <col min="2" max="2" width="40.28515625" style="20" customWidth="1"/>
    <col min="3" max="3" width="12.42578125" style="20" customWidth="1"/>
    <col min="4" max="4" width="13.42578125" style="20" customWidth="1"/>
    <col min="5" max="5" width="11.42578125" style="20" customWidth="1"/>
    <col min="6" max="6" width="11.42578125" style="20"/>
    <col min="7" max="7" width="2.42578125" style="20" customWidth="1"/>
    <col min="8" max="16384" width="11.42578125" style="20"/>
  </cols>
  <sheetData>
    <row r="1" spans="1:8" x14ac:dyDescent="0.2">
      <c r="A1" s="652" t="s">
        <v>311</v>
      </c>
      <c r="B1" s="652"/>
      <c r="C1" s="652"/>
      <c r="D1" s="652"/>
      <c r="E1" s="652"/>
      <c r="F1" s="652"/>
      <c r="G1" s="652"/>
    </row>
    <row r="2" spans="1:8" x14ac:dyDescent="0.2">
      <c r="A2" s="401"/>
      <c r="B2" s="401"/>
      <c r="C2" s="401"/>
      <c r="D2" s="401"/>
      <c r="E2" s="401"/>
      <c r="F2" s="401"/>
      <c r="G2" s="401"/>
    </row>
    <row r="3" spans="1:8" ht="12.75" customHeight="1" x14ac:dyDescent="0.2">
      <c r="A3" s="401"/>
      <c r="B3" s="641" t="s">
        <v>270</v>
      </c>
      <c r="C3" s="641"/>
      <c r="D3" s="641"/>
      <c r="E3" s="641"/>
      <c r="F3" s="641"/>
      <c r="G3" s="183"/>
      <c r="H3" s="33"/>
    </row>
    <row r="4" spans="1:8" ht="8.85" customHeight="1" x14ac:dyDescent="0.2"/>
    <row r="5" spans="1:8" ht="20.100000000000001" customHeight="1" x14ac:dyDescent="0.2">
      <c r="C5" s="722" t="s">
        <v>430</v>
      </c>
      <c r="D5" s="723"/>
      <c r="E5" s="700" t="s">
        <v>272</v>
      </c>
      <c r="F5" s="701"/>
    </row>
    <row r="6" spans="1:8" ht="16.5" customHeight="1" x14ac:dyDescent="0.2">
      <c r="B6" s="581"/>
      <c r="C6" s="591" t="s">
        <v>217</v>
      </c>
      <c r="D6" s="591" t="s">
        <v>218</v>
      </c>
      <c r="E6" s="591" t="s">
        <v>217</v>
      </c>
      <c r="F6" s="591" t="s">
        <v>218</v>
      </c>
    </row>
    <row r="7" spans="1:8" ht="17.25" customHeight="1" x14ac:dyDescent="0.2">
      <c r="B7" s="316" t="s">
        <v>148</v>
      </c>
      <c r="C7" s="5">
        <v>4.5</v>
      </c>
      <c r="D7" s="5">
        <v>2.1</v>
      </c>
      <c r="E7" s="5">
        <v>3.8</v>
      </c>
      <c r="F7" s="5">
        <v>1.8</v>
      </c>
    </row>
    <row r="8" spans="1:8" ht="17.25" customHeight="1" x14ac:dyDescent="0.2">
      <c r="B8" s="319" t="s">
        <v>149</v>
      </c>
      <c r="C8" s="76">
        <v>11.1</v>
      </c>
      <c r="D8" s="76">
        <v>2.7</v>
      </c>
      <c r="E8" s="76">
        <v>10.5</v>
      </c>
      <c r="F8" s="76">
        <v>3.3</v>
      </c>
    </row>
    <row r="9" spans="1:8" ht="17.25" customHeight="1" x14ac:dyDescent="0.2">
      <c r="B9" s="319" t="s">
        <v>150</v>
      </c>
      <c r="C9" s="76">
        <v>8.6999999999999993</v>
      </c>
      <c r="D9" s="76">
        <v>6.6</v>
      </c>
      <c r="E9" s="76">
        <v>8.3000000000000007</v>
      </c>
      <c r="F9" s="76">
        <v>6.3</v>
      </c>
    </row>
    <row r="10" spans="1:8" ht="17.25" customHeight="1" x14ac:dyDescent="0.2">
      <c r="B10" s="319" t="s">
        <v>151</v>
      </c>
      <c r="C10" s="76">
        <v>9.3000000000000007</v>
      </c>
      <c r="D10" s="76">
        <v>8.1</v>
      </c>
      <c r="E10" s="76">
        <v>8.5</v>
      </c>
      <c r="F10" s="76">
        <v>7.5</v>
      </c>
    </row>
    <row r="11" spans="1:8" ht="17.25" customHeight="1" x14ac:dyDescent="0.2">
      <c r="B11" s="319" t="s">
        <v>152</v>
      </c>
      <c r="C11" s="76">
        <v>33.6</v>
      </c>
      <c r="D11" s="76">
        <v>48.9</v>
      </c>
      <c r="E11" s="76">
        <v>35.6</v>
      </c>
      <c r="F11" s="76">
        <v>49.4</v>
      </c>
    </row>
    <row r="12" spans="1:8" ht="17.25" customHeight="1" x14ac:dyDescent="0.2">
      <c r="B12" s="319" t="s">
        <v>153</v>
      </c>
      <c r="C12" s="76">
        <v>24.6</v>
      </c>
      <c r="D12" s="76">
        <v>14.7</v>
      </c>
      <c r="E12" s="76">
        <v>24.3</v>
      </c>
      <c r="F12" s="76">
        <v>13.8</v>
      </c>
    </row>
    <row r="13" spans="1:8" ht="17.25" customHeight="1" x14ac:dyDescent="0.2">
      <c r="B13" s="317" t="s">
        <v>212</v>
      </c>
      <c r="C13" s="76">
        <v>0.6</v>
      </c>
      <c r="D13" s="76">
        <v>11.1</v>
      </c>
      <c r="E13" s="76">
        <v>0.8</v>
      </c>
      <c r="F13" s="76">
        <v>11.3</v>
      </c>
    </row>
    <row r="14" spans="1:8" ht="17.25" customHeight="1" x14ac:dyDescent="0.2">
      <c r="B14" s="321" t="s">
        <v>211</v>
      </c>
      <c r="C14" s="6">
        <v>7.5</v>
      </c>
      <c r="D14" s="6">
        <v>5.7</v>
      </c>
      <c r="E14" s="6">
        <v>8.3000000000000007</v>
      </c>
      <c r="F14" s="6">
        <v>6.8</v>
      </c>
    </row>
    <row r="15" spans="1:8" ht="15.75" customHeight="1" x14ac:dyDescent="0.2">
      <c r="B15" s="78" t="s">
        <v>221</v>
      </c>
      <c r="C15" s="72">
        <f>SUM(C7:C14)</f>
        <v>99.899999999999977</v>
      </c>
      <c r="D15" s="73">
        <f>SUM(D7:D14)</f>
        <v>99.9</v>
      </c>
      <c r="E15" s="73">
        <f>SUM(E7:E14)</f>
        <v>100.1</v>
      </c>
      <c r="F15" s="73">
        <f>SUM(F7:F14)</f>
        <v>100.19999999999999</v>
      </c>
    </row>
    <row r="16" spans="1:8" ht="15.75" customHeight="1" x14ac:dyDescent="0.2">
      <c r="B16" s="38" t="s">
        <v>222</v>
      </c>
      <c r="C16" s="74">
        <v>333</v>
      </c>
      <c r="D16" s="75">
        <v>333</v>
      </c>
      <c r="E16" s="75">
        <v>399</v>
      </c>
      <c r="F16" s="75">
        <v>399</v>
      </c>
    </row>
    <row r="17" spans="2:12" ht="16.5" customHeight="1" x14ac:dyDescent="0.2"/>
    <row r="18" spans="2:12" ht="12.75" customHeight="1" x14ac:dyDescent="0.2">
      <c r="B18" s="641" t="s">
        <v>265</v>
      </c>
      <c r="C18" s="641"/>
      <c r="D18" s="641"/>
      <c r="E18" s="641"/>
      <c r="F18" s="641"/>
      <c r="G18" s="33"/>
      <c r="H18" s="33"/>
    </row>
    <row r="19" spans="2:12" ht="8.25" customHeight="1" x14ac:dyDescent="0.2"/>
    <row r="20" spans="2:12" ht="20.100000000000001" customHeight="1" x14ac:dyDescent="0.2">
      <c r="C20" s="722" t="s">
        <v>430</v>
      </c>
      <c r="D20" s="723"/>
      <c r="E20" s="700" t="s">
        <v>273</v>
      </c>
      <c r="F20" s="701"/>
    </row>
    <row r="21" spans="2:12" ht="17.25" customHeight="1" x14ac:dyDescent="0.2">
      <c r="B21" s="316" t="s">
        <v>233</v>
      </c>
      <c r="C21" s="767">
        <v>0.6</v>
      </c>
      <c r="D21" s="768"/>
      <c r="E21" s="767">
        <v>1</v>
      </c>
      <c r="F21" s="768"/>
    </row>
    <row r="22" spans="2:12" ht="17.25" customHeight="1" x14ac:dyDescent="0.2">
      <c r="B22" s="317" t="s">
        <v>234</v>
      </c>
      <c r="C22" s="787">
        <v>7.2</v>
      </c>
      <c r="D22" s="788"/>
      <c r="E22" s="765">
        <v>7.8</v>
      </c>
      <c r="F22" s="766"/>
      <c r="K22" s="377"/>
      <c r="L22" s="284"/>
    </row>
    <row r="23" spans="2:12" ht="17.25" customHeight="1" x14ac:dyDescent="0.2">
      <c r="B23" s="317" t="s">
        <v>216</v>
      </c>
      <c r="C23" s="702">
        <v>0</v>
      </c>
      <c r="D23" s="703"/>
      <c r="E23" s="702">
        <v>0</v>
      </c>
      <c r="F23" s="703"/>
      <c r="K23" s="377"/>
      <c r="L23" s="377"/>
    </row>
    <row r="24" spans="2:12" ht="17.25" customHeight="1" x14ac:dyDescent="0.2">
      <c r="B24" s="317" t="s">
        <v>235</v>
      </c>
      <c r="C24" s="702">
        <v>0</v>
      </c>
      <c r="D24" s="703"/>
      <c r="E24" s="702">
        <v>0</v>
      </c>
      <c r="F24" s="703"/>
      <c r="K24" s="377"/>
      <c r="L24" s="377"/>
    </row>
    <row r="25" spans="2:12" ht="17.25" customHeight="1" x14ac:dyDescent="0.2">
      <c r="B25" s="317" t="s">
        <v>236</v>
      </c>
      <c r="C25" s="702">
        <v>0</v>
      </c>
      <c r="D25" s="703"/>
      <c r="E25" s="702">
        <v>0</v>
      </c>
      <c r="F25" s="703"/>
      <c r="K25" s="377"/>
      <c r="L25" s="377"/>
    </row>
    <row r="26" spans="2:12" ht="17.25" customHeight="1" x14ac:dyDescent="0.2">
      <c r="B26" s="317" t="s">
        <v>237</v>
      </c>
      <c r="C26" s="702">
        <v>0</v>
      </c>
      <c r="D26" s="703"/>
      <c r="E26" s="702">
        <v>0</v>
      </c>
      <c r="F26" s="703"/>
      <c r="K26" s="377"/>
      <c r="L26" s="377"/>
    </row>
    <row r="27" spans="2:12" ht="17.25" customHeight="1" x14ac:dyDescent="0.2">
      <c r="B27" s="317" t="s">
        <v>167</v>
      </c>
      <c r="C27" s="702">
        <v>0.3</v>
      </c>
      <c r="D27" s="703"/>
      <c r="E27" s="702">
        <v>0.3</v>
      </c>
      <c r="F27" s="703"/>
      <c r="K27" s="377"/>
      <c r="L27" s="377"/>
    </row>
    <row r="28" spans="2:12" ht="17.25" customHeight="1" x14ac:dyDescent="0.2">
      <c r="B28" s="317" t="s">
        <v>238</v>
      </c>
      <c r="C28" s="765">
        <v>0.6</v>
      </c>
      <c r="D28" s="766"/>
      <c r="E28" s="765">
        <v>0.4</v>
      </c>
      <c r="F28" s="766"/>
      <c r="K28" s="377"/>
      <c r="L28" s="377"/>
    </row>
    <row r="29" spans="2:12" ht="17.25" customHeight="1" x14ac:dyDescent="0.2">
      <c r="B29" s="317" t="s">
        <v>239</v>
      </c>
      <c r="C29" s="702">
        <v>0.3</v>
      </c>
      <c r="D29" s="703"/>
      <c r="E29" s="702">
        <v>0.3</v>
      </c>
      <c r="F29" s="703"/>
      <c r="K29" s="377"/>
      <c r="L29" s="377"/>
    </row>
    <row r="30" spans="2:12" ht="17.25" customHeight="1" x14ac:dyDescent="0.2">
      <c r="B30" s="317" t="s">
        <v>240</v>
      </c>
      <c r="C30" s="702">
        <v>0</v>
      </c>
      <c r="D30" s="703"/>
      <c r="E30" s="702">
        <v>0</v>
      </c>
      <c r="F30" s="703"/>
      <c r="K30" s="377"/>
      <c r="L30" s="377"/>
    </row>
    <row r="31" spans="2:12" ht="17.25" customHeight="1" x14ac:dyDescent="0.2">
      <c r="B31" s="317" t="s">
        <v>241</v>
      </c>
      <c r="C31" s="702">
        <v>0</v>
      </c>
      <c r="D31" s="703"/>
      <c r="E31" s="702">
        <v>0</v>
      </c>
      <c r="F31" s="703"/>
      <c r="K31" s="377"/>
      <c r="L31" s="377"/>
    </row>
    <row r="32" spans="2:12" ht="17.25" customHeight="1" x14ac:dyDescent="0.2">
      <c r="B32" s="317" t="s">
        <v>242</v>
      </c>
      <c r="C32" s="702">
        <v>0</v>
      </c>
      <c r="D32" s="703"/>
      <c r="E32" s="702">
        <v>0</v>
      </c>
      <c r="F32" s="703"/>
      <c r="K32" s="377"/>
      <c r="L32" s="377"/>
    </row>
    <row r="33" spans="2:12" ht="17.25" customHeight="1" x14ac:dyDescent="0.2">
      <c r="B33" s="317" t="s">
        <v>243</v>
      </c>
      <c r="C33" s="702">
        <v>0</v>
      </c>
      <c r="D33" s="703"/>
      <c r="E33" s="702">
        <v>0</v>
      </c>
      <c r="F33" s="703"/>
      <c r="K33" s="377"/>
      <c r="L33" s="377"/>
    </row>
    <row r="34" spans="2:12" ht="17.25" customHeight="1" x14ac:dyDescent="0.2">
      <c r="B34" s="317" t="s">
        <v>154</v>
      </c>
      <c r="C34" s="702">
        <v>1.7</v>
      </c>
      <c r="D34" s="703"/>
      <c r="E34" s="702">
        <v>2.8</v>
      </c>
      <c r="F34" s="703"/>
      <c r="K34" s="377"/>
      <c r="L34" s="377"/>
    </row>
    <row r="35" spans="2:12" ht="17.25" customHeight="1" x14ac:dyDescent="0.2">
      <c r="B35" s="317" t="s">
        <v>244</v>
      </c>
      <c r="C35" s="787">
        <v>82.6</v>
      </c>
      <c r="D35" s="788"/>
      <c r="E35" s="702">
        <v>76.400000000000006</v>
      </c>
      <c r="F35" s="703"/>
      <c r="K35" s="377"/>
      <c r="L35" s="284"/>
    </row>
    <row r="36" spans="2:12" ht="15.75" customHeight="1" x14ac:dyDescent="0.2">
      <c r="B36" s="321" t="s">
        <v>211</v>
      </c>
      <c r="C36" s="752" t="s">
        <v>347</v>
      </c>
      <c r="D36" s="753"/>
      <c r="E36" s="752" t="s">
        <v>348</v>
      </c>
      <c r="F36" s="753"/>
      <c r="H36" s="393"/>
      <c r="K36" s="377"/>
      <c r="L36" s="377"/>
    </row>
    <row r="37" spans="2:12" ht="15.75" customHeight="1" x14ac:dyDescent="0.2">
      <c r="B37" s="329" t="s">
        <v>221</v>
      </c>
      <c r="C37" s="760">
        <v>100</v>
      </c>
      <c r="D37" s="761"/>
      <c r="E37" s="760">
        <v>100</v>
      </c>
      <c r="F37" s="761"/>
      <c r="K37" s="377"/>
      <c r="L37" s="377"/>
    </row>
    <row r="38" spans="2:12" x14ac:dyDescent="0.2">
      <c r="B38" s="330" t="s">
        <v>222</v>
      </c>
      <c r="C38" s="706">
        <v>333</v>
      </c>
      <c r="D38" s="707"/>
      <c r="E38" s="706">
        <v>399</v>
      </c>
      <c r="F38" s="707"/>
      <c r="K38" s="377"/>
      <c r="L38" s="377"/>
    </row>
    <row r="39" spans="2:12" x14ac:dyDescent="0.2">
      <c r="B39" s="334" t="s">
        <v>415</v>
      </c>
      <c r="K39" s="377"/>
      <c r="L39" s="377"/>
    </row>
    <row r="40" spans="2:12" x14ac:dyDescent="0.2">
      <c r="B40" s="331" t="s">
        <v>290</v>
      </c>
    </row>
  </sheetData>
  <customSheetViews>
    <customSheetView guid="{4BF6A69F-C29D-460A-9E84-5045F8F80EEB}" showGridLines="0" topLeftCell="A20">
      <selection activeCell="H36" sqref="H36"/>
      <pageMargins left="0.19685039370078741" right="0.15748031496062992" top="0.19685039370078741" bottom="0.19685039370078741" header="0.31496062992125984" footer="0.31496062992125984"/>
      <pageSetup paperSize="9" orientation="portrait"/>
    </customSheetView>
  </customSheetViews>
  <mergeCells count="43">
    <mergeCell ref="C38:D38"/>
    <mergeCell ref="E38:F38"/>
    <mergeCell ref="A1:G1"/>
    <mergeCell ref="B3:F3"/>
    <mergeCell ref="C5:D5"/>
    <mergeCell ref="E5:F5"/>
    <mergeCell ref="B18:F18"/>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6:D36"/>
    <mergeCell ref="E36:F36"/>
    <mergeCell ref="C37:D37"/>
    <mergeCell ref="E37:F37"/>
    <mergeCell ref="C33:D33"/>
    <mergeCell ref="E33:F33"/>
    <mergeCell ref="C35:D35"/>
    <mergeCell ref="E35:F35"/>
    <mergeCell ref="C34:D34"/>
    <mergeCell ref="E34:F34"/>
  </mergeCells>
  <phoneticPr fontId="10" type="noConversion"/>
  <pageMargins left="0.19685039370078741" right="0.15748031496062992" top="0.19685039370078741" bottom="0.19685039370078741" header="0.31496062992125984" footer="0.31496062992125984"/>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I47"/>
  <sheetViews>
    <sheetView showGridLines="0" workbookViewId="0">
      <selection sqref="A1:I1"/>
    </sheetView>
  </sheetViews>
  <sheetFormatPr baseColWidth="10" defaultRowHeight="12.75" x14ac:dyDescent="0.2"/>
  <cols>
    <col min="1" max="1" width="2.140625" style="20" customWidth="1"/>
    <col min="2" max="2" width="20.85546875" style="20" customWidth="1"/>
    <col min="3" max="3" width="14.7109375" style="20" customWidth="1"/>
    <col min="4" max="4" width="10.7109375" style="20" customWidth="1"/>
    <col min="5" max="5" width="11.140625" style="20" customWidth="1"/>
    <col min="6" max="6" width="10.42578125" style="20" customWidth="1"/>
    <col min="7" max="8" width="11.42578125" style="20" customWidth="1"/>
    <col min="9" max="9" width="2.7109375" style="20" customWidth="1"/>
    <col min="10" max="16384" width="11.42578125" style="20"/>
  </cols>
  <sheetData>
    <row r="1" spans="1:9" x14ac:dyDescent="0.2">
      <c r="A1" s="652" t="s">
        <v>310</v>
      </c>
      <c r="B1" s="652"/>
      <c r="C1" s="652"/>
      <c r="D1" s="652"/>
      <c r="E1" s="652"/>
      <c r="F1" s="652"/>
      <c r="G1" s="652"/>
      <c r="H1" s="652"/>
      <c r="I1" s="652"/>
    </row>
    <row r="2" spans="1:9" x14ac:dyDescent="0.2">
      <c r="A2" s="401"/>
      <c r="B2" s="401"/>
      <c r="C2" s="401"/>
      <c r="D2" s="401"/>
      <c r="E2" s="401"/>
      <c r="F2" s="401"/>
      <c r="G2" s="401"/>
      <c r="H2" s="401"/>
      <c r="I2" s="401"/>
    </row>
    <row r="3" spans="1:9" x14ac:dyDescent="0.2">
      <c r="A3" s="401"/>
      <c r="B3" s="641" t="s">
        <v>269</v>
      </c>
      <c r="C3" s="641"/>
      <c r="D3" s="641"/>
      <c r="E3" s="641"/>
      <c r="F3" s="641"/>
      <c r="G3" s="641"/>
      <c r="H3" s="313"/>
      <c r="I3" s="401"/>
    </row>
    <row r="4" spans="1:9" ht="8.25" customHeight="1" x14ac:dyDescent="0.2">
      <c r="B4" s="24"/>
      <c r="C4" s="21"/>
      <c r="D4" s="21"/>
      <c r="E4" s="22"/>
      <c r="F4" s="23"/>
      <c r="G4" s="21"/>
      <c r="H4" s="24"/>
    </row>
    <row r="5" spans="1:9" x14ac:dyDescent="0.2">
      <c r="B5" s="623" t="s">
        <v>245</v>
      </c>
      <c r="C5" s="645" t="s">
        <v>246</v>
      </c>
      <c r="D5" s="645" t="s">
        <v>261</v>
      </c>
      <c r="E5" s="653" t="s">
        <v>245</v>
      </c>
      <c r="F5" s="654"/>
      <c r="G5" s="654"/>
      <c r="H5" s="655"/>
    </row>
    <row r="6" spans="1:9" ht="25.5" x14ac:dyDescent="0.2">
      <c r="B6" s="624"/>
      <c r="C6" s="646"/>
      <c r="D6" s="646"/>
      <c r="E6" s="588" t="s">
        <v>247</v>
      </c>
      <c r="F6" s="588" t="s">
        <v>248</v>
      </c>
      <c r="G6" s="588" t="s">
        <v>210</v>
      </c>
      <c r="H6" s="590" t="s">
        <v>249</v>
      </c>
    </row>
    <row r="7" spans="1:9" ht="15" customHeight="1" x14ac:dyDescent="0.2">
      <c r="B7" s="624"/>
      <c r="C7" s="620" t="s">
        <v>258</v>
      </c>
      <c r="D7" s="314" t="s">
        <v>258</v>
      </c>
      <c r="E7" s="39">
        <v>546</v>
      </c>
      <c r="F7" s="40">
        <v>7</v>
      </c>
      <c r="G7" s="19">
        <f>SUM(E7:F7)</f>
        <v>553</v>
      </c>
      <c r="H7" s="41">
        <v>0</v>
      </c>
    </row>
    <row r="8" spans="1:9" ht="15" x14ac:dyDescent="0.2">
      <c r="B8" s="624"/>
      <c r="C8" s="621"/>
      <c r="D8" s="315" t="s">
        <v>259</v>
      </c>
      <c r="E8" s="39">
        <v>2652</v>
      </c>
      <c r="F8" s="40">
        <v>513</v>
      </c>
      <c r="G8" s="19">
        <v>3165</v>
      </c>
      <c r="H8" s="41">
        <v>6</v>
      </c>
    </row>
    <row r="9" spans="1:9" x14ac:dyDescent="0.2">
      <c r="B9" s="624"/>
      <c r="C9" s="622"/>
      <c r="D9" s="32" t="s">
        <v>210</v>
      </c>
      <c r="E9" s="61">
        <f>SUM(E7:E8)</f>
        <v>3198</v>
      </c>
      <c r="F9" s="42">
        <f>SUM(F7:F8)</f>
        <v>520</v>
      </c>
      <c r="G9" s="42">
        <f>SUM(G7:G8)</f>
        <v>3718</v>
      </c>
      <c r="H9" s="62">
        <f>SUM(H7:H8)</f>
        <v>6</v>
      </c>
    </row>
    <row r="10" spans="1:9" ht="15" customHeight="1" x14ac:dyDescent="0.2">
      <c r="B10" s="624"/>
      <c r="C10" s="620" t="s">
        <v>259</v>
      </c>
      <c r="D10" s="314" t="s">
        <v>258</v>
      </c>
      <c r="E10" s="39">
        <v>45</v>
      </c>
      <c r="F10" s="40">
        <v>6</v>
      </c>
      <c r="G10" s="19">
        <f>SUM(E10:F10)</f>
        <v>51</v>
      </c>
      <c r="H10" s="41">
        <v>0</v>
      </c>
    </row>
    <row r="11" spans="1:9" ht="15" x14ac:dyDescent="0.2">
      <c r="B11" s="624"/>
      <c r="C11" s="621"/>
      <c r="D11" s="315" t="s">
        <v>259</v>
      </c>
      <c r="E11" s="39">
        <v>655</v>
      </c>
      <c r="F11" s="40">
        <v>286</v>
      </c>
      <c r="G11" s="19">
        <f>SUM(E11:F11)</f>
        <v>941</v>
      </c>
      <c r="H11" s="41">
        <v>2</v>
      </c>
    </row>
    <row r="12" spans="1:9" ht="15" customHeight="1" x14ac:dyDescent="0.2">
      <c r="B12" s="624"/>
      <c r="C12" s="621"/>
      <c r="D12" s="32" t="s">
        <v>210</v>
      </c>
      <c r="E12" s="61">
        <f>SUM(E10:E11)</f>
        <v>700</v>
      </c>
      <c r="F12" s="42">
        <f>SUM(F10:F11)</f>
        <v>292</v>
      </c>
      <c r="G12" s="42">
        <f>SUM(G10:G11)</f>
        <v>992</v>
      </c>
      <c r="H12" s="62">
        <f>SUM(H10:H11)</f>
        <v>2</v>
      </c>
    </row>
    <row r="13" spans="1:9" x14ac:dyDescent="0.2">
      <c r="B13" s="625"/>
      <c r="C13" s="649" t="s">
        <v>210</v>
      </c>
      <c r="D13" s="650"/>
      <c r="E13" s="61">
        <f>SUM(E12,E9)</f>
        <v>3898</v>
      </c>
      <c r="F13" s="42">
        <f>SUM(F12,F9)</f>
        <v>812</v>
      </c>
      <c r="G13" s="42">
        <f>SUM(G12,G9)</f>
        <v>4710</v>
      </c>
      <c r="H13" s="62">
        <f>SUM(H12,H9)</f>
        <v>8</v>
      </c>
    </row>
    <row r="14" spans="1:9" x14ac:dyDescent="0.2">
      <c r="B14" s="380"/>
      <c r="C14" s="333"/>
      <c r="D14" s="333"/>
      <c r="E14" s="77"/>
      <c r="F14" s="77"/>
      <c r="G14" s="77"/>
      <c r="H14" s="77"/>
    </row>
    <row r="15" spans="1:9" x14ac:dyDescent="0.2">
      <c r="B15" s="25"/>
      <c r="C15" s="25"/>
      <c r="D15" s="25"/>
      <c r="E15" s="588" t="s">
        <v>247</v>
      </c>
      <c r="F15" s="588" t="s">
        <v>248</v>
      </c>
      <c r="G15" s="588" t="s">
        <v>210</v>
      </c>
    </row>
    <row r="16" spans="1:9" ht="31.5" customHeight="1" x14ac:dyDescent="0.2">
      <c r="B16" s="714" t="s">
        <v>155</v>
      </c>
      <c r="C16" s="715"/>
      <c r="D16" s="716"/>
      <c r="E16" s="82">
        <v>9</v>
      </c>
      <c r="F16" s="82">
        <v>0</v>
      </c>
      <c r="G16" s="83">
        <f>SUM(E16:F16)</f>
        <v>9</v>
      </c>
    </row>
    <row r="17" spans="2:8" ht="17.25" customHeight="1" x14ac:dyDescent="0.2">
      <c r="B17" s="28"/>
    </row>
    <row r="18" spans="2:8" x14ac:dyDescent="0.2">
      <c r="B18" s="641" t="s">
        <v>266</v>
      </c>
      <c r="C18" s="641"/>
      <c r="D18" s="641"/>
      <c r="E18" s="641"/>
      <c r="F18" s="641"/>
      <c r="G18" s="641"/>
      <c r="H18" s="34"/>
    </row>
    <row r="19" spans="2:8" ht="8.25" customHeight="1" x14ac:dyDescent="0.2">
      <c r="B19" s="374"/>
      <c r="C19" s="29"/>
      <c r="D19" s="29"/>
      <c r="E19" s="23"/>
      <c r="F19" s="21"/>
      <c r="G19" s="21"/>
      <c r="H19" s="28"/>
    </row>
    <row r="20" spans="2:8" x14ac:dyDescent="0.2">
      <c r="B20" s="29"/>
      <c r="C20" s="29"/>
      <c r="D20" s="591" t="s">
        <v>261</v>
      </c>
      <c r="E20" s="591" t="s">
        <v>247</v>
      </c>
      <c r="F20" s="593" t="s">
        <v>248</v>
      </c>
      <c r="G20" s="591" t="s">
        <v>210</v>
      </c>
      <c r="H20" s="28"/>
    </row>
    <row r="21" spans="2:8" ht="15" x14ac:dyDescent="0.2">
      <c r="B21" s="629" t="s">
        <v>250</v>
      </c>
      <c r="C21" s="630"/>
      <c r="D21" s="314" t="s">
        <v>258</v>
      </c>
      <c r="E21" s="45">
        <v>1590</v>
      </c>
      <c r="F21" s="46">
        <v>277</v>
      </c>
      <c r="G21" s="47">
        <f>SUM(E21:F21)</f>
        <v>1867</v>
      </c>
      <c r="H21" s="28"/>
    </row>
    <row r="22" spans="2:8" ht="15" x14ac:dyDescent="0.2">
      <c r="B22" s="631"/>
      <c r="C22" s="632"/>
      <c r="D22" s="315" t="s">
        <v>259</v>
      </c>
      <c r="E22" s="40">
        <v>1376</v>
      </c>
      <c r="F22" s="39">
        <v>207</v>
      </c>
      <c r="G22" s="19">
        <f>SUM(E22:F22)</f>
        <v>1583</v>
      </c>
      <c r="H22" s="28"/>
    </row>
    <row r="23" spans="2:8" x14ac:dyDescent="0.2">
      <c r="B23" s="633"/>
      <c r="C23" s="634"/>
      <c r="D23" s="32" t="s">
        <v>210</v>
      </c>
      <c r="E23" s="47">
        <f>SUM(E21:E22)</f>
        <v>2966</v>
      </c>
      <c r="F23" s="56">
        <f>SUM(F21:F22)</f>
        <v>484</v>
      </c>
      <c r="G23" s="47">
        <f>SUM(G21:G22)</f>
        <v>3450</v>
      </c>
      <c r="H23" s="28"/>
    </row>
    <row r="24" spans="2:8" ht="15" x14ac:dyDescent="0.2">
      <c r="B24" s="629" t="s">
        <v>251</v>
      </c>
      <c r="C24" s="630"/>
      <c r="D24" s="314" t="s">
        <v>258</v>
      </c>
      <c r="E24" s="57">
        <v>1559</v>
      </c>
      <c r="F24" s="45">
        <v>272</v>
      </c>
      <c r="G24" s="58">
        <f>SUM(E24:F24)</f>
        <v>1831</v>
      </c>
      <c r="H24" s="29"/>
    </row>
    <row r="25" spans="2:8" ht="15" x14ac:dyDescent="0.2">
      <c r="B25" s="631"/>
      <c r="C25" s="632"/>
      <c r="D25" s="315" t="s">
        <v>259</v>
      </c>
      <c r="E25" s="59">
        <v>1249</v>
      </c>
      <c r="F25" s="48">
        <v>201</v>
      </c>
      <c r="G25" s="60">
        <f>SUM(E25:F25)</f>
        <v>1450</v>
      </c>
      <c r="H25" s="29"/>
    </row>
    <row r="26" spans="2:8" x14ac:dyDescent="0.2">
      <c r="B26" s="633"/>
      <c r="C26" s="634"/>
      <c r="D26" s="32" t="s">
        <v>210</v>
      </c>
      <c r="E26" s="42">
        <f>SUM(E24:E25)</f>
        <v>2808</v>
      </c>
      <c r="F26" s="61">
        <f>SUM(F24:F25)</f>
        <v>473</v>
      </c>
      <c r="G26" s="42">
        <f>SUM(G24:G25)</f>
        <v>3281</v>
      </c>
      <c r="H26" s="29"/>
    </row>
    <row r="27" spans="2:8" ht="12.75" customHeight="1" x14ac:dyDescent="0.2">
      <c r="B27" s="642" t="s">
        <v>252</v>
      </c>
      <c r="C27" s="644"/>
      <c r="D27" s="314" t="s">
        <v>258</v>
      </c>
      <c r="E27" s="45">
        <v>0</v>
      </c>
      <c r="F27" s="46">
        <v>0</v>
      </c>
      <c r="G27" s="291">
        <f>SUM(E27:F27)</f>
        <v>0</v>
      </c>
      <c r="H27" s="285"/>
    </row>
    <row r="28" spans="2:8" ht="12.75" customHeight="1" x14ac:dyDescent="0.2">
      <c r="B28" s="647"/>
      <c r="C28" s="648"/>
      <c r="D28" s="315" t="s">
        <v>259</v>
      </c>
      <c r="E28" s="40">
        <v>0</v>
      </c>
      <c r="F28" s="39">
        <v>0</v>
      </c>
      <c r="G28" s="302">
        <f>SUM(E28:F28)</f>
        <v>0</v>
      </c>
      <c r="H28" s="286"/>
    </row>
    <row r="29" spans="2:8" ht="12.75" customHeight="1" x14ac:dyDescent="0.2">
      <c r="B29" s="626"/>
      <c r="C29" s="628"/>
      <c r="D29" s="32" t="s">
        <v>210</v>
      </c>
      <c r="E29" s="47">
        <f>SUM(E27:E28)</f>
        <v>0</v>
      </c>
      <c r="F29" s="56">
        <f>SUM(F27:F28)</f>
        <v>0</v>
      </c>
      <c r="G29" s="291">
        <f>SUM(G27:G28)</f>
        <v>0</v>
      </c>
      <c r="H29" s="285"/>
    </row>
    <row r="30" spans="2:8" ht="12.75" customHeight="1" x14ac:dyDescent="0.2">
      <c r="B30" s="642" t="s">
        <v>253</v>
      </c>
      <c r="C30" s="644"/>
      <c r="D30" s="314" t="s">
        <v>258</v>
      </c>
      <c r="E30" s="45">
        <v>0</v>
      </c>
      <c r="F30" s="46">
        <v>0</v>
      </c>
      <c r="G30" s="291">
        <f>SUM(E30:F30)</f>
        <v>0</v>
      </c>
      <c r="H30" s="294"/>
    </row>
    <row r="31" spans="2:8" ht="12.75" customHeight="1" x14ac:dyDescent="0.2">
      <c r="B31" s="647"/>
      <c r="C31" s="648"/>
      <c r="D31" s="315" t="s">
        <v>259</v>
      </c>
      <c r="E31" s="40">
        <v>0</v>
      </c>
      <c r="F31" s="39">
        <v>0</v>
      </c>
      <c r="G31" s="302">
        <f>SUM(E31:F31)</f>
        <v>0</v>
      </c>
      <c r="H31" s="294"/>
    </row>
    <row r="32" spans="2:8" ht="12.75" customHeight="1" x14ac:dyDescent="0.2">
      <c r="B32" s="626"/>
      <c r="C32" s="628"/>
      <c r="D32" s="32" t="s">
        <v>210</v>
      </c>
      <c r="E32" s="42">
        <f>SUM(E30:E31)</f>
        <v>0</v>
      </c>
      <c r="F32" s="61">
        <f>SUM(F30:F31)</f>
        <v>0</v>
      </c>
      <c r="G32" s="293">
        <f>SUM(G30:G31)</f>
        <v>0</v>
      </c>
      <c r="H32" s="294"/>
    </row>
    <row r="33" spans="2:8" ht="17.25" customHeight="1" x14ac:dyDescent="0.2">
      <c r="B33" s="28"/>
      <c r="C33" s="28"/>
      <c r="D33" s="28"/>
      <c r="E33" s="30"/>
      <c r="F33" s="30"/>
      <c r="G33" s="30"/>
      <c r="H33" s="29"/>
    </row>
    <row r="34" spans="2:8" x14ac:dyDescent="0.2">
      <c r="B34" s="641" t="s">
        <v>267</v>
      </c>
      <c r="C34" s="641"/>
      <c r="D34" s="641"/>
      <c r="E34" s="641"/>
      <c r="F34" s="641"/>
      <c r="G34" s="641"/>
      <c r="H34" s="34"/>
    </row>
    <row r="35" spans="2:8" ht="8.25" customHeight="1" x14ac:dyDescent="0.2">
      <c r="B35" s="24"/>
      <c r="C35" s="29"/>
      <c r="D35" s="29"/>
      <c r="E35" s="29"/>
      <c r="F35" s="29"/>
      <c r="G35" s="29"/>
      <c r="H35" s="29"/>
    </row>
    <row r="36" spans="2:8" x14ac:dyDescent="0.2">
      <c r="B36" s="25"/>
      <c r="C36" s="25"/>
      <c r="D36" s="25"/>
      <c r="E36" s="591" t="s">
        <v>247</v>
      </c>
      <c r="F36" s="593" t="s">
        <v>248</v>
      </c>
      <c r="G36" s="591" t="s">
        <v>210</v>
      </c>
      <c r="H36" s="29"/>
    </row>
    <row r="37" spans="2:8" ht="27" customHeight="1" x14ac:dyDescent="0.2">
      <c r="B37" s="642" t="s">
        <v>174</v>
      </c>
      <c r="C37" s="643"/>
      <c r="D37" s="644"/>
      <c r="E37" s="43">
        <v>9731</v>
      </c>
      <c r="F37" s="51">
        <v>1533</v>
      </c>
      <c r="G37" s="52">
        <f>SUM(E37:F37)</f>
        <v>11264</v>
      </c>
      <c r="H37" s="29"/>
    </row>
    <row r="38" spans="2:8" ht="12.75" customHeight="1" x14ac:dyDescent="0.2">
      <c r="B38" s="626" t="s">
        <v>254</v>
      </c>
      <c r="C38" s="627"/>
      <c r="D38" s="628"/>
      <c r="E38" s="44">
        <v>4289</v>
      </c>
      <c r="F38" s="53">
        <v>716</v>
      </c>
      <c r="G38" s="54">
        <f>SUM(E38:F38)</f>
        <v>5005</v>
      </c>
      <c r="H38" s="29"/>
    </row>
    <row r="39" spans="2:8" x14ac:dyDescent="0.2">
      <c r="B39" s="28" t="s">
        <v>175</v>
      </c>
      <c r="C39" s="28"/>
      <c r="D39" s="28"/>
      <c r="E39" s="28"/>
      <c r="F39" s="28"/>
      <c r="G39" s="29"/>
      <c r="H39" s="29"/>
    </row>
    <row r="40" spans="2:8" ht="17.25" customHeight="1" x14ac:dyDescent="0.2">
      <c r="B40" s="28"/>
      <c r="C40" s="28"/>
      <c r="D40" s="28"/>
      <c r="E40" s="28"/>
      <c r="F40" s="28"/>
      <c r="G40" s="29"/>
      <c r="H40" s="29"/>
    </row>
    <row r="41" spans="2:8" x14ac:dyDescent="0.2">
      <c r="B41" s="641" t="s">
        <v>268</v>
      </c>
      <c r="C41" s="641"/>
      <c r="D41" s="641"/>
      <c r="E41" s="641"/>
      <c r="F41" s="641"/>
      <c r="G41" s="641"/>
      <c r="H41" s="34"/>
    </row>
    <row r="42" spans="2:8" ht="8.25" customHeight="1" x14ac:dyDescent="0.2">
      <c r="B42" s="31"/>
      <c r="C42" s="23"/>
      <c r="D42" s="23"/>
      <c r="E42" s="21"/>
      <c r="G42" s="29"/>
      <c r="H42" s="29"/>
    </row>
    <row r="43" spans="2:8" x14ac:dyDescent="0.2">
      <c r="B43" s="594" t="s">
        <v>255</v>
      </c>
      <c r="C43" s="594" t="s">
        <v>256</v>
      </c>
      <c r="D43" s="635" t="s">
        <v>257</v>
      </c>
      <c r="E43" s="636"/>
      <c r="F43" s="635" t="s">
        <v>210</v>
      </c>
      <c r="G43" s="636"/>
      <c r="H43" s="29"/>
    </row>
    <row r="44" spans="2:8" x14ac:dyDescent="0.2">
      <c r="B44" s="322">
        <v>109</v>
      </c>
      <c r="C44" s="322">
        <v>13</v>
      </c>
      <c r="D44" s="637">
        <v>0</v>
      </c>
      <c r="E44" s="638"/>
      <c r="F44" s="639">
        <f>SUM(B44:E44)</f>
        <v>122</v>
      </c>
      <c r="G44" s="640"/>
      <c r="H44" s="29"/>
    </row>
    <row r="46" spans="2:8" x14ac:dyDescent="0.2">
      <c r="B46" s="619" t="s">
        <v>209</v>
      </c>
      <c r="C46" s="619"/>
      <c r="D46" s="619"/>
      <c r="E46" s="619"/>
      <c r="F46" s="619"/>
      <c r="G46" s="619"/>
      <c r="H46" s="619"/>
    </row>
    <row r="47" spans="2:8" x14ac:dyDescent="0.2">
      <c r="B47" s="619"/>
      <c r="C47" s="619"/>
      <c r="D47" s="619"/>
      <c r="E47" s="619"/>
      <c r="F47" s="619"/>
      <c r="G47" s="619"/>
      <c r="H47" s="619"/>
    </row>
  </sheetData>
  <customSheetViews>
    <customSheetView guid="{4BF6A69F-C29D-460A-9E84-5045F8F80EEB}" showGridLines="0">
      <selection sqref="A1:I55"/>
      <pageMargins left="0.19685039370078741" right="0.15748031496062992" top="0.19685039370078741" bottom="0.19685039370078741" header="0.31496062992125984" footer="0.31496062992125984"/>
      <pageSetup paperSize="9" orientation="portrait"/>
    </customSheetView>
  </customSheetViews>
  <mergeCells count="24">
    <mergeCell ref="A1:I1"/>
    <mergeCell ref="B3:G3"/>
    <mergeCell ref="B5:B13"/>
    <mergeCell ref="C5:C6"/>
    <mergeCell ref="D5:D6"/>
    <mergeCell ref="E5:H5"/>
    <mergeCell ref="C7:C9"/>
    <mergeCell ref="C10:C12"/>
    <mergeCell ref="C13:D13"/>
    <mergeCell ref="B46:H47"/>
    <mergeCell ref="D44:E44"/>
    <mergeCell ref="F44:G44"/>
    <mergeCell ref="B34:G34"/>
    <mergeCell ref="B37:D37"/>
    <mergeCell ref="B38:D38"/>
    <mergeCell ref="B41:G41"/>
    <mergeCell ref="D43:E43"/>
    <mergeCell ref="F43:G43"/>
    <mergeCell ref="B30:C32"/>
    <mergeCell ref="B16:D16"/>
    <mergeCell ref="B18:G18"/>
    <mergeCell ref="B21:C23"/>
    <mergeCell ref="B24:C26"/>
    <mergeCell ref="B27:C29"/>
  </mergeCells>
  <phoneticPr fontId="10" type="noConversion"/>
  <pageMargins left="0.19685039370078741" right="0.15748031496062992" top="0.19685039370078741" bottom="0.19685039370078741" header="0.31496062992125984" footer="0.31496062992125984"/>
  <pageSetup paperSize="9" orientation="portrait" r:id="rId1"/>
  <ignoredErrors>
    <ignoredError sqref="G23:G32" formula="1"/>
  </ignoredError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Q48"/>
  <sheetViews>
    <sheetView showGridLines="0" workbookViewId="0">
      <selection sqref="A1:K49"/>
    </sheetView>
  </sheetViews>
  <sheetFormatPr baseColWidth="10" defaultRowHeight="12.75" x14ac:dyDescent="0.2"/>
  <cols>
    <col min="1" max="1" width="2.140625" style="20" customWidth="1"/>
    <col min="2" max="2" width="35" style="20" customWidth="1"/>
    <col min="3" max="3" width="11.42578125" style="20"/>
    <col min="4" max="4" width="9.42578125" style="20" customWidth="1"/>
    <col min="5" max="5" width="9.7109375" style="20" customWidth="1"/>
    <col min="6" max="6" width="14.140625" style="20" customWidth="1"/>
    <col min="7" max="7" width="9.5703125" style="20" customWidth="1"/>
    <col min="8" max="8" width="9.42578125" style="20" customWidth="1"/>
    <col min="9" max="9" width="8.7109375" style="20" customWidth="1"/>
    <col min="10" max="10" width="8.5703125" style="20" customWidth="1"/>
    <col min="11" max="11" width="7.7109375" style="20" customWidth="1"/>
    <col min="12" max="16384" width="11.42578125" style="20"/>
  </cols>
  <sheetData>
    <row r="1" spans="1:11" x14ac:dyDescent="0.2">
      <c r="A1" s="652" t="s">
        <v>309</v>
      </c>
      <c r="B1" s="652"/>
      <c r="C1" s="652"/>
      <c r="D1" s="652"/>
      <c r="E1" s="652"/>
      <c r="F1" s="652"/>
      <c r="G1" s="652"/>
      <c r="H1" s="652"/>
      <c r="I1" s="652"/>
      <c r="J1" s="652"/>
      <c r="K1" s="652"/>
    </row>
    <row r="2" spans="1:11" x14ac:dyDescent="0.2">
      <c r="A2" s="401"/>
      <c r="B2" s="401"/>
      <c r="C2" s="401"/>
      <c r="D2" s="401"/>
      <c r="E2" s="401"/>
      <c r="F2" s="401"/>
      <c r="G2" s="401"/>
      <c r="H2" s="401"/>
      <c r="I2" s="401"/>
    </row>
    <row r="3" spans="1:11" ht="12.75" customHeight="1" x14ac:dyDescent="0.2">
      <c r="A3" s="401"/>
      <c r="B3" s="641" t="s">
        <v>263</v>
      </c>
      <c r="C3" s="641"/>
      <c r="D3" s="641"/>
      <c r="E3" s="641"/>
      <c r="F3" s="641"/>
      <c r="G3" s="641"/>
      <c r="H3" s="641"/>
      <c r="I3" s="641"/>
      <c r="J3" s="401"/>
    </row>
    <row r="4" spans="1:11" ht="8.25" customHeight="1" x14ac:dyDescent="0.2">
      <c r="B4" s="2"/>
      <c r="C4" s="2"/>
      <c r="D4" s="2"/>
      <c r="E4" s="2"/>
      <c r="F4" s="2"/>
      <c r="G4" s="2"/>
      <c r="H4" s="2"/>
      <c r="I4" s="2"/>
      <c r="J4" s="2"/>
      <c r="K4" s="2"/>
    </row>
    <row r="5" spans="1:11" ht="12.75" customHeight="1" x14ac:dyDescent="0.2">
      <c r="B5" s="3"/>
      <c r="C5" s="658" t="s">
        <v>184</v>
      </c>
      <c r="D5" s="658" t="s">
        <v>220</v>
      </c>
      <c r="E5" s="658" t="s">
        <v>139</v>
      </c>
      <c r="F5" s="658" t="s">
        <v>138</v>
      </c>
      <c r="G5" s="658" t="s">
        <v>329</v>
      </c>
      <c r="H5" s="658" t="s">
        <v>328</v>
      </c>
      <c r="I5" s="658" t="s">
        <v>327</v>
      </c>
      <c r="J5" s="658" t="s">
        <v>211</v>
      </c>
      <c r="K5" s="658" t="s">
        <v>210</v>
      </c>
    </row>
    <row r="6" spans="1:11" x14ac:dyDescent="0.2">
      <c r="B6" s="3"/>
      <c r="C6" s="659"/>
      <c r="D6" s="659"/>
      <c r="E6" s="659"/>
      <c r="F6" s="659"/>
      <c r="G6" s="659"/>
      <c r="H6" s="659"/>
      <c r="I6" s="659"/>
      <c r="J6" s="659"/>
      <c r="K6" s="659"/>
    </row>
    <row r="7" spans="1:11" x14ac:dyDescent="0.2">
      <c r="B7" s="3"/>
      <c r="C7" s="659"/>
      <c r="D7" s="659"/>
      <c r="E7" s="659"/>
      <c r="F7" s="659"/>
      <c r="G7" s="659"/>
      <c r="H7" s="659"/>
      <c r="I7" s="659"/>
      <c r="J7" s="659"/>
      <c r="K7" s="659"/>
    </row>
    <row r="8" spans="1:11" x14ac:dyDescent="0.2">
      <c r="B8" s="3"/>
      <c r="C8" s="659"/>
      <c r="D8" s="659"/>
      <c r="E8" s="659"/>
      <c r="F8" s="659"/>
      <c r="G8" s="659"/>
      <c r="H8" s="659"/>
      <c r="I8" s="659"/>
      <c r="J8" s="659"/>
      <c r="K8" s="659"/>
    </row>
    <row r="9" spans="1:11" x14ac:dyDescent="0.2">
      <c r="B9" s="3"/>
      <c r="C9" s="659"/>
      <c r="D9" s="659"/>
      <c r="E9" s="659"/>
      <c r="F9" s="659"/>
      <c r="G9" s="659"/>
      <c r="H9" s="659"/>
      <c r="I9" s="659"/>
      <c r="J9" s="659"/>
      <c r="K9" s="659"/>
    </row>
    <row r="10" spans="1:11" x14ac:dyDescent="0.2">
      <c r="B10" s="3"/>
      <c r="C10" s="659"/>
      <c r="D10" s="659"/>
      <c r="E10" s="659"/>
      <c r="F10" s="659"/>
      <c r="G10" s="659"/>
      <c r="H10" s="659"/>
      <c r="I10" s="659"/>
      <c r="J10" s="659"/>
      <c r="K10" s="659"/>
    </row>
    <row r="11" spans="1:11" x14ac:dyDescent="0.2">
      <c r="B11" s="3"/>
      <c r="C11" s="660"/>
      <c r="D11" s="660"/>
      <c r="E11" s="660"/>
      <c r="F11" s="660"/>
      <c r="G11" s="660"/>
      <c r="H11" s="660"/>
      <c r="I11" s="660"/>
      <c r="J11" s="660"/>
      <c r="K11" s="660"/>
    </row>
    <row r="12" spans="1:11" ht="15" customHeight="1" x14ac:dyDescent="0.2">
      <c r="B12" s="67" t="s">
        <v>271</v>
      </c>
      <c r="C12" s="325">
        <v>25.8</v>
      </c>
      <c r="D12" s="324">
        <v>0</v>
      </c>
      <c r="E12" s="8">
        <v>9.6</v>
      </c>
      <c r="F12" s="324">
        <v>54.9</v>
      </c>
      <c r="G12" s="340">
        <v>3.2</v>
      </c>
      <c r="H12" s="8">
        <v>6.4</v>
      </c>
      <c r="I12" s="8">
        <v>0</v>
      </c>
      <c r="J12" s="8">
        <v>0</v>
      </c>
      <c r="K12" s="328">
        <f>SUM(C12:J12)</f>
        <v>99.9</v>
      </c>
    </row>
    <row r="13" spans="1:11" x14ac:dyDescent="0.2">
      <c r="B13" s="68" t="s">
        <v>222</v>
      </c>
      <c r="C13" s="10"/>
      <c r="D13" s="9"/>
      <c r="E13" s="10"/>
      <c r="F13" s="9"/>
      <c r="G13" s="10"/>
      <c r="H13" s="11"/>
      <c r="I13" s="11"/>
      <c r="J13" s="11"/>
      <c r="K13" s="70">
        <v>3245</v>
      </c>
    </row>
    <row r="14" spans="1:11" x14ac:dyDescent="0.2">
      <c r="B14" s="69" t="s">
        <v>272</v>
      </c>
      <c r="C14" s="339">
        <v>25.5</v>
      </c>
      <c r="D14" s="12">
        <v>0</v>
      </c>
      <c r="E14" s="323">
        <v>8.8000000000000007</v>
      </c>
      <c r="F14" s="12">
        <v>56.8</v>
      </c>
      <c r="G14" s="323">
        <v>3.8</v>
      </c>
      <c r="H14" s="4">
        <v>5</v>
      </c>
      <c r="I14" s="4">
        <v>0</v>
      </c>
      <c r="J14" s="4">
        <v>0</v>
      </c>
      <c r="K14" s="7">
        <f>SUM(C14:J14)</f>
        <v>99.899999999999991</v>
      </c>
    </row>
    <row r="15" spans="1:11" x14ac:dyDescent="0.2">
      <c r="B15" s="336" t="s">
        <v>222</v>
      </c>
      <c r="C15" s="326"/>
      <c r="D15" s="9"/>
      <c r="E15" s="10"/>
      <c r="F15" s="9"/>
      <c r="G15" s="10"/>
      <c r="H15" s="13"/>
      <c r="I15" s="13"/>
      <c r="J15" s="71"/>
      <c r="K15" s="71">
        <v>4353</v>
      </c>
    </row>
    <row r="16" spans="1:11" x14ac:dyDescent="0.2">
      <c r="B16" s="15"/>
      <c r="C16" s="323"/>
      <c r="D16" s="323"/>
      <c r="E16" s="323"/>
      <c r="F16" s="323"/>
      <c r="G16" s="323"/>
      <c r="H16" s="16"/>
      <c r="I16" s="323"/>
      <c r="J16" s="17"/>
      <c r="K16" s="17"/>
    </row>
    <row r="17" spans="2:12" ht="12.75" customHeight="1" x14ac:dyDescent="0.2">
      <c r="B17" s="641" t="s">
        <v>264</v>
      </c>
      <c r="C17" s="641"/>
      <c r="D17" s="641"/>
      <c r="E17" s="641"/>
      <c r="F17" s="641"/>
      <c r="G17" s="641"/>
      <c r="H17" s="641"/>
      <c r="I17" s="641"/>
    </row>
    <row r="18" spans="2:12" ht="8.25" customHeight="1" x14ac:dyDescent="0.2">
      <c r="B18" s="14"/>
      <c r="C18" s="14"/>
      <c r="D18" s="14"/>
      <c r="E18" s="14"/>
      <c r="F18" s="323"/>
      <c r="G18" s="323"/>
      <c r="H18" s="16"/>
      <c r="I18" s="323"/>
      <c r="J18" s="17"/>
      <c r="K18" s="17"/>
    </row>
    <row r="19" spans="2:12" ht="32.25" customHeight="1" x14ac:dyDescent="0.2">
      <c r="B19" s="596" t="s">
        <v>219</v>
      </c>
      <c r="C19" s="751" t="s">
        <v>430</v>
      </c>
      <c r="D19" s="751"/>
      <c r="E19" s="751" t="s">
        <v>272</v>
      </c>
      <c r="F19" s="751"/>
      <c r="G19" s="323"/>
      <c r="H19" s="16"/>
      <c r="I19" s="323"/>
      <c r="J19" s="17"/>
      <c r="K19" s="17"/>
    </row>
    <row r="20" spans="2:12" x14ac:dyDescent="0.2">
      <c r="B20" s="318" t="s">
        <v>223</v>
      </c>
      <c r="C20" s="673">
        <v>0.5</v>
      </c>
      <c r="D20" s="778"/>
      <c r="E20" s="673">
        <v>0.3</v>
      </c>
      <c r="F20" s="674"/>
      <c r="G20" s="323"/>
      <c r="H20" s="16"/>
      <c r="I20" s="323"/>
      <c r="J20" s="17"/>
      <c r="K20" s="17"/>
    </row>
    <row r="21" spans="2:12" x14ac:dyDescent="0.2">
      <c r="B21" s="35" t="s">
        <v>224</v>
      </c>
      <c r="C21" s="667">
        <v>6.7</v>
      </c>
      <c r="D21" s="776"/>
      <c r="E21" s="729">
        <v>5.4</v>
      </c>
      <c r="F21" s="668"/>
      <c r="G21" s="323"/>
      <c r="H21" s="16"/>
      <c r="I21" s="323"/>
      <c r="J21" s="17"/>
      <c r="K21" s="17"/>
    </row>
    <row r="22" spans="2:12" x14ac:dyDescent="0.2">
      <c r="B22" s="35" t="s">
        <v>225</v>
      </c>
      <c r="C22" s="667">
        <v>12.8</v>
      </c>
      <c r="D22" s="776"/>
      <c r="E22" s="729">
        <v>12</v>
      </c>
      <c r="F22" s="668"/>
      <c r="G22" s="196"/>
      <c r="H22" s="16"/>
      <c r="I22" s="323"/>
      <c r="J22" s="17"/>
      <c r="K22" s="17"/>
    </row>
    <row r="23" spans="2:12" x14ac:dyDescent="0.2">
      <c r="B23" s="35" t="s">
        <v>226</v>
      </c>
      <c r="C23" s="667">
        <v>20.7</v>
      </c>
      <c r="D23" s="776"/>
      <c r="E23" s="729">
        <v>24.2</v>
      </c>
      <c r="F23" s="668"/>
      <c r="G23" s="323"/>
      <c r="H23" s="16"/>
      <c r="I23" s="323"/>
      <c r="J23" s="17"/>
      <c r="K23" s="17"/>
      <c r="L23" s="393"/>
    </row>
    <row r="24" spans="2:12" x14ac:dyDescent="0.2">
      <c r="B24" s="35" t="s">
        <v>227</v>
      </c>
      <c r="C24" s="667">
        <v>19.8</v>
      </c>
      <c r="D24" s="776"/>
      <c r="E24" s="729">
        <v>21.2</v>
      </c>
      <c r="F24" s="668"/>
      <c r="G24" s="323"/>
      <c r="H24" s="16"/>
      <c r="I24" s="323"/>
      <c r="J24" s="17"/>
      <c r="K24" s="17"/>
    </row>
    <row r="25" spans="2:12" x14ac:dyDescent="0.2">
      <c r="B25" s="35" t="s">
        <v>228</v>
      </c>
      <c r="C25" s="667">
        <v>16.600000000000001</v>
      </c>
      <c r="D25" s="776"/>
      <c r="E25" s="729">
        <v>16.8</v>
      </c>
      <c r="F25" s="668"/>
      <c r="G25" s="323"/>
      <c r="H25" s="16"/>
      <c r="I25" s="323"/>
      <c r="J25" s="17"/>
      <c r="K25" s="17"/>
    </row>
    <row r="26" spans="2:12" x14ac:dyDescent="0.2">
      <c r="B26" s="35" t="s">
        <v>229</v>
      </c>
      <c r="C26" s="667">
        <v>13.6</v>
      </c>
      <c r="D26" s="776"/>
      <c r="E26" s="729">
        <v>12.3</v>
      </c>
      <c r="F26" s="668"/>
      <c r="G26" s="323"/>
      <c r="H26" s="16"/>
      <c r="I26" s="323"/>
      <c r="J26" s="17"/>
      <c r="K26" s="17"/>
    </row>
    <row r="27" spans="2:12" x14ac:dyDescent="0.2">
      <c r="B27" s="35" t="s">
        <v>230</v>
      </c>
      <c r="C27" s="667">
        <v>6.3</v>
      </c>
      <c r="D27" s="776"/>
      <c r="E27" s="729">
        <v>5.3</v>
      </c>
      <c r="F27" s="668"/>
      <c r="G27" s="323"/>
      <c r="H27" s="16"/>
      <c r="I27" s="323"/>
      <c r="J27" s="17"/>
      <c r="K27" s="17"/>
    </row>
    <row r="28" spans="2:12" x14ac:dyDescent="0.2">
      <c r="B28" s="35" t="s">
        <v>231</v>
      </c>
      <c r="C28" s="667">
        <v>3.1</v>
      </c>
      <c r="D28" s="776"/>
      <c r="E28" s="729">
        <v>2.5</v>
      </c>
      <c r="F28" s="668"/>
      <c r="G28" s="323"/>
      <c r="H28" s="16"/>
      <c r="I28" s="323"/>
      <c r="J28" s="17"/>
      <c r="K28" s="17"/>
    </row>
    <row r="29" spans="2:12" x14ac:dyDescent="0.2">
      <c r="B29" s="36" t="s">
        <v>211</v>
      </c>
      <c r="C29" s="779">
        <v>0</v>
      </c>
      <c r="D29" s="780"/>
      <c r="E29" s="779">
        <v>0</v>
      </c>
      <c r="F29" s="780"/>
      <c r="G29" s="323"/>
      <c r="H29" s="16"/>
      <c r="I29" s="323"/>
      <c r="J29" s="17"/>
      <c r="K29" s="17"/>
    </row>
    <row r="30" spans="2:12" x14ac:dyDescent="0.2">
      <c r="B30" s="335" t="s">
        <v>210</v>
      </c>
      <c r="C30" s="789">
        <f>SUM(C20:C29)</f>
        <v>100.09999999999998</v>
      </c>
      <c r="D30" s="790"/>
      <c r="E30" s="789">
        <f>SUM(E20:E29)</f>
        <v>99.999999999999986</v>
      </c>
      <c r="F30" s="790"/>
      <c r="G30" s="323"/>
      <c r="H30" s="16"/>
      <c r="I30" s="323"/>
      <c r="J30" s="17"/>
      <c r="K30" s="17"/>
    </row>
    <row r="31" spans="2:12" x14ac:dyDescent="0.2">
      <c r="B31" s="336" t="s">
        <v>222</v>
      </c>
      <c r="C31" s="791">
        <v>3245</v>
      </c>
      <c r="D31" s="792">
        <v>3049</v>
      </c>
      <c r="E31" s="793">
        <v>4353</v>
      </c>
      <c r="F31" s="794"/>
      <c r="G31" s="323"/>
      <c r="H31" s="16"/>
      <c r="I31" s="323"/>
      <c r="J31" s="17"/>
      <c r="K31" s="17"/>
      <c r="L31" s="393"/>
    </row>
    <row r="32" spans="2:12" ht="16.5" customHeight="1" x14ac:dyDescent="0.2">
      <c r="B32" s="15"/>
      <c r="C32" s="323"/>
      <c r="D32" s="323"/>
      <c r="E32" s="323"/>
      <c r="F32" s="323"/>
      <c r="G32" s="323"/>
      <c r="H32" s="16"/>
      <c r="I32" s="323"/>
      <c r="J32" s="17"/>
      <c r="K32" s="17"/>
    </row>
    <row r="33" spans="2:17" ht="12.75" customHeight="1" x14ac:dyDescent="0.2">
      <c r="B33" s="641" t="s">
        <v>181</v>
      </c>
      <c r="C33" s="641"/>
      <c r="D33" s="641"/>
      <c r="E33" s="641"/>
      <c r="F33" s="641"/>
      <c r="G33" s="641"/>
      <c r="H33" s="641"/>
      <c r="I33" s="641"/>
      <c r="J33" s="17"/>
      <c r="K33" s="17"/>
      <c r="L33" s="66"/>
      <c r="M33" s="66"/>
      <c r="N33" s="66"/>
      <c r="O33" s="66"/>
      <c r="P33" s="66"/>
      <c r="Q33" s="66"/>
    </row>
    <row r="34" spans="2:17" ht="8.25" customHeight="1" x14ac:dyDescent="0.2">
      <c r="J34" s="66"/>
      <c r="K34" s="66"/>
    </row>
    <row r="35" spans="2:17" ht="18" customHeight="1" x14ac:dyDescent="0.2">
      <c r="C35" s="653" t="s">
        <v>435</v>
      </c>
      <c r="D35" s="655"/>
      <c r="E35" s="653" t="s">
        <v>436</v>
      </c>
      <c r="F35" s="655"/>
    </row>
    <row r="36" spans="2:17" ht="18.75" customHeight="1" x14ac:dyDescent="0.2">
      <c r="B36" s="318" t="s">
        <v>140</v>
      </c>
      <c r="C36" s="736">
        <v>226</v>
      </c>
      <c r="D36" s="737">
        <v>280</v>
      </c>
      <c r="E36" s="736">
        <v>15</v>
      </c>
      <c r="F36" s="737">
        <v>12</v>
      </c>
    </row>
    <row r="37" spans="2:17" ht="27" customHeight="1" x14ac:dyDescent="0.2">
      <c r="B37" s="35" t="s">
        <v>141</v>
      </c>
      <c r="C37" s="727">
        <v>13</v>
      </c>
      <c r="D37" s="728">
        <v>24</v>
      </c>
      <c r="E37" s="727">
        <v>3</v>
      </c>
      <c r="F37" s="728">
        <v>4</v>
      </c>
    </row>
    <row r="38" spans="2:17" ht="27.75" customHeight="1" x14ac:dyDescent="0.2">
      <c r="B38" s="35" t="s">
        <v>142</v>
      </c>
      <c r="C38" s="727">
        <v>0</v>
      </c>
      <c r="D38" s="728">
        <v>25</v>
      </c>
      <c r="E38" s="727">
        <v>0</v>
      </c>
      <c r="F38" s="728">
        <v>5</v>
      </c>
    </row>
    <row r="39" spans="2:17" ht="14.25" customHeight="1" x14ac:dyDescent="0.2">
      <c r="B39" s="35" t="s">
        <v>143</v>
      </c>
      <c r="C39" s="727">
        <v>53</v>
      </c>
      <c r="D39" s="728">
        <v>26</v>
      </c>
      <c r="E39" s="727">
        <v>4</v>
      </c>
      <c r="F39" s="728">
        <v>6</v>
      </c>
    </row>
    <row r="40" spans="2:17" ht="29.25" customHeight="1" x14ac:dyDescent="0.2">
      <c r="B40" s="35" t="s">
        <v>176</v>
      </c>
      <c r="C40" s="727">
        <v>244</v>
      </c>
      <c r="D40" s="728">
        <v>27</v>
      </c>
      <c r="E40" s="727">
        <v>44</v>
      </c>
      <c r="F40" s="728">
        <v>7</v>
      </c>
    </row>
    <row r="41" spans="2:17" ht="15.75" customHeight="1" x14ac:dyDescent="0.2">
      <c r="B41" s="35" t="s">
        <v>232</v>
      </c>
      <c r="C41" s="727">
        <v>3</v>
      </c>
      <c r="D41" s="728">
        <v>28</v>
      </c>
      <c r="E41" s="727">
        <v>1</v>
      </c>
      <c r="F41" s="728">
        <v>8</v>
      </c>
    </row>
    <row r="42" spans="2:17" ht="31.5" customHeight="1" x14ac:dyDescent="0.2">
      <c r="B42" s="35" t="s">
        <v>146</v>
      </c>
      <c r="C42" s="727">
        <v>382</v>
      </c>
      <c r="D42" s="728">
        <v>29</v>
      </c>
      <c r="E42" s="727">
        <v>77</v>
      </c>
      <c r="F42" s="728">
        <v>9</v>
      </c>
    </row>
    <row r="43" spans="2:17" ht="27" customHeight="1" x14ac:dyDescent="0.2">
      <c r="B43" s="35" t="s">
        <v>168</v>
      </c>
      <c r="C43" s="727">
        <v>236</v>
      </c>
      <c r="D43" s="728">
        <v>30</v>
      </c>
      <c r="E43" s="727">
        <v>81</v>
      </c>
      <c r="F43" s="728">
        <v>10</v>
      </c>
    </row>
    <row r="44" spans="2:17" ht="25.5" customHeight="1" x14ac:dyDescent="0.2">
      <c r="B44" s="35" t="s">
        <v>157</v>
      </c>
      <c r="C44" s="727">
        <v>5</v>
      </c>
      <c r="D44" s="728">
        <v>31</v>
      </c>
      <c r="E44" s="727">
        <v>1</v>
      </c>
      <c r="F44" s="728">
        <v>11</v>
      </c>
    </row>
    <row r="45" spans="2:17" ht="28.5" customHeight="1" x14ac:dyDescent="0.2">
      <c r="B45" s="35" t="s">
        <v>158</v>
      </c>
      <c r="C45" s="727">
        <v>1737</v>
      </c>
      <c r="D45" s="728">
        <v>32</v>
      </c>
      <c r="E45" s="727">
        <v>601</v>
      </c>
      <c r="F45" s="728">
        <v>12</v>
      </c>
    </row>
    <row r="46" spans="2:17" ht="16.5" customHeight="1" x14ac:dyDescent="0.2">
      <c r="B46" s="35" t="s">
        <v>144</v>
      </c>
      <c r="C46" s="727">
        <v>50</v>
      </c>
      <c r="D46" s="728">
        <v>33</v>
      </c>
      <c r="E46" s="727">
        <v>9</v>
      </c>
      <c r="F46" s="728">
        <v>13</v>
      </c>
    </row>
    <row r="47" spans="2:17" x14ac:dyDescent="0.2">
      <c r="B47" s="35" t="s">
        <v>145</v>
      </c>
      <c r="C47" s="727">
        <v>46</v>
      </c>
      <c r="D47" s="728">
        <v>34</v>
      </c>
      <c r="E47" s="727">
        <v>8</v>
      </c>
      <c r="F47" s="728">
        <v>14</v>
      </c>
    </row>
    <row r="48" spans="2:17" x14ac:dyDescent="0.2">
      <c r="B48" s="36" t="s">
        <v>169</v>
      </c>
      <c r="C48" s="718">
        <v>532</v>
      </c>
      <c r="D48" s="719">
        <v>616</v>
      </c>
      <c r="E48" s="718">
        <v>63</v>
      </c>
      <c r="F48" s="719">
        <v>50</v>
      </c>
    </row>
  </sheetData>
  <customSheetViews>
    <customSheetView guid="{4BF6A69F-C29D-460A-9E84-5045F8F80EEB}" showGridLines="0" topLeftCell="A10">
      <selection activeCell="G31" sqref="G31:K31"/>
      <pageMargins left="0.19685039370078741" right="0.15748031496062992" top="0.19685039370078741" bottom="0.19685039370078741" header="0.31496062992125984" footer="0.31496062992125984"/>
      <pageSetup paperSize="9" orientation="portrait"/>
    </customSheetView>
  </customSheetViews>
  <mergeCells count="67">
    <mergeCell ref="C20:D20"/>
    <mergeCell ref="E20:F20"/>
    <mergeCell ref="C21:D21"/>
    <mergeCell ref="E21:F21"/>
    <mergeCell ref="C28:D28"/>
    <mergeCell ref="E28:F28"/>
    <mergeCell ref="E27:F27"/>
    <mergeCell ref="C47:D47"/>
    <mergeCell ref="E47:F47"/>
    <mergeCell ref="C48:D48"/>
    <mergeCell ref="E48:F48"/>
    <mergeCell ref="C41:D41"/>
    <mergeCell ref="E41:F41"/>
    <mergeCell ref="C42:D42"/>
    <mergeCell ref="E42:F42"/>
    <mergeCell ref="E44:F44"/>
    <mergeCell ref="A1:K1"/>
    <mergeCell ref="J5:J11"/>
    <mergeCell ref="B17:I17"/>
    <mergeCell ref="C19:D19"/>
    <mergeCell ref="E19:F19"/>
    <mergeCell ref="B3:I3"/>
    <mergeCell ref="C5:C11"/>
    <mergeCell ref="D5:D11"/>
    <mergeCell ref="E5:E11"/>
    <mergeCell ref="F5:F11"/>
    <mergeCell ref="G5:G11"/>
    <mergeCell ref="H5:H11"/>
    <mergeCell ref="I5:I11"/>
    <mergeCell ref="K5:K11"/>
    <mergeCell ref="E39:F39"/>
    <mergeCell ref="C29:D29"/>
    <mergeCell ref="C22:D22"/>
    <mergeCell ref="E22:F22"/>
    <mergeCell ref="C23:D23"/>
    <mergeCell ref="E23:F23"/>
    <mergeCell ref="C24:D24"/>
    <mergeCell ref="E24:F24"/>
    <mergeCell ref="E29:F29"/>
    <mergeCell ref="E36:F36"/>
    <mergeCell ref="E38:F38"/>
    <mergeCell ref="C25:D25"/>
    <mergeCell ref="E25:F25"/>
    <mergeCell ref="C26:D26"/>
    <mergeCell ref="E26:F26"/>
    <mergeCell ref="C27:D27"/>
    <mergeCell ref="C30:D30"/>
    <mergeCell ref="E30:F30"/>
    <mergeCell ref="C31:D31"/>
    <mergeCell ref="E31:F31"/>
    <mergeCell ref="B33:I33"/>
    <mergeCell ref="C37:D37"/>
    <mergeCell ref="E37:F37"/>
    <mergeCell ref="C36:D36"/>
    <mergeCell ref="C35:D35"/>
    <mergeCell ref="C46:D46"/>
    <mergeCell ref="E46:F46"/>
    <mergeCell ref="C43:D43"/>
    <mergeCell ref="E43:F43"/>
    <mergeCell ref="C44:D44"/>
    <mergeCell ref="C38:D38"/>
    <mergeCell ref="E45:F45"/>
    <mergeCell ref="C40:D40"/>
    <mergeCell ref="E40:F40"/>
    <mergeCell ref="C45:D45"/>
    <mergeCell ref="E35:F35"/>
    <mergeCell ref="C39:D39"/>
  </mergeCells>
  <phoneticPr fontId="10" type="noConversion"/>
  <pageMargins left="0.19685039370078741" right="0.15748031496062992" top="0.19685039370078741" bottom="0.19685039370078741" header="0.31496062992125984" footer="0.31496062992125984"/>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I31"/>
  <sheetViews>
    <sheetView showGridLines="0" zoomScaleNormal="100" workbookViewId="0">
      <selection activeCell="M35" sqref="M35"/>
    </sheetView>
  </sheetViews>
  <sheetFormatPr baseColWidth="10" defaultRowHeight="12.75" x14ac:dyDescent="0.2"/>
  <cols>
    <col min="1" max="1" width="2.140625" style="20" customWidth="1"/>
    <col min="2" max="2" width="15.42578125" style="20" customWidth="1"/>
    <col min="3" max="3" width="11.42578125" style="20"/>
    <col min="4" max="4" width="13.28515625" style="20" customWidth="1"/>
    <col min="5" max="8" width="13.7109375" style="20" customWidth="1"/>
    <col min="9" max="9" width="4" style="20" customWidth="1"/>
    <col min="10" max="16384" width="11.42578125" style="20"/>
  </cols>
  <sheetData>
    <row r="1" spans="1:9" x14ac:dyDescent="0.2">
      <c r="A1" s="652" t="s">
        <v>309</v>
      </c>
      <c r="B1" s="652"/>
      <c r="C1" s="652"/>
      <c r="D1" s="652"/>
      <c r="E1" s="652"/>
      <c r="F1" s="652"/>
      <c r="G1" s="652"/>
      <c r="H1" s="652"/>
      <c r="I1" s="652"/>
    </row>
    <row r="2" spans="1:9" x14ac:dyDescent="0.2">
      <c r="A2" s="401"/>
      <c r="B2" s="401"/>
      <c r="C2" s="401"/>
      <c r="D2" s="401"/>
      <c r="E2" s="401"/>
      <c r="F2" s="401"/>
      <c r="G2" s="401"/>
      <c r="H2" s="401"/>
      <c r="I2" s="401"/>
    </row>
    <row r="3" spans="1:9" ht="12.75" customHeight="1" x14ac:dyDescent="0.2">
      <c r="A3" s="401"/>
      <c r="B3" s="641" t="s">
        <v>182</v>
      </c>
      <c r="C3" s="641"/>
      <c r="D3" s="641"/>
      <c r="E3" s="641"/>
      <c r="F3" s="641"/>
      <c r="G3" s="641"/>
      <c r="H3" s="641"/>
      <c r="I3" s="401"/>
    </row>
    <row r="4" spans="1:9" ht="8.25" customHeight="1" x14ac:dyDescent="0.2">
      <c r="B4" s="18"/>
      <c r="C4" s="18"/>
      <c r="D4" s="18"/>
      <c r="E4" s="18"/>
      <c r="F4" s="18"/>
      <c r="G4" s="18"/>
      <c r="H4" s="18"/>
    </row>
    <row r="5" spans="1:9" ht="20.100000000000001" customHeight="1" x14ac:dyDescent="0.2">
      <c r="B5" s="691"/>
      <c r="C5" s="691"/>
      <c r="D5" s="691"/>
      <c r="E5" s="722" t="s">
        <v>430</v>
      </c>
      <c r="F5" s="723"/>
      <c r="G5" s="722" t="s">
        <v>272</v>
      </c>
      <c r="H5" s="723"/>
    </row>
    <row r="6" spans="1:9" ht="17.100000000000001" customHeight="1" x14ac:dyDescent="0.2">
      <c r="B6" s="642" t="s">
        <v>177</v>
      </c>
      <c r="C6" s="643"/>
      <c r="D6" s="643"/>
      <c r="E6" s="726">
        <v>1</v>
      </c>
      <c r="F6" s="674"/>
      <c r="G6" s="726">
        <v>1</v>
      </c>
      <c r="H6" s="674"/>
    </row>
    <row r="7" spans="1:9" ht="17.100000000000001" customHeight="1" x14ac:dyDescent="0.2">
      <c r="B7" s="647" t="s">
        <v>183</v>
      </c>
      <c r="C7" s="684"/>
      <c r="D7" s="684"/>
      <c r="E7" s="729">
        <v>77.099999999999994</v>
      </c>
      <c r="F7" s="668"/>
      <c r="G7" s="729">
        <v>79.400000000000006</v>
      </c>
      <c r="H7" s="668"/>
    </row>
    <row r="8" spans="1:9" ht="17.100000000000001" customHeight="1" x14ac:dyDescent="0.2">
      <c r="B8" s="647" t="s">
        <v>213</v>
      </c>
      <c r="C8" s="684"/>
      <c r="D8" s="684"/>
      <c r="E8" s="729">
        <v>7.2</v>
      </c>
      <c r="F8" s="668"/>
      <c r="G8" s="729">
        <v>6.4</v>
      </c>
      <c r="H8" s="668"/>
    </row>
    <row r="9" spans="1:9" ht="17.100000000000001" customHeight="1" x14ac:dyDescent="0.2">
      <c r="B9" s="647" t="s">
        <v>214</v>
      </c>
      <c r="C9" s="684"/>
      <c r="D9" s="684"/>
      <c r="E9" s="729">
        <v>1.2</v>
      </c>
      <c r="F9" s="668"/>
      <c r="G9" s="729">
        <v>1.1000000000000001</v>
      </c>
      <c r="H9" s="668"/>
    </row>
    <row r="10" spans="1:9" ht="17.100000000000001" customHeight="1" x14ac:dyDescent="0.2">
      <c r="B10" s="647" t="s">
        <v>178</v>
      </c>
      <c r="C10" s="684"/>
      <c r="D10" s="684"/>
      <c r="E10" s="729">
        <v>0</v>
      </c>
      <c r="F10" s="668"/>
      <c r="G10" s="729">
        <v>0</v>
      </c>
      <c r="H10" s="668"/>
    </row>
    <row r="11" spans="1:9" ht="17.100000000000001" customHeight="1" x14ac:dyDescent="0.2">
      <c r="B11" s="647" t="s">
        <v>179</v>
      </c>
      <c r="C11" s="684"/>
      <c r="D11" s="684"/>
      <c r="E11" s="729">
        <v>11.1</v>
      </c>
      <c r="F11" s="668"/>
      <c r="G11" s="729">
        <v>9.6999999999999993</v>
      </c>
      <c r="H11" s="668"/>
    </row>
    <row r="12" spans="1:9" ht="17.100000000000001" customHeight="1" x14ac:dyDescent="0.2">
      <c r="B12" s="647" t="s">
        <v>215</v>
      </c>
      <c r="C12" s="684"/>
      <c r="D12" s="684"/>
      <c r="E12" s="729">
        <v>0.2</v>
      </c>
      <c r="F12" s="668"/>
      <c r="G12" s="729">
        <v>0.2</v>
      </c>
      <c r="H12" s="668"/>
    </row>
    <row r="13" spans="1:9" ht="17.100000000000001" customHeight="1" x14ac:dyDescent="0.2">
      <c r="B13" s="647" t="s">
        <v>180</v>
      </c>
      <c r="C13" s="684"/>
      <c r="D13" s="684"/>
      <c r="E13" s="729">
        <v>0.3</v>
      </c>
      <c r="F13" s="668"/>
      <c r="G13" s="729">
        <v>0.3</v>
      </c>
      <c r="H13" s="668"/>
    </row>
    <row r="14" spans="1:9" ht="17.100000000000001" customHeight="1" x14ac:dyDescent="0.2">
      <c r="B14" s="647" t="s">
        <v>211</v>
      </c>
      <c r="C14" s="684"/>
      <c r="D14" s="684"/>
      <c r="E14" s="729">
        <v>1.9</v>
      </c>
      <c r="F14" s="668"/>
      <c r="G14" s="729">
        <v>1.9</v>
      </c>
      <c r="H14" s="668"/>
    </row>
    <row r="15" spans="1:9" ht="15.75" customHeight="1" x14ac:dyDescent="0.2">
      <c r="B15" s="692" t="s">
        <v>210</v>
      </c>
      <c r="C15" s="693"/>
      <c r="D15" s="693"/>
      <c r="E15" s="669">
        <f>SUM(E6:E14)</f>
        <v>100</v>
      </c>
      <c r="F15" s="670"/>
      <c r="G15" s="669">
        <f>SUM(G6:G14)</f>
        <v>100.00000000000001</v>
      </c>
      <c r="H15" s="670"/>
    </row>
    <row r="16" spans="1:9" ht="15.75" customHeight="1" x14ac:dyDescent="0.2">
      <c r="B16" s="697" t="s">
        <v>222</v>
      </c>
      <c r="C16" s="698"/>
      <c r="D16" s="698"/>
      <c r="E16" s="679">
        <v>3245</v>
      </c>
      <c r="F16" s="672"/>
      <c r="G16" s="679">
        <v>4353</v>
      </c>
      <c r="H16" s="672"/>
    </row>
    <row r="17" spans="2:8" ht="16.5" customHeight="1" x14ac:dyDescent="0.2"/>
    <row r="18" spans="2:8" x14ac:dyDescent="0.2">
      <c r="B18" s="641" t="s">
        <v>270</v>
      </c>
      <c r="C18" s="641"/>
      <c r="D18" s="641"/>
      <c r="E18" s="641"/>
      <c r="F18" s="641"/>
      <c r="G18" s="641"/>
      <c r="H18" s="641"/>
    </row>
    <row r="20" spans="2:8" ht="20.100000000000001" customHeight="1" x14ac:dyDescent="0.2">
      <c r="E20" s="700" t="s">
        <v>430</v>
      </c>
      <c r="F20" s="701"/>
      <c r="G20" s="700" t="s">
        <v>272</v>
      </c>
      <c r="H20" s="701"/>
    </row>
    <row r="21" spans="2:8" ht="19.5" customHeight="1" x14ac:dyDescent="0.2">
      <c r="B21" s="581"/>
      <c r="E21" s="591" t="s">
        <v>217</v>
      </c>
      <c r="F21" s="591" t="s">
        <v>218</v>
      </c>
      <c r="G21" s="591" t="s">
        <v>217</v>
      </c>
      <c r="H21" s="591" t="s">
        <v>218</v>
      </c>
    </row>
    <row r="22" spans="2:8" ht="17.100000000000001" customHeight="1" x14ac:dyDescent="0.2">
      <c r="B22" s="629" t="s">
        <v>148</v>
      </c>
      <c r="C22" s="688"/>
      <c r="D22" s="630"/>
      <c r="E22" s="5">
        <v>3.7</v>
      </c>
      <c r="F22" s="5">
        <v>2.1</v>
      </c>
      <c r="G22" s="4">
        <v>3.2</v>
      </c>
      <c r="H22" s="5">
        <v>1.8</v>
      </c>
    </row>
    <row r="23" spans="2:8" ht="17.100000000000001" customHeight="1" x14ac:dyDescent="0.2">
      <c r="B23" s="631" t="s">
        <v>149</v>
      </c>
      <c r="C23" s="685"/>
      <c r="D23" s="632"/>
      <c r="E23" s="76">
        <v>11.3</v>
      </c>
      <c r="F23" s="76">
        <v>4.2</v>
      </c>
      <c r="G23" s="79">
        <v>11.1</v>
      </c>
      <c r="H23" s="76">
        <v>4.2</v>
      </c>
    </row>
    <row r="24" spans="2:8" ht="17.100000000000001" customHeight="1" x14ac:dyDescent="0.2">
      <c r="B24" s="631" t="s">
        <v>150</v>
      </c>
      <c r="C24" s="685"/>
      <c r="D24" s="632"/>
      <c r="E24" s="76">
        <v>24.6</v>
      </c>
      <c r="F24" s="76">
        <v>11.6</v>
      </c>
      <c r="G24" s="79">
        <v>26</v>
      </c>
      <c r="H24" s="76">
        <v>12.4</v>
      </c>
    </row>
    <row r="25" spans="2:8" ht="17.100000000000001" customHeight="1" x14ac:dyDescent="0.2">
      <c r="B25" s="631" t="s">
        <v>151</v>
      </c>
      <c r="C25" s="685"/>
      <c r="D25" s="632"/>
      <c r="E25" s="76">
        <v>8.9</v>
      </c>
      <c r="F25" s="76">
        <v>13.1</v>
      </c>
      <c r="G25" s="79">
        <v>9</v>
      </c>
      <c r="H25" s="76">
        <v>13.3</v>
      </c>
    </row>
    <row r="26" spans="2:8" ht="17.100000000000001" customHeight="1" x14ac:dyDescent="0.2">
      <c r="B26" s="631" t="s">
        <v>152</v>
      </c>
      <c r="C26" s="685"/>
      <c r="D26" s="632"/>
      <c r="E26" s="76">
        <v>26</v>
      </c>
      <c r="F26" s="76">
        <v>44.8</v>
      </c>
      <c r="G26" s="79">
        <v>26</v>
      </c>
      <c r="H26" s="76">
        <v>44.7</v>
      </c>
    </row>
    <row r="27" spans="2:8" ht="17.100000000000001" customHeight="1" x14ac:dyDescent="0.2">
      <c r="B27" s="631" t="s">
        <v>153</v>
      </c>
      <c r="C27" s="685"/>
      <c r="D27" s="632"/>
      <c r="E27" s="76">
        <v>17.100000000000001</v>
      </c>
      <c r="F27" s="76">
        <v>6.9</v>
      </c>
      <c r="G27" s="79">
        <v>16.399999999999999</v>
      </c>
      <c r="H27" s="76">
        <v>6.9</v>
      </c>
    </row>
    <row r="28" spans="2:8" ht="17.100000000000001" customHeight="1" x14ac:dyDescent="0.2">
      <c r="B28" s="631" t="s">
        <v>212</v>
      </c>
      <c r="C28" s="685"/>
      <c r="D28" s="632"/>
      <c r="E28" s="76">
        <v>0.5</v>
      </c>
      <c r="F28" s="76">
        <v>11.1</v>
      </c>
      <c r="G28" s="79">
        <v>0.5</v>
      </c>
      <c r="H28" s="76">
        <v>10.9</v>
      </c>
    </row>
    <row r="29" spans="2:8" ht="17.100000000000001" customHeight="1" x14ac:dyDescent="0.2">
      <c r="B29" s="633" t="s">
        <v>211</v>
      </c>
      <c r="C29" s="695"/>
      <c r="D29" s="634"/>
      <c r="E29" s="6">
        <v>7.9</v>
      </c>
      <c r="F29" s="6">
        <v>6.2</v>
      </c>
      <c r="G29" s="80">
        <v>7.8</v>
      </c>
      <c r="H29" s="6">
        <v>5.8</v>
      </c>
    </row>
    <row r="30" spans="2:8" ht="15.75" customHeight="1" x14ac:dyDescent="0.2">
      <c r="B30" s="692" t="s">
        <v>221</v>
      </c>
      <c r="C30" s="693"/>
      <c r="D30" s="694"/>
      <c r="E30" s="73">
        <f>SUM(E22:E29)</f>
        <v>100</v>
      </c>
      <c r="F30" s="73">
        <f>SUM(F22:F29)</f>
        <v>100</v>
      </c>
      <c r="G30" s="73">
        <f>SUM(G22:G29)</f>
        <v>99.999999999999986</v>
      </c>
      <c r="H30" s="73">
        <f>SUM(H22:H29)</f>
        <v>100.00000000000001</v>
      </c>
    </row>
    <row r="31" spans="2:8" ht="15.75" customHeight="1" x14ac:dyDescent="0.2">
      <c r="B31" s="697" t="s">
        <v>222</v>
      </c>
      <c r="C31" s="698"/>
      <c r="D31" s="699"/>
      <c r="E31" s="75">
        <v>3245</v>
      </c>
      <c r="F31" s="74">
        <v>3245</v>
      </c>
      <c r="G31" s="75">
        <v>4353</v>
      </c>
      <c r="H31" s="75">
        <v>4353</v>
      </c>
    </row>
  </sheetData>
  <customSheetViews>
    <customSheetView guid="{4BF6A69F-C29D-460A-9E84-5045F8F80EEB}" showGridLines="0">
      <selection sqref="A1:I32"/>
      <pageMargins left="0.19685039370078741" right="0.15748031496062992" top="0.19685039370078741" bottom="0.19685039370078741" header="0.31496062992125984" footer="0.31496062992125984"/>
      <pageSetup paperSize="9" orientation="portrait"/>
    </customSheetView>
  </customSheetViews>
  <mergeCells count="51">
    <mergeCell ref="B6:D6"/>
    <mergeCell ref="B12:D12"/>
    <mergeCell ref="A1:I1"/>
    <mergeCell ref="B3:H3"/>
    <mergeCell ref="E5:F5"/>
    <mergeCell ref="E6:F6"/>
    <mergeCell ref="G9:H9"/>
    <mergeCell ref="B8:D8"/>
    <mergeCell ref="B7:D7"/>
    <mergeCell ref="B5:D5"/>
    <mergeCell ref="G5:H5"/>
    <mergeCell ref="G6:H6"/>
    <mergeCell ref="G7:H7"/>
    <mergeCell ref="G8:H8"/>
    <mergeCell ref="E8:F8"/>
    <mergeCell ref="G14:H14"/>
    <mergeCell ref="G10:H10"/>
    <mergeCell ref="B11:D11"/>
    <mergeCell ref="G15:H15"/>
    <mergeCell ref="E14:F14"/>
    <mergeCell ref="G12:H12"/>
    <mergeCell ref="E7:F7"/>
    <mergeCell ref="G13:H13"/>
    <mergeCell ref="G11:H11"/>
    <mergeCell ref="E10:F10"/>
    <mergeCell ref="B10:D10"/>
    <mergeCell ref="E11:F11"/>
    <mergeCell ref="B9:D9"/>
    <mergeCell ref="E9:F9"/>
    <mergeCell ref="B15:D15"/>
    <mergeCell ref="E12:F12"/>
    <mergeCell ref="B13:D13"/>
    <mergeCell ref="E13:F13"/>
    <mergeCell ref="E15:F15"/>
    <mergeCell ref="B14:D14"/>
    <mergeCell ref="B31:D31"/>
    <mergeCell ref="B18:H18"/>
    <mergeCell ref="E16:F16"/>
    <mergeCell ref="G20:H20"/>
    <mergeCell ref="B25:D25"/>
    <mergeCell ref="B30:D30"/>
    <mergeCell ref="B29:D29"/>
    <mergeCell ref="G16:H16"/>
    <mergeCell ref="B24:D24"/>
    <mergeCell ref="B23:D23"/>
    <mergeCell ref="B28:D28"/>
    <mergeCell ref="B27:D27"/>
    <mergeCell ref="E20:F20"/>
    <mergeCell ref="B22:D22"/>
    <mergeCell ref="B26:D26"/>
    <mergeCell ref="B16:D16"/>
  </mergeCells>
  <phoneticPr fontId="10" type="noConversion"/>
  <pageMargins left="0.19685039370078741" right="0.15748031496062992" top="0.19685039370078741" bottom="0.19685039370078741" header="0.31496062992125984" footer="0.31496062992125984"/>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6"/>
  <dimension ref="A1:J41"/>
  <sheetViews>
    <sheetView showGridLines="0" workbookViewId="0">
      <selection sqref="A1:I1"/>
    </sheetView>
  </sheetViews>
  <sheetFormatPr baseColWidth="10" defaultRowHeight="12.75" x14ac:dyDescent="0.2"/>
  <cols>
    <col min="1" max="1" width="2.140625" style="20" customWidth="1"/>
    <col min="2" max="2" width="20.85546875" style="20" customWidth="1"/>
    <col min="3" max="3" width="14.7109375" style="20" customWidth="1"/>
    <col min="4" max="4" width="10.7109375" style="20" customWidth="1"/>
    <col min="5" max="5" width="11.140625" style="20" customWidth="1"/>
    <col min="6" max="6" width="10.42578125" style="20" customWidth="1"/>
    <col min="7" max="8" width="11.42578125" style="20" customWidth="1"/>
    <col min="9" max="9" width="2.7109375" style="20" customWidth="1"/>
    <col min="10" max="16384" width="11.42578125" style="20"/>
  </cols>
  <sheetData>
    <row r="1" spans="1:10" x14ac:dyDescent="0.2">
      <c r="A1" s="652" t="s">
        <v>308</v>
      </c>
      <c r="B1" s="652"/>
      <c r="C1" s="652"/>
      <c r="D1" s="652"/>
      <c r="E1" s="652"/>
      <c r="F1" s="652"/>
      <c r="G1" s="652"/>
      <c r="H1" s="652"/>
      <c r="I1" s="652"/>
    </row>
    <row r="2" spans="1:10" x14ac:dyDescent="0.2">
      <c r="A2" s="401"/>
      <c r="B2" s="401"/>
      <c r="C2" s="401"/>
      <c r="D2" s="401"/>
      <c r="E2" s="401"/>
      <c r="F2" s="401"/>
      <c r="G2" s="401"/>
      <c r="H2" s="401"/>
      <c r="I2" s="401"/>
    </row>
    <row r="3" spans="1:10" x14ac:dyDescent="0.2">
      <c r="A3" s="401"/>
      <c r="B3" s="641" t="s">
        <v>269</v>
      </c>
      <c r="C3" s="641"/>
      <c r="D3" s="641"/>
      <c r="E3" s="641"/>
      <c r="F3" s="641"/>
      <c r="G3" s="641"/>
      <c r="H3" s="313"/>
      <c r="I3" s="401"/>
    </row>
    <row r="4" spans="1:10" ht="8.25" customHeight="1" x14ac:dyDescent="0.2">
      <c r="B4" s="24"/>
      <c r="C4" s="21"/>
      <c r="D4" s="21"/>
      <c r="E4" s="22"/>
      <c r="F4" s="23"/>
      <c r="G4" s="21"/>
      <c r="H4" s="24"/>
    </row>
    <row r="5" spans="1:10" x14ac:dyDescent="0.2">
      <c r="B5" s="623" t="s">
        <v>245</v>
      </c>
      <c r="C5" s="645" t="s">
        <v>246</v>
      </c>
      <c r="D5" s="645" t="s">
        <v>261</v>
      </c>
      <c r="E5" s="653" t="s">
        <v>245</v>
      </c>
      <c r="F5" s="654"/>
      <c r="G5" s="654"/>
      <c r="H5" s="655"/>
    </row>
    <row r="6" spans="1:10" ht="25.5" x14ac:dyDescent="0.2">
      <c r="B6" s="624"/>
      <c r="C6" s="646"/>
      <c r="D6" s="646"/>
      <c r="E6" s="588" t="s">
        <v>247</v>
      </c>
      <c r="F6" s="588" t="s">
        <v>248</v>
      </c>
      <c r="G6" s="588" t="s">
        <v>210</v>
      </c>
      <c r="H6" s="590" t="s">
        <v>249</v>
      </c>
    </row>
    <row r="7" spans="1:10" ht="15" customHeight="1" x14ac:dyDescent="0.2">
      <c r="B7" s="624"/>
      <c r="C7" s="620" t="s">
        <v>258</v>
      </c>
      <c r="D7" s="314" t="s">
        <v>258</v>
      </c>
      <c r="E7" s="39">
        <v>529</v>
      </c>
      <c r="F7" s="40">
        <v>6</v>
      </c>
      <c r="G7" s="19">
        <f>SUM(E7:F7)</f>
        <v>535</v>
      </c>
      <c r="H7" s="41">
        <v>0</v>
      </c>
    </row>
    <row r="8" spans="1:10" ht="15" x14ac:dyDescent="0.2">
      <c r="B8" s="624"/>
      <c r="C8" s="621"/>
      <c r="D8" s="315" t="s">
        <v>259</v>
      </c>
      <c r="E8" s="39">
        <v>774</v>
      </c>
      <c r="F8" s="40">
        <v>18</v>
      </c>
      <c r="G8" s="19">
        <f>SUM(E8:F8)</f>
        <v>792</v>
      </c>
      <c r="H8" s="41">
        <v>2</v>
      </c>
      <c r="J8" s="393"/>
    </row>
    <row r="9" spans="1:10" x14ac:dyDescent="0.2">
      <c r="B9" s="624"/>
      <c r="C9" s="622"/>
      <c r="D9" s="32" t="s">
        <v>210</v>
      </c>
      <c r="E9" s="61">
        <f>SUM(E7:E8)</f>
        <v>1303</v>
      </c>
      <c r="F9" s="42">
        <f>SUM(F7:F8)</f>
        <v>24</v>
      </c>
      <c r="G9" s="42">
        <f>SUM(G7:G8)</f>
        <v>1327</v>
      </c>
      <c r="H9" s="62">
        <f>SUM(H7:H8)</f>
        <v>2</v>
      </c>
      <c r="J9" s="402"/>
    </row>
    <row r="10" spans="1:10" x14ac:dyDescent="0.2">
      <c r="B10" s="625"/>
      <c r="C10" s="649" t="s">
        <v>210</v>
      </c>
      <c r="D10" s="650"/>
      <c r="E10" s="61">
        <f>SUM(E9)</f>
        <v>1303</v>
      </c>
      <c r="F10" s="42">
        <f>SUM(F9)</f>
        <v>24</v>
      </c>
      <c r="G10" s="42">
        <f>SUM(G9)</f>
        <v>1327</v>
      </c>
      <c r="H10" s="42">
        <f>SUM(H9)</f>
        <v>2</v>
      </c>
    </row>
    <row r="11" spans="1:10" x14ac:dyDescent="0.2">
      <c r="B11" s="380"/>
      <c r="C11" s="333"/>
      <c r="D11" s="333"/>
      <c r="E11" s="77"/>
      <c r="F11" s="77"/>
      <c r="G11" s="77"/>
      <c r="H11" s="77"/>
    </row>
    <row r="12" spans="1:10" x14ac:dyDescent="0.2">
      <c r="B12" s="25"/>
      <c r="C12" s="25"/>
      <c r="D12" s="25"/>
      <c r="E12" s="588" t="s">
        <v>247</v>
      </c>
      <c r="F12" s="588" t="s">
        <v>248</v>
      </c>
      <c r="G12" s="588" t="s">
        <v>210</v>
      </c>
    </row>
    <row r="13" spans="1:10" ht="29.25" customHeight="1" x14ac:dyDescent="0.2">
      <c r="B13" s="714" t="s">
        <v>155</v>
      </c>
      <c r="C13" s="715"/>
      <c r="D13" s="716"/>
      <c r="E13" s="82">
        <v>9</v>
      </c>
      <c r="F13" s="82">
        <v>0</v>
      </c>
      <c r="G13" s="83">
        <f>SUM(E13:F13)</f>
        <v>9</v>
      </c>
    </row>
    <row r="14" spans="1:10" ht="17.25" customHeight="1" x14ac:dyDescent="0.2">
      <c r="B14" s="28"/>
    </row>
    <row r="15" spans="1:10" x14ac:dyDescent="0.2">
      <c r="B15" s="641" t="s">
        <v>266</v>
      </c>
      <c r="C15" s="641"/>
      <c r="D15" s="641"/>
      <c r="E15" s="641"/>
      <c r="F15" s="641"/>
      <c r="G15" s="641"/>
      <c r="H15" s="34"/>
    </row>
    <row r="16" spans="1:10" ht="8.25" customHeight="1" x14ac:dyDescent="0.2">
      <c r="B16" s="24"/>
      <c r="C16" s="29"/>
      <c r="D16" s="29"/>
      <c r="E16" s="23"/>
      <c r="F16" s="21"/>
      <c r="G16" s="21"/>
      <c r="H16" s="28"/>
    </row>
    <row r="17" spans="2:8" x14ac:dyDescent="0.2">
      <c r="B17" s="29"/>
      <c r="C17" s="29"/>
      <c r="D17" s="591" t="s">
        <v>261</v>
      </c>
      <c r="E17" s="591" t="s">
        <v>247</v>
      </c>
      <c r="F17" s="593" t="s">
        <v>248</v>
      </c>
      <c r="G17" s="591" t="s">
        <v>210</v>
      </c>
      <c r="H17" s="28"/>
    </row>
    <row r="18" spans="2:8" ht="15" x14ac:dyDescent="0.2">
      <c r="B18" s="629" t="s">
        <v>250</v>
      </c>
      <c r="C18" s="630"/>
      <c r="D18" s="314" t="s">
        <v>258</v>
      </c>
      <c r="E18" s="45">
        <v>353</v>
      </c>
      <c r="F18" s="46">
        <v>7</v>
      </c>
      <c r="G18" s="47">
        <f>SUM(E18:F18)</f>
        <v>360</v>
      </c>
      <c r="H18" s="28"/>
    </row>
    <row r="19" spans="2:8" ht="15" x14ac:dyDescent="0.2">
      <c r="B19" s="631"/>
      <c r="C19" s="632"/>
      <c r="D19" s="315" t="s">
        <v>259</v>
      </c>
      <c r="E19" s="40">
        <v>865</v>
      </c>
      <c r="F19" s="39">
        <v>12</v>
      </c>
      <c r="G19" s="19">
        <f>SUM(E19:F19)</f>
        <v>877</v>
      </c>
      <c r="H19" s="28"/>
    </row>
    <row r="20" spans="2:8" x14ac:dyDescent="0.2">
      <c r="B20" s="633"/>
      <c r="C20" s="634"/>
      <c r="D20" s="32" t="s">
        <v>210</v>
      </c>
      <c r="E20" s="47">
        <f>SUM(E18:E19)</f>
        <v>1218</v>
      </c>
      <c r="F20" s="56">
        <f>SUM(F18:F19)</f>
        <v>19</v>
      </c>
      <c r="G20" s="47">
        <f>SUM(G18:G19)</f>
        <v>1237</v>
      </c>
      <c r="H20" s="28"/>
    </row>
    <row r="21" spans="2:8" ht="15" x14ac:dyDescent="0.2">
      <c r="B21" s="629" t="s">
        <v>251</v>
      </c>
      <c r="C21" s="630"/>
      <c r="D21" s="314" t="s">
        <v>258</v>
      </c>
      <c r="E21" s="57">
        <v>332</v>
      </c>
      <c r="F21" s="45">
        <v>6</v>
      </c>
      <c r="G21" s="58">
        <f>SUM(E21:F21)</f>
        <v>338</v>
      </c>
      <c r="H21" s="29"/>
    </row>
    <row r="22" spans="2:8" ht="15" x14ac:dyDescent="0.2">
      <c r="B22" s="631"/>
      <c r="C22" s="632"/>
      <c r="D22" s="315" t="s">
        <v>259</v>
      </c>
      <c r="E22" s="59">
        <v>749</v>
      </c>
      <c r="F22" s="48">
        <v>10</v>
      </c>
      <c r="G22" s="60">
        <f>SUM(E22:F22)</f>
        <v>759</v>
      </c>
      <c r="H22" s="29"/>
    </row>
    <row r="23" spans="2:8" x14ac:dyDescent="0.2">
      <c r="B23" s="633"/>
      <c r="C23" s="634"/>
      <c r="D23" s="32" t="s">
        <v>210</v>
      </c>
      <c r="E23" s="42">
        <f>SUM(E21:E22)</f>
        <v>1081</v>
      </c>
      <c r="F23" s="61">
        <f>SUM(F21:F22)</f>
        <v>16</v>
      </c>
      <c r="G23" s="42">
        <f>SUM(G21:G22)</f>
        <v>1097</v>
      </c>
      <c r="H23" s="29"/>
    </row>
    <row r="24" spans="2:8" ht="12.75" customHeight="1" x14ac:dyDescent="0.2">
      <c r="B24" s="642" t="s">
        <v>252</v>
      </c>
      <c r="C24" s="644"/>
      <c r="D24" s="314" t="s">
        <v>258</v>
      </c>
      <c r="E24" s="45">
        <v>0</v>
      </c>
      <c r="F24" s="46">
        <v>0</v>
      </c>
      <c r="G24" s="47">
        <f>SUM(E24:F24)</f>
        <v>0</v>
      </c>
      <c r="H24" s="29"/>
    </row>
    <row r="25" spans="2:8" ht="12.75" customHeight="1" x14ac:dyDescent="0.2">
      <c r="B25" s="647"/>
      <c r="C25" s="648"/>
      <c r="D25" s="315" t="s">
        <v>259</v>
      </c>
      <c r="E25" s="40">
        <v>0</v>
      </c>
      <c r="F25" s="39">
        <v>0</v>
      </c>
      <c r="G25" s="19">
        <f>SUM(E25:F25)</f>
        <v>0</v>
      </c>
      <c r="H25" s="29"/>
    </row>
    <row r="26" spans="2:8" ht="12.75" customHeight="1" x14ac:dyDescent="0.2">
      <c r="B26" s="626"/>
      <c r="C26" s="628"/>
      <c r="D26" s="32" t="s">
        <v>210</v>
      </c>
      <c r="E26" s="47">
        <f>SUM(E24:E25)</f>
        <v>0</v>
      </c>
      <c r="F26" s="56">
        <f>SUM(F24:F25)</f>
        <v>0</v>
      </c>
      <c r="G26" s="47">
        <f>SUM(G24:G25)</f>
        <v>0</v>
      </c>
      <c r="H26" s="29"/>
    </row>
    <row r="27" spans="2:8" ht="12.75" customHeight="1" x14ac:dyDescent="0.2">
      <c r="B27" s="642" t="s">
        <v>253</v>
      </c>
      <c r="C27" s="644"/>
      <c r="D27" s="314" t="s">
        <v>258</v>
      </c>
      <c r="E27" s="45">
        <v>0</v>
      </c>
      <c r="F27" s="46">
        <v>0</v>
      </c>
      <c r="G27" s="47">
        <f>SUM(E27:F27)</f>
        <v>0</v>
      </c>
      <c r="H27" s="1"/>
    </row>
    <row r="28" spans="2:8" ht="12.75" customHeight="1" x14ac:dyDescent="0.2">
      <c r="B28" s="647"/>
      <c r="C28" s="648"/>
      <c r="D28" s="315" t="s">
        <v>259</v>
      </c>
      <c r="E28" s="40">
        <v>0</v>
      </c>
      <c r="F28" s="39">
        <v>0</v>
      </c>
      <c r="G28" s="19">
        <f>SUM(E28:F28)</f>
        <v>0</v>
      </c>
      <c r="H28" s="1"/>
    </row>
    <row r="29" spans="2:8" ht="12.75" customHeight="1" x14ac:dyDescent="0.2">
      <c r="B29" s="626"/>
      <c r="C29" s="628"/>
      <c r="D29" s="32" t="s">
        <v>210</v>
      </c>
      <c r="E29" s="42">
        <f>SUM(E27:E28)</f>
        <v>0</v>
      </c>
      <c r="F29" s="61">
        <f>SUM(F27:F28)</f>
        <v>0</v>
      </c>
      <c r="G29" s="42">
        <f>SUM(G27:G28)</f>
        <v>0</v>
      </c>
      <c r="H29" s="1"/>
    </row>
    <row r="30" spans="2:8" ht="17.25" customHeight="1" x14ac:dyDescent="0.2">
      <c r="B30" s="28"/>
      <c r="C30" s="28"/>
      <c r="D30" s="28"/>
      <c r="E30" s="30"/>
      <c r="F30" s="30"/>
      <c r="G30" s="30"/>
      <c r="H30" s="29"/>
    </row>
    <row r="31" spans="2:8" x14ac:dyDescent="0.2">
      <c r="B31" s="641" t="s">
        <v>267</v>
      </c>
      <c r="C31" s="641"/>
      <c r="D31" s="641"/>
      <c r="E31" s="641"/>
      <c r="F31" s="641"/>
      <c r="G31" s="641"/>
      <c r="H31" s="34"/>
    </row>
    <row r="32" spans="2:8" ht="8.25" customHeight="1" x14ac:dyDescent="0.2">
      <c r="B32" s="24"/>
      <c r="C32" s="29"/>
      <c r="D32" s="29"/>
      <c r="E32" s="29"/>
      <c r="F32" s="29"/>
      <c r="G32" s="29"/>
      <c r="H32" s="29"/>
    </row>
    <row r="33" spans="2:8" x14ac:dyDescent="0.2">
      <c r="B33" s="25"/>
      <c r="C33" s="25"/>
      <c r="D33" s="25"/>
      <c r="E33" s="591" t="s">
        <v>247</v>
      </c>
      <c r="F33" s="593" t="s">
        <v>248</v>
      </c>
      <c r="G33" s="591" t="s">
        <v>210</v>
      </c>
      <c r="H33" s="29"/>
    </row>
    <row r="34" spans="2:8" ht="27" customHeight="1" x14ac:dyDescent="0.2">
      <c r="B34" s="642" t="s">
        <v>174</v>
      </c>
      <c r="C34" s="643"/>
      <c r="D34" s="644"/>
      <c r="E34" s="43">
        <v>4444</v>
      </c>
      <c r="F34" s="51">
        <v>67</v>
      </c>
      <c r="G34" s="52">
        <f>SUM(E34:F34)</f>
        <v>4511</v>
      </c>
      <c r="H34" s="29"/>
    </row>
    <row r="35" spans="2:8" ht="12.75" customHeight="1" x14ac:dyDescent="0.2">
      <c r="B35" s="626" t="s">
        <v>254</v>
      </c>
      <c r="C35" s="627"/>
      <c r="D35" s="628"/>
      <c r="E35" s="44">
        <v>1722</v>
      </c>
      <c r="F35" s="53">
        <v>34</v>
      </c>
      <c r="G35" s="54">
        <f>SUM(E35:F35)</f>
        <v>1756</v>
      </c>
      <c r="H35" s="29"/>
    </row>
    <row r="36" spans="2:8" x14ac:dyDescent="0.2">
      <c r="B36" s="28" t="s">
        <v>175</v>
      </c>
      <c r="C36" s="28"/>
      <c r="D36" s="28"/>
      <c r="E36" s="28"/>
      <c r="F36" s="28"/>
      <c r="G36" s="29"/>
      <c r="H36" s="29"/>
    </row>
    <row r="37" spans="2:8" ht="17.25" customHeight="1" x14ac:dyDescent="0.2">
      <c r="B37" s="28"/>
      <c r="C37" s="28"/>
      <c r="D37" s="28"/>
      <c r="E37" s="28"/>
      <c r="F37" s="28"/>
      <c r="G37" s="29"/>
      <c r="H37" s="29"/>
    </row>
    <row r="38" spans="2:8" x14ac:dyDescent="0.2">
      <c r="B38" s="641" t="s">
        <v>268</v>
      </c>
      <c r="C38" s="641"/>
      <c r="D38" s="641"/>
      <c r="E38" s="641"/>
      <c r="F38" s="641"/>
      <c r="G38" s="641"/>
      <c r="H38" s="34"/>
    </row>
    <row r="39" spans="2:8" ht="8.25" customHeight="1" x14ac:dyDescent="0.2">
      <c r="B39" s="31"/>
      <c r="C39" s="23"/>
      <c r="D39" s="23"/>
      <c r="E39" s="21"/>
      <c r="G39" s="29"/>
      <c r="H39" s="29"/>
    </row>
    <row r="40" spans="2:8" x14ac:dyDescent="0.2">
      <c r="B40" s="594" t="s">
        <v>255</v>
      </c>
      <c r="C40" s="594" t="s">
        <v>256</v>
      </c>
      <c r="D40" s="635" t="s">
        <v>257</v>
      </c>
      <c r="E40" s="636"/>
      <c r="F40" s="635" t="s">
        <v>210</v>
      </c>
      <c r="G40" s="636"/>
      <c r="H40" s="29"/>
    </row>
    <row r="41" spans="2:8" x14ac:dyDescent="0.2">
      <c r="B41" s="55">
        <v>27</v>
      </c>
      <c r="C41" s="55">
        <v>7</v>
      </c>
      <c r="D41" s="637">
        <v>0</v>
      </c>
      <c r="E41" s="638"/>
      <c r="F41" s="639">
        <f>SUM(B41:E41)</f>
        <v>34</v>
      </c>
      <c r="G41" s="640"/>
      <c r="H41" s="29"/>
    </row>
  </sheetData>
  <customSheetViews>
    <customSheetView guid="{4BF6A69F-C29D-460A-9E84-5045F8F80EEB}" showGridLines="0">
      <selection activeCell="J8" sqref="J8"/>
      <pageMargins left="0.19685039370078741" right="0.15748031496062992" top="0.19685039370078741" bottom="0.19685039370078741" header="0.31496062992125984" footer="0.31496062992125984"/>
      <pageSetup paperSize="9" orientation="portrait"/>
    </customSheetView>
  </customSheetViews>
  <mergeCells count="22">
    <mergeCell ref="A1:I1"/>
    <mergeCell ref="B3:G3"/>
    <mergeCell ref="B5:B10"/>
    <mergeCell ref="C5:C6"/>
    <mergeCell ref="D5:D6"/>
    <mergeCell ref="E5:H5"/>
    <mergeCell ref="C7:C9"/>
    <mergeCell ref="D41:E41"/>
    <mergeCell ref="F41:G41"/>
    <mergeCell ref="B31:G31"/>
    <mergeCell ref="B34:D34"/>
    <mergeCell ref="B35:D35"/>
    <mergeCell ref="B38:G38"/>
    <mergeCell ref="D40:E40"/>
    <mergeCell ref="F40:G40"/>
    <mergeCell ref="B15:G15"/>
    <mergeCell ref="C10:D10"/>
    <mergeCell ref="B24:C26"/>
    <mergeCell ref="B27:C29"/>
    <mergeCell ref="B13:D13"/>
    <mergeCell ref="B18:C20"/>
    <mergeCell ref="B21:C23"/>
  </mergeCells>
  <phoneticPr fontId="10" type="noConversion"/>
  <pageMargins left="0.19685039370078741" right="0.15748031496062992" top="0.19685039370078741" bottom="0.19685039370078741" header="0.31496062992125984" footer="0.31496062992125984"/>
  <pageSetup paperSize="9" orientation="portrait" r:id="rId1"/>
  <ignoredErrors>
    <ignoredError sqref="G20:G29" formula="1"/>
  </ignoredError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7"/>
  <dimension ref="A1:Q48"/>
  <sheetViews>
    <sheetView showGridLines="0" topLeftCell="A22" workbookViewId="0">
      <selection sqref="A1:K49"/>
    </sheetView>
  </sheetViews>
  <sheetFormatPr baseColWidth="10" defaultRowHeight="12.75" x14ac:dyDescent="0.2"/>
  <cols>
    <col min="1" max="1" width="2.140625" style="20" customWidth="1"/>
    <col min="2" max="2" width="35" style="20" customWidth="1"/>
    <col min="3" max="3" width="11.42578125" style="20"/>
    <col min="4" max="4" width="9.42578125" style="20" customWidth="1"/>
    <col min="5" max="5" width="9.7109375" style="20" customWidth="1"/>
    <col min="6" max="6" width="13.28515625" style="20" customWidth="1"/>
    <col min="7" max="7" width="9.42578125" style="20" customWidth="1"/>
    <col min="8" max="8" width="10" style="20" customWidth="1"/>
    <col min="9" max="9" width="8.7109375" style="20" customWidth="1"/>
    <col min="10" max="10" width="8.5703125" style="20" customWidth="1"/>
    <col min="11" max="11" width="7.7109375" style="20" customWidth="1"/>
    <col min="12" max="16384" width="11.42578125" style="20"/>
  </cols>
  <sheetData>
    <row r="1" spans="1:11" x14ac:dyDescent="0.2">
      <c r="A1" s="652" t="s">
        <v>308</v>
      </c>
      <c r="B1" s="652"/>
      <c r="C1" s="652"/>
      <c r="D1" s="652"/>
      <c r="E1" s="652"/>
      <c r="F1" s="652"/>
      <c r="G1" s="652"/>
      <c r="H1" s="652"/>
      <c r="I1" s="652"/>
      <c r="J1" s="652"/>
      <c r="K1" s="652"/>
    </row>
    <row r="2" spans="1:11" x14ac:dyDescent="0.2">
      <c r="A2" s="401"/>
      <c r="B2" s="401"/>
      <c r="C2" s="401"/>
      <c r="D2" s="401"/>
      <c r="E2" s="401"/>
      <c r="F2" s="401"/>
      <c r="G2" s="401"/>
      <c r="H2" s="401"/>
      <c r="I2" s="401"/>
    </row>
    <row r="3" spans="1:11" ht="12.75" customHeight="1" x14ac:dyDescent="0.2">
      <c r="A3" s="401"/>
      <c r="B3" s="641" t="s">
        <v>263</v>
      </c>
      <c r="C3" s="641"/>
      <c r="D3" s="641"/>
      <c r="E3" s="641"/>
      <c r="F3" s="641"/>
      <c r="G3" s="641"/>
      <c r="H3" s="641"/>
      <c r="I3" s="641"/>
      <c r="J3" s="401"/>
    </row>
    <row r="4" spans="1:11" ht="8.25" customHeight="1" x14ac:dyDescent="0.2">
      <c r="B4" s="2"/>
      <c r="C4" s="2"/>
      <c r="D4" s="2"/>
      <c r="E4" s="2"/>
      <c r="F4" s="2"/>
      <c r="G4" s="2"/>
      <c r="H4" s="2"/>
      <c r="I4" s="2"/>
      <c r="J4" s="2"/>
      <c r="K4" s="2"/>
    </row>
    <row r="5" spans="1:11" ht="12.75" customHeight="1" x14ac:dyDescent="0.2">
      <c r="B5" s="3"/>
      <c r="C5" s="658" t="s">
        <v>184</v>
      </c>
      <c r="D5" s="658" t="s">
        <v>220</v>
      </c>
      <c r="E5" s="658" t="s">
        <v>139</v>
      </c>
      <c r="F5" s="658" t="s">
        <v>138</v>
      </c>
      <c r="G5" s="658" t="s">
        <v>329</v>
      </c>
      <c r="H5" s="658" t="s">
        <v>328</v>
      </c>
      <c r="I5" s="658" t="s">
        <v>327</v>
      </c>
      <c r="J5" s="658" t="s">
        <v>211</v>
      </c>
      <c r="K5" s="658" t="s">
        <v>210</v>
      </c>
    </row>
    <row r="6" spans="1:11" x14ac:dyDescent="0.2">
      <c r="B6" s="3"/>
      <c r="C6" s="659"/>
      <c r="D6" s="659"/>
      <c r="E6" s="659"/>
      <c r="F6" s="659"/>
      <c r="G6" s="659"/>
      <c r="H6" s="659"/>
      <c r="I6" s="659"/>
      <c r="J6" s="659"/>
      <c r="K6" s="659"/>
    </row>
    <row r="7" spans="1:11" x14ac:dyDescent="0.2">
      <c r="B7" s="3"/>
      <c r="C7" s="659"/>
      <c r="D7" s="659"/>
      <c r="E7" s="659"/>
      <c r="F7" s="659"/>
      <c r="G7" s="659"/>
      <c r="H7" s="659"/>
      <c r="I7" s="659"/>
      <c r="J7" s="659"/>
      <c r="K7" s="659"/>
    </row>
    <row r="8" spans="1:11" x14ac:dyDescent="0.2">
      <c r="B8" s="3"/>
      <c r="C8" s="659"/>
      <c r="D8" s="659"/>
      <c r="E8" s="659"/>
      <c r="F8" s="659"/>
      <c r="G8" s="659"/>
      <c r="H8" s="659"/>
      <c r="I8" s="659"/>
      <c r="J8" s="659"/>
      <c r="K8" s="659"/>
    </row>
    <row r="9" spans="1:11" x14ac:dyDescent="0.2">
      <c r="B9" s="3"/>
      <c r="C9" s="659"/>
      <c r="D9" s="659"/>
      <c r="E9" s="659"/>
      <c r="F9" s="659"/>
      <c r="G9" s="659"/>
      <c r="H9" s="659"/>
      <c r="I9" s="659"/>
      <c r="J9" s="659"/>
      <c r="K9" s="659"/>
    </row>
    <row r="10" spans="1:11" x14ac:dyDescent="0.2">
      <c r="B10" s="3"/>
      <c r="C10" s="659"/>
      <c r="D10" s="659"/>
      <c r="E10" s="659"/>
      <c r="F10" s="659"/>
      <c r="G10" s="659"/>
      <c r="H10" s="659"/>
      <c r="I10" s="659"/>
      <c r="J10" s="659"/>
      <c r="K10" s="659"/>
    </row>
    <row r="11" spans="1:11" x14ac:dyDescent="0.2">
      <c r="B11" s="3"/>
      <c r="C11" s="660"/>
      <c r="D11" s="660"/>
      <c r="E11" s="660"/>
      <c r="F11" s="660"/>
      <c r="G11" s="660"/>
      <c r="H11" s="660"/>
      <c r="I11" s="660"/>
      <c r="J11" s="660"/>
      <c r="K11" s="660"/>
    </row>
    <row r="12" spans="1:11" ht="15" customHeight="1" x14ac:dyDescent="0.2">
      <c r="B12" s="67" t="s">
        <v>271</v>
      </c>
      <c r="C12" s="325">
        <v>52.1</v>
      </c>
      <c r="D12" s="324">
        <v>0</v>
      </c>
      <c r="E12" s="8">
        <v>3.7</v>
      </c>
      <c r="F12" s="324">
        <v>22.4</v>
      </c>
      <c r="G12" s="340">
        <v>9.1</v>
      </c>
      <c r="H12" s="8">
        <v>12.7</v>
      </c>
      <c r="I12" s="8">
        <v>0</v>
      </c>
      <c r="J12" s="8">
        <v>0</v>
      </c>
      <c r="K12" s="328">
        <f>SUM(C12:J12)</f>
        <v>100</v>
      </c>
    </row>
    <row r="13" spans="1:11" x14ac:dyDescent="0.2">
      <c r="B13" s="68" t="s">
        <v>222</v>
      </c>
      <c r="C13" s="10"/>
      <c r="D13" s="9"/>
      <c r="E13" s="10"/>
      <c r="F13" s="9"/>
      <c r="G13" s="10"/>
      <c r="H13" s="11"/>
      <c r="I13" s="11"/>
      <c r="J13" s="11"/>
      <c r="K13" s="70">
        <v>980</v>
      </c>
    </row>
    <row r="14" spans="1:11" x14ac:dyDescent="0.2">
      <c r="B14" s="69" t="s">
        <v>272</v>
      </c>
      <c r="C14" s="339">
        <v>54.7</v>
      </c>
      <c r="D14" s="12">
        <v>0</v>
      </c>
      <c r="E14" s="323">
        <v>3.6</v>
      </c>
      <c r="F14" s="12">
        <v>21.6</v>
      </c>
      <c r="G14" s="323">
        <v>8.9</v>
      </c>
      <c r="H14" s="4">
        <v>11.3</v>
      </c>
      <c r="I14" s="4">
        <v>0</v>
      </c>
      <c r="J14" s="4">
        <v>0</v>
      </c>
      <c r="K14" s="7">
        <f>SUM(C14:J14)</f>
        <v>100.10000000000001</v>
      </c>
    </row>
    <row r="15" spans="1:11" x14ac:dyDescent="0.2">
      <c r="B15" s="336" t="s">
        <v>222</v>
      </c>
      <c r="C15" s="326"/>
      <c r="D15" s="9"/>
      <c r="E15" s="10"/>
      <c r="F15" s="9"/>
      <c r="G15" s="10"/>
      <c r="H15" s="13"/>
      <c r="I15" s="13"/>
      <c r="J15" s="71"/>
      <c r="K15" s="303">
        <v>1154</v>
      </c>
    </row>
    <row r="16" spans="1:11" x14ac:dyDescent="0.2">
      <c r="B16" s="15"/>
      <c r="C16" s="323"/>
      <c r="D16" s="323"/>
      <c r="E16" s="323"/>
      <c r="F16" s="323"/>
      <c r="G16" s="323"/>
      <c r="H16" s="16"/>
      <c r="I16" s="304"/>
      <c r="J16" s="304"/>
      <c r="K16" s="304"/>
    </row>
    <row r="17" spans="2:11" ht="12.75" customHeight="1" x14ac:dyDescent="0.2">
      <c r="B17" s="641" t="s">
        <v>264</v>
      </c>
      <c r="C17" s="641"/>
      <c r="D17" s="641"/>
      <c r="E17" s="641"/>
      <c r="F17" s="641"/>
      <c r="G17" s="641"/>
      <c r="H17" s="641"/>
      <c r="I17" s="641"/>
    </row>
    <row r="18" spans="2:11" ht="8.25" customHeight="1" x14ac:dyDescent="0.2">
      <c r="B18" s="375"/>
      <c r="C18" s="14"/>
      <c r="D18" s="14"/>
      <c r="E18" s="14"/>
      <c r="F18" s="323"/>
      <c r="G18" s="323"/>
      <c r="H18" s="16"/>
      <c r="I18" s="323"/>
      <c r="J18" s="17"/>
      <c r="K18" s="17"/>
    </row>
    <row r="19" spans="2:11" ht="32.25" customHeight="1" x14ac:dyDescent="0.2">
      <c r="B19" s="596" t="s">
        <v>219</v>
      </c>
      <c r="C19" s="751" t="s">
        <v>430</v>
      </c>
      <c r="D19" s="751"/>
      <c r="E19" s="751" t="s">
        <v>272</v>
      </c>
      <c r="F19" s="751"/>
      <c r="G19" s="323"/>
      <c r="H19" s="16"/>
      <c r="I19" s="323"/>
      <c r="J19" s="17"/>
      <c r="K19" s="17"/>
    </row>
    <row r="20" spans="2:11" x14ac:dyDescent="0.2">
      <c r="B20" s="318" t="s">
        <v>223</v>
      </c>
      <c r="C20" s="673">
        <v>0.5</v>
      </c>
      <c r="D20" s="674">
        <v>0.4</v>
      </c>
      <c r="E20" s="673">
        <v>0</v>
      </c>
      <c r="F20" s="674">
        <v>0.3</v>
      </c>
      <c r="G20" s="323"/>
      <c r="H20" s="16"/>
      <c r="I20" s="323"/>
      <c r="J20" s="17"/>
      <c r="K20" s="17"/>
    </row>
    <row r="21" spans="2:11" x14ac:dyDescent="0.2">
      <c r="B21" s="35" t="s">
        <v>224</v>
      </c>
      <c r="C21" s="667">
        <v>22.1</v>
      </c>
      <c r="D21" s="668">
        <v>14.8</v>
      </c>
      <c r="E21" s="667">
        <v>20.399999999999999</v>
      </c>
      <c r="F21" s="668">
        <v>15.7</v>
      </c>
      <c r="G21" s="323"/>
      <c r="H21" s="16"/>
      <c r="I21" s="323"/>
      <c r="J21" s="17"/>
      <c r="K21" s="17"/>
    </row>
    <row r="22" spans="2:11" x14ac:dyDescent="0.2">
      <c r="B22" s="35" t="s">
        <v>225</v>
      </c>
      <c r="C22" s="667">
        <v>38.1</v>
      </c>
      <c r="D22" s="668">
        <v>15.8</v>
      </c>
      <c r="E22" s="667">
        <v>39.9</v>
      </c>
      <c r="F22" s="668">
        <v>16.7</v>
      </c>
      <c r="G22" s="196"/>
      <c r="H22" s="16"/>
      <c r="I22" s="323"/>
      <c r="J22" s="17"/>
      <c r="K22" s="17"/>
    </row>
    <row r="23" spans="2:11" x14ac:dyDescent="0.2">
      <c r="B23" s="35" t="s">
        <v>226</v>
      </c>
      <c r="C23" s="667">
        <v>22.5</v>
      </c>
      <c r="D23" s="668">
        <v>16.8</v>
      </c>
      <c r="E23" s="667">
        <v>22.8</v>
      </c>
      <c r="F23" s="668">
        <v>17.7</v>
      </c>
      <c r="G23" s="323"/>
      <c r="H23" s="16"/>
      <c r="I23" s="323"/>
      <c r="J23" s="17"/>
      <c r="K23" s="17"/>
    </row>
    <row r="24" spans="2:11" x14ac:dyDescent="0.2">
      <c r="B24" s="35" t="s">
        <v>227</v>
      </c>
      <c r="C24" s="667">
        <v>9.6999999999999993</v>
      </c>
      <c r="D24" s="668">
        <v>17.8</v>
      </c>
      <c r="E24" s="667">
        <v>9.4</v>
      </c>
      <c r="F24" s="668">
        <v>18.7</v>
      </c>
      <c r="G24" s="323"/>
      <c r="H24" s="16"/>
      <c r="I24" s="323"/>
      <c r="J24" s="17"/>
      <c r="K24" s="17"/>
    </row>
    <row r="25" spans="2:11" x14ac:dyDescent="0.2">
      <c r="B25" s="35" t="s">
        <v>228</v>
      </c>
      <c r="C25" s="667">
        <v>5</v>
      </c>
      <c r="D25" s="668">
        <v>18.8</v>
      </c>
      <c r="E25" s="667">
        <v>4.9000000000000004</v>
      </c>
      <c r="F25" s="668">
        <v>19.7</v>
      </c>
      <c r="G25" s="323"/>
      <c r="H25" s="16"/>
      <c r="I25" s="323"/>
      <c r="J25" s="17"/>
      <c r="K25" s="17"/>
    </row>
    <row r="26" spans="2:11" x14ac:dyDescent="0.2">
      <c r="B26" s="35" t="s">
        <v>229</v>
      </c>
      <c r="C26" s="667">
        <v>1.6</v>
      </c>
      <c r="D26" s="668">
        <v>19.8</v>
      </c>
      <c r="E26" s="667">
        <v>1.7</v>
      </c>
      <c r="F26" s="668">
        <v>20.7</v>
      </c>
      <c r="G26" s="323"/>
      <c r="H26" s="16"/>
      <c r="I26" s="323"/>
      <c r="J26" s="17"/>
      <c r="K26" s="17"/>
    </row>
    <row r="27" spans="2:11" x14ac:dyDescent="0.2">
      <c r="B27" s="35" t="s">
        <v>230</v>
      </c>
      <c r="C27" s="667">
        <v>0.5</v>
      </c>
      <c r="D27" s="668">
        <v>20.8</v>
      </c>
      <c r="E27" s="667">
        <v>0.4</v>
      </c>
      <c r="F27" s="668">
        <v>21.7</v>
      </c>
      <c r="G27" s="323"/>
      <c r="H27" s="16"/>
      <c r="I27" s="323"/>
      <c r="J27" s="17"/>
      <c r="K27" s="17"/>
    </row>
    <row r="28" spans="2:11" x14ac:dyDescent="0.2">
      <c r="B28" s="35" t="s">
        <v>231</v>
      </c>
      <c r="C28" s="667">
        <v>0</v>
      </c>
      <c r="D28" s="668">
        <v>21.8</v>
      </c>
      <c r="E28" s="667">
        <v>0</v>
      </c>
      <c r="F28" s="668">
        <v>22.7</v>
      </c>
      <c r="G28" s="323"/>
      <c r="H28" s="16"/>
      <c r="I28" s="323"/>
      <c r="J28" s="17"/>
      <c r="K28" s="17"/>
    </row>
    <row r="29" spans="2:11" x14ac:dyDescent="0.2">
      <c r="B29" s="36" t="s">
        <v>211</v>
      </c>
      <c r="C29" s="667">
        <v>0</v>
      </c>
      <c r="D29" s="668"/>
      <c r="E29" s="667">
        <v>0</v>
      </c>
      <c r="F29" s="668"/>
      <c r="G29" s="323"/>
      <c r="H29" s="16"/>
      <c r="I29" s="323"/>
      <c r="J29" s="17"/>
      <c r="K29" s="17"/>
    </row>
    <row r="30" spans="2:11" x14ac:dyDescent="0.2">
      <c r="B30" s="335" t="s">
        <v>210</v>
      </c>
      <c r="C30" s="669">
        <v>99.999999999999986</v>
      </c>
      <c r="D30" s="670"/>
      <c r="E30" s="669">
        <v>100</v>
      </c>
      <c r="F30" s="670"/>
      <c r="G30" s="323"/>
      <c r="H30" s="16"/>
      <c r="I30" s="323"/>
      <c r="J30" s="17"/>
      <c r="K30" s="17"/>
    </row>
    <row r="31" spans="2:11" x14ac:dyDescent="0.2">
      <c r="B31" s="336" t="s">
        <v>222</v>
      </c>
      <c r="C31" s="679">
        <v>980</v>
      </c>
      <c r="D31" s="672"/>
      <c r="E31" s="671">
        <v>1154</v>
      </c>
      <c r="F31" s="672"/>
      <c r="G31" s="323"/>
      <c r="H31" s="16"/>
      <c r="I31" s="323"/>
      <c r="J31" s="17"/>
      <c r="K31" s="17"/>
    </row>
    <row r="32" spans="2:11" ht="16.5" customHeight="1" x14ac:dyDescent="0.2">
      <c r="B32" s="15"/>
      <c r="C32" s="323"/>
      <c r="D32" s="323"/>
      <c r="E32" s="323"/>
      <c r="F32" s="323"/>
      <c r="G32" s="323"/>
      <c r="H32" s="16"/>
      <c r="I32" s="323"/>
      <c r="J32" s="17"/>
      <c r="K32" s="17"/>
    </row>
    <row r="33" spans="2:17" ht="12.75" customHeight="1" x14ac:dyDescent="0.2">
      <c r="B33" s="641" t="s">
        <v>181</v>
      </c>
      <c r="C33" s="641"/>
      <c r="D33" s="641"/>
      <c r="E33" s="641"/>
      <c r="F33" s="641"/>
      <c r="G33" s="641"/>
      <c r="H33" s="641"/>
      <c r="I33" s="641"/>
      <c r="J33" s="17"/>
      <c r="K33" s="17"/>
      <c r="L33" s="66"/>
      <c r="M33" s="66"/>
      <c r="N33" s="66"/>
      <c r="O33" s="66"/>
      <c r="P33" s="66"/>
      <c r="Q33" s="66"/>
    </row>
    <row r="34" spans="2:17" ht="8.25" customHeight="1" x14ac:dyDescent="0.2">
      <c r="J34" s="66"/>
      <c r="K34" s="66"/>
    </row>
    <row r="35" spans="2:17" ht="18" customHeight="1" x14ac:dyDescent="0.2">
      <c r="C35" s="653" t="s">
        <v>435</v>
      </c>
      <c r="D35" s="655"/>
    </row>
    <row r="36" spans="2:17" ht="18.75" customHeight="1" x14ac:dyDescent="0.2">
      <c r="B36" s="318" t="s">
        <v>140</v>
      </c>
      <c r="C36" s="736">
        <v>210</v>
      </c>
      <c r="D36" s="737">
        <v>245</v>
      </c>
    </row>
    <row r="37" spans="2:17" ht="27" customHeight="1" x14ac:dyDescent="0.2">
      <c r="B37" s="35" t="s">
        <v>141</v>
      </c>
      <c r="C37" s="727">
        <v>10</v>
      </c>
      <c r="D37" s="728"/>
    </row>
    <row r="38" spans="2:17" ht="28.5" customHeight="1" x14ac:dyDescent="0.2">
      <c r="B38" s="35" t="s">
        <v>142</v>
      </c>
      <c r="C38" s="727">
        <v>0</v>
      </c>
      <c r="D38" s="728"/>
    </row>
    <row r="39" spans="2:17" ht="14.25" customHeight="1" x14ac:dyDescent="0.2">
      <c r="B39" s="35" t="s">
        <v>143</v>
      </c>
      <c r="C39" s="727">
        <v>5</v>
      </c>
      <c r="D39" s="728"/>
    </row>
    <row r="40" spans="2:17" ht="29.25" customHeight="1" x14ac:dyDescent="0.2">
      <c r="B40" s="35" t="s">
        <v>176</v>
      </c>
      <c r="C40" s="727">
        <v>54</v>
      </c>
      <c r="D40" s="728"/>
    </row>
    <row r="41" spans="2:17" ht="16.5" customHeight="1" x14ac:dyDescent="0.2">
      <c r="B41" s="35" t="s">
        <v>232</v>
      </c>
      <c r="C41" s="727">
        <v>0</v>
      </c>
      <c r="D41" s="728"/>
    </row>
    <row r="42" spans="2:17" ht="31.5" customHeight="1" x14ac:dyDescent="0.2">
      <c r="B42" s="35" t="s">
        <v>146</v>
      </c>
      <c r="C42" s="727">
        <v>278</v>
      </c>
      <c r="D42" s="728"/>
    </row>
    <row r="43" spans="2:17" ht="27" customHeight="1" x14ac:dyDescent="0.2">
      <c r="B43" s="35" t="s">
        <v>168</v>
      </c>
      <c r="C43" s="727">
        <v>20</v>
      </c>
      <c r="D43" s="728"/>
    </row>
    <row r="44" spans="2:17" ht="27" customHeight="1" x14ac:dyDescent="0.2">
      <c r="B44" s="35" t="s">
        <v>157</v>
      </c>
      <c r="C44" s="727">
        <v>2</v>
      </c>
      <c r="D44" s="728"/>
    </row>
    <row r="45" spans="2:17" ht="25.5" customHeight="1" x14ac:dyDescent="0.2">
      <c r="B45" s="35" t="s">
        <v>158</v>
      </c>
      <c r="C45" s="727">
        <v>173</v>
      </c>
      <c r="D45" s="728"/>
    </row>
    <row r="46" spans="2:17" ht="16.5" customHeight="1" x14ac:dyDescent="0.2">
      <c r="B46" s="35" t="s">
        <v>144</v>
      </c>
      <c r="C46" s="727">
        <v>10</v>
      </c>
      <c r="D46" s="728"/>
    </row>
    <row r="47" spans="2:17" x14ac:dyDescent="0.2">
      <c r="B47" s="35" t="s">
        <v>145</v>
      </c>
      <c r="C47" s="727">
        <v>36</v>
      </c>
      <c r="D47" s="728"/>
    </row>
    <row r="48" spans="2:17" x14ac:dyDescent="0.2">
      <c r="B48" s="36" t="s">
        <v>169</v>
      </c>
      <c r="C48" s="718">
        <v>398</v>
      </c>
      <c r="D48" s="719">
        <v>457</v>
      </c>
    </row>
  </sheetData>
  <customSheetViews>
    <customSheetView guid="{4BF6A69F-C29D-460A-9E84-5045F8F80EEB}" showGridLines="0" topLeftCell="A35">
      <selection sqref="A1:J49"/>
      <pageMargins left="0.19685039370078741" right="0.15748031496062992" top="0.19685039370078741" bottom="0.19685039370078741" header="0.31496062992125984" footer="0.31496062992125984"/>
      <pageSetup paperSize="9" orientation="portrait"/>
    </customSheetView>
  </customSheetViews>
  <mergeCells count="53">
    <mergeCell ref="A1:K1"/>
    <mergeCell ref="J5:J11"/>
    <mergeCell ref="K5:K11"/>
    <mergeCell ref="C47:D47"/>
    <mergeCell ref="C22:D22"/>
    <mergeCell ref="E22:F22"/>
    <mergeCell ref="C23:D23"/>
    <mergeCell ref="E23:F23"/>
    <mergeCell ref="C24:D24"/>
    <mergeCell ref="E24:F24"/>
    <mergeCell ref="C25:D25"/>
    <mergeCell ref="E25:F25"/>
    <mergeCell ref="C26:D26"/>
    <mergeCell ref="E26:F26"/>
    <mergeCell ref="C27:D27"/>
    <mergeCell ref="E27:F27"/>
    <mergeCell ref="C48:D48"/>
    <mergeCell ref="B3:I3"/>
    <mergeCell ref="C5:C11"/>
    <mergeCell ref="D5:D11"/>
    <mergeCell ref="E5:E11"/>
    <mergeCell ref="F5:F11"/>
    <mergeCell ref="G5:G11"/>
    <mergeCell ref="H5:H11"/>
    <mergeCell ref="I5:I11"/>
    <mergeCell ref="B17:I17"/>
    <mergeCell ref="C19:D19"/>
    <mergeCell ref="E19:F19"/>
    <mergeCell ref="C20:D20"/>
    <mergeCell ref="E20:F20"/>
    <mergeCell ref="C21:D21"/>
    <mergeCell ref="E21:F21"/>
    <mergeCell ref="C28:D28"/>
    <mergeCell ref="E28:F28"/>
    <mergeCell ref="C29:D29"/>
    <mergeCell ref="E29:F29"/>
    <mergeCell ref="C41:D41"/>
    <mergeCell ref="C30:D30"/>
    <mergeCell ref="E30:F30"/>
    <mergeCell ref="C31:D31"/>
    <mergeCell ref="E31:F31"/>
    <mergeCell ref="B33:I33"/>
    <mergeCell ref="C35:D35"/>
    <mergeCell ref="C36:D36"/>
    <mergeCell ref="C38:D38"/>
    <mergeCell ref="C37:D37"/>
    <mergeCell ref="C39:D39"/>
    <mergeCell ref="C40:D40"/>
    <mergeCell ref="C42:D42"/>
    <mergeCell ref="C46:D46"/>
    <mergeCell ref="C43:D43"/>
    <mergeCell ref="C44:D44"/>
    <mergeCell ref="C45:D45"/>
  </mergeCells>
  <phoneticPr fontId="10" type="noConversion"/>
  <pageMargins left="0.19685039370078741" right="0.15748031496062992" top="0.19685039370078741" bottom="0.19685039370078741" header="0.31496062992125984" footer="0.31496062992125984"/>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8"/>
  <dimension ref="A1:L35"/>
  <sheetViews>
    <sheetView showGridLines="0" zoomScaleNormal="100" workbookViewId="0">
      <selection sqref="A1:I36"/>
    </sheetView>
  </sheetViews>
  <sheetFormatPr baseColWidth="10" defaultRowHeight="12.75" x14ac:dyDescent="0.2"/>
  <cols>
    <col min="1" max="1" width="2.140625" style="20" customWidth="1"/>
    <col min="2" max="2" width="15.42578125" style="20" customWidth="1"/>
    <col min="3" max="3" width="11.42578125" style="20"/>
    <col min="4" max="4" width="13.28515625" style="20" customWidth="1"/>
    <col min="5" max="8" width="13.7109375" style="20" customWidth="1"/>
    <col min="9" max="9" width="4" style="20" customWidth="1"/>
    <col min="10" max="16384" width="11.42578125" style="20"/>
  </cols>
  <sheetData>
    <row r="1" spans="1:12" x14ac:dyDescent="0.2">
      <c r="A1" s="652" t="s">
        <v>308</v>
      </c>
      <c r="B1" s="652"/>
      <c r="C1" s="652"/>
      <c r="D1" s="652"/>
      <c r="E1" s="652"/>
      <c r="F1" s="652"/>
      <c r="G1" s="652"/>
      <c r="H1" s="652"/>
      <c r="I1" s="652"/>
    </row>
    <row r="2" spans="1:12" x14ac:dyDescent="0.2">
      <c r="A2" s="401"/>
      <c r="B2" s="401"/>
      <c r="C2" s="401"/>
      <c r="D2" s="401"/>
      <c r="E2" s="401"/>
      <c r="F2" s="401"/>
      <c r="G2" s="401"/>
      <c r="H2" s="401"/>
      <c r="I2" s="401"/>
    </row>
    <row r="3" spans="1:12" ht="12.75" customHeight="1" x14ac:dyDescent="0.2">
      <c r="A3" s="401"/>
      <c r="B3" s="641" t="s">
        <v>182</v>
      </c>
      <c r="C3" s="641"/>
      <c r="D3" s="641"/>
      <c r="E3" s="641"/>
      <c r="F3" s="641"/>
      <c r="G3" s="641"/>
      <c r="H3" s="641"/>
      <c r="I3" s="401"/>
    </row>
    <row r="4" spans="1:12" ht="8.25" customHeight="1" x14ac:dyDescent="0.2">
      <c r="B4" s="18"/>
      <c r="C4" s="18"/>
      <c r="D4" s="18"/>
      <c r="E4" s="18"/>
      <c r="F4" s="18"/>
      <c r="G4" s="18"/>
      <c r="H4" s="18"/>
    </row>
    <row r="5" spans="1:12" ht="20.100000000000001" customHeight="1" x14ac:dyDescent="0.2">
      <c r="B5" s="691"/>
      <c r="C5" s="691"/>
      <c r="D5" s="691"/>
      <c r="E5" s="722" t="s">
        <v>430</v>
      </c>
      <c r="F5" s="723"/>
      <c r="G5" s="722" t="s">
        <v>272</v>
      </c>
      <c r="H5" s="723"/>
    </row>
    <row r="6" spans="1:12" ht="17.100000000000001" customHeight="1" x14ac:dyDescent="0.2">
      <c r="B6" s="642" t="s">
        <v>177</v>
      </c>
      <c r="C6" s="643"/>
      <c r="D6" s="643"/>
      <c r="E6" s="796">
        <v>1</v>
      </c>
      <c r="F6" s="797"/>
      <c r="G6" s="796">
        <v>1</v>
      </c>
      <c r="H6" s="797"/>
      <c r="L6" s="377"/>
    </row>
    <row r="7" spans="1:12" ht="17.100000000000001" customHeight="1" x14ac:dyDescent="0.2">
      <c r="B7" s="647" t="s">
        <v>183</v>
      </c>
      <c r="C7" s="684"/>
      <c r="D7" s="684"/>
      <c r="E7" s="795">
        <v>48.7</v>
      </c>
      <c r="F7" s="780"/>
      <c r="G7" s="795">
        <v>48.8</v>
      </c>
      <c r="H7" s="780"/>
      <c r="L7" s="284"/>
    </row>
    <row r="8" spans="1:12" ht="17.100000000000001" customHeight="1" x14ac:dyDescent="0.2">
      <c r="B8" s="647" t="s">
        <v>213</v>
      </c>
      <c r="C8" s="684"/>
      <c r="D8" s="684"/>
      <c r="E8" s="795">
        <v>9.8000000000000007</v>
      </c>
      <c r="F8" s="780"/>
      <c r="G8" s="795">
        <v>9.6</v>
      </c>
      <c r="H8" s="780"/>
    </row>
    <row r="9" spans="1:12" ht="17.100000000000001" customHeight="1" x14ac:dyDescent="0.2">
      <c r="B9" s="647" t="s">
        <v>214</v>
      </c>
      <c r="C9" s="684"/>
      <c r="D9" s="684"/>
      <c r="E9" s="795">
        <v>2.2000000000000002</v>
      </c>
      <c r="F9" s="780"/>
      <c r="G9" s="795">
        <v>2.1</v>
      </c>
      <c r="H9" s="780"/>
    </row>
    <row r="10" spans="1:12" ht="17.100000000000001" customHeight="1" x14ac:dyDescent="0.2">
      <c r="B10" s="647" t="s">
        <v>178</v>
      </c>
      <c r="C10" s="684"/>
      <c r="D10" s="684"/>
      <c r="E10" s="795">
        <v>0.1</v>
      </c>
      <c r="F10" s="780"/>
      <c r="G10" s="795">
        <v>0.1</v>
      </c>
      <c r="H10" s="780"/>
    </row>
    <row r="11" spans="1:12" ht="17.100000000000001" customHeight="1" x14ac:dyDescent="0.2">
      <c r="B11" s="647" t="s">
        <v>179</v>
      </c>
      <c r="C11" s="684"/>
      <c r="D11" s="684"/>
      <c r="E11" s="795">
        <v>35.5</v>
      </c>
      <c r="F11" s="780"/>
      <c r="G11" s="795">
        <v>35.799999999999997</v>
      </c>
      <c r="H11" s="780"/>
    </row>
    <row r="12" spans="1:12" ht="17.100000000000001" customHeight="1" x14ac:dyDescent="0.2">
      <c r="B12" s="647" t="s">
        <v>215</v>
      </c>
      <c r="C12" s="684"/>
      <c r="D12" s="684"/>
      <c r="E12" s="795">
        <v>0.1</v>
      </c>
      <c r="F12" s="780"/>
      <c r="G12" s="795">
        <v>0.1</v>
      </c>
      <c r="H12" s="780"/>
    </row>
    <row r="13" spans="1:12" ht="17.100000000000001" customHeight="1" x14ac:dyDescent="0.2">
      <c r="B13" s="647" t="s">
        <v>180</v>
      </c>
      <c r="C13" s="684"/>
      <c r="D13" s="684"/>
      <c r="E13" s="795">
        <v>0.8</v>
      </c>
      <c r="F13" s="780"/>
      <c r="G13" s="795">
        <v>0.8</v>
      </c>
      <c r="H13" s="780"/>
    </row>
    <row r="14" spans="1:12" ht="17.100000000000001" customHeight="1" x14ac:dyDescent="0.2">
      <c r="B14" s="647" t="s">
        <v>211</v>
      </c>
      <c r="C14" s="684"/>
      <c r="D14" s="684"/>
      <c r="E14" s="795">
        <v>1.8</v>
      </c>
      <c r="F14" s="780"/>
      <c r="G14" s="795">
        <v>1.7</v>
      </c>
      <c r="H14" s="780"/>
      <c r="J14" s="393"/>
    </row>
    <row r="15" spans="1:12" ht="15.75" customHeight="1" x14ac:dyDescent="0.2">
      <c r="B15" s="692" t="s">
        <v>210</v>
      </c>
      <c r="C15" s="693"/>
      <c r="D15" s="693"/>
      <c r="E15" s="669">
        <v>100</v>
      </c>
      <c r="F15" s="670"/>
      <c r="G15" s="669">
        <v>100</v>
      </c>
      <c r="H15" s="670"/>
    </row>
    <row r="16" spans="1:12" ht="15.75" customHeight="1" x14ac:dyDescent="0.2">
      <c r="B16" s="697" t="s">
        <v>222</v>
      </c>
      <c r="C16" s="698"/>
      <c r="D16" s="698"/>
      <c r="E16" s="679">
        <v>980</v>
      </c>
      <c r="F16" s="672"/>
      <c r="G16" s="679">
        <v>1154</v>
      </c>
      <c r="H16" s="672"/>
    </row>
    <row r="17" spans="2:10" x14ac:dyDescent="0.2">
      <c r="B17" s="334"/>
    </row>
    <row r="18" spans="2:10" x14ac:dyDescent="0.2">
      <c r="B18" s="331"/>
    </row>
    <row r="19" spans="2:10" ht="16.5" customHeight="1" x14ac:dyDescent="0.2"/>
    <row r="20" spans="2:10" x14ac:dyDescent="0.2">
      <c r="B20" s="641" t="s">
        <v>270</v>
      </c>
      <c r="C20" s="641"/>
      <c r="D20" s="641"/>
      <c r="E20" s="641"/>
      <c r="F20" s="641"/>
      <c r="G20" s="641"/>
      <c r="H20" s="641"/>
    </row>
    <row r="22" spans="2:10" ht="20.100000000000001" customHeight="1" x14ac:dyDescent="0.2">
      <c r="E22" s="700" t="s">
        <v>430</v>
      </c>
      <c r="F22" s="701"/>
      <c r="G22" s="700" t="s">
        <v>272</v>
      </c>
      <c r="H22" s="701"/>
    </row>
    <row r="23" spans="2:10" ht="19.5" customHeight="1" x14ac:dyDescent="0.2">
      <c r="B23" s="581"/>
      <c r="E23" s="591" t="s">
        <v>217</v>
      </c>
      <c r="F23" s="591" t="s">
        <v>218</v>
      </c>
      <c r="G23" s="591" t="s">
        <v>217</v>
      </c>
      <c r="H23" s="591" t="s">
        <v>218</v>
      </c>
    </row>
    <row r="24" spans="2:10" ht="17.100000000000001" customHeight="1" x14ac:dyDescent="0.2">
      <c r="B24" s="629" t="s">
        <v>148</v>
      </c>
      <c r="C24" s="688"/>
      <c r="D24" s="630"/>
      <c r="E24" s="5">
        <v>3.1</v>
      </c>
      <c r="F24" s="5">
        <v>0.9</v>
      </c>
      <c r="G24" s="4">
        <v>2.8</v>
      </c>
      <c r="H24" s="5">
        <v>0.9</v>
      </c>
    </row>
    <row r="25" spans="2:10" ht="17.100000000000001" customHeight="1" x14ac:dyDescent="0.2">
      <c r="B25" s="631" t="s">
        <v>149</v>
      </c>
      <c r="C25" s="685"/>
      <c r="D25" s="632"/>
      <c r="E25" s="76">
        <v>12.2</v>
      </c>
      <c r="F25" s="76">
        <v>3.4</v>
      </c>
      <c r="G25" s="79">
        <v>11.9</v>
      </c>
      <c r="H25" s="76">
        <v>3.5</v>
      </c>
    </row>
    <row r="26" spans="2:10" ht="17.100000000000001" customHeight="1" x14ac:dyDescent="0.2">
      <c r="B26" s="631" t="s">
        <v>150</v>
      </c>
      <c r="C26" s="685"/>
      <c r="D26" s="632"/>
      <c r="E26" s="76">
        <v>29.1</v>
      </c>
      <c r="F26" s="76">
        <v>14.4</v>
      </c>
      <c r="G26" s="79">
        <v>30.9</v>
      </c>
      <c r="H26" s="76">
        <v>16.100000000000001</v>
      </c>
    </row>
    <row r="27" spans="2:10" ht="17.100000000000001" customHeight="1" x14ac:dyDescent="0.2">
      <c r="B27" s="631" t="s">
        <v>151</v>
      </c>
      <c r="C27" s="685"/>
      <c r="D27" s="632"/>
      <c r="E27" s="76">
        <v>9.5</v>
      </c>
      <c r="F27" s="76">
        <v>16.399999999999999</v>
      </c>
      <c r="G27" s="79">
        <v>9.5</v>
      </c>
      <c r="H27" s="76">
        <v>16.3</v>
      </c>
    </row>
    <row r="28" spans="2:10" ht="17.100000000000001" customHeight="1" x14ac:dyDescent="0.2">
      <c r="B28" s="631" t="s">
        <v>152</v>
      </c>
      <c r="C28" s="685"/>
      <c r="D28" s="632"/>
      <c r="E28" s="76">
        <v>25.5</v>
      </c>
      <c r="F28" s="76">
        <v>49.8</v>
      </c>
      <c r="G28" s="79">
        <v>24.9</v>
      </c>
      <c r="H28" s="76">
        <v>47.9</v>
      </c>
    </row>
    <row r="29" spans="2:10" ht="17.100000000000001" customHeight="1" x14ac:dyDescent="0.2">
      <c r="B29" s="631" t="s">
        <v>153</v>
      </c>
      <c r="C29" s="685"/>
      <c r="D29" s="632"/>
      <c r="E29" s="76">
        <v>14.6</v>
      </c>
      <c r="F29" s="76">
        <v>5.8</v>
      </c>
      <c r="G29" s="79">
        <v>13.7</v>
      </c>
      <c r="H29" s="76">
        <v>5.8</v>
      </c>
    </row>
    <row r="30" spans="2:10" ht="17.100000000000001" customHeight="1" x14ac:dyDescent="0.2">
      <c r="B30" s="631" t="s">
        <v>212</v>
      </c>
      <c r="C30" s="685"/>
      <c r="D30" s="632"/>
      <c r="E30" s="76">
        <v>0.3</v>
      </c>
      <c r="F30" s="76">
        <v>6.6</v>
      </c>
      <c r="G30" s="79">
        <v>0.3</v>
      </c>
      <c r="H30" s="76">
        <v>6.9</v>
      </c>
    </row>
    <row r="31" spans="2:10" ht="17.100000000000001" customHeight="1" x14ac:dyDescent="0.2">
      <c r="B31" s="633" t="s">
        <v>211</v>
      </c>
      <c r="C31" s="695"/>
      <c r="D31" s="634"/>
      <c r="E31" s="6">
        <v>5.7</v>
      </c>
      <c r="F31" s="6">
        <v>2.7</v>
      </c>
      <c r="G31" s="80">
        <v>6</v>
      </c>
      <c r="H31" s="6">
        <v>2.6</v>
      </c>
      <c r="J31" s="393"/>
    </row>
    <row r="32" spans="2:10" ht="15.75" customHeight="1" x14ac:dyDescent="0.2">
      <c r="B32" s="692" t="s">
        <v>221</v>
      </c>
      <c r="C32" s="693"/>
      <c r="D32" s="694"/>
      <c r="E32" s="73">
        <v>100</v>
      </c>
      <c r="F32" s="73">
        <v>100</v>
      </c>
      <c r="G32" s="73">
        <v>100</v>
      </c>
      <c r="H32" s="73">
        <v>100</v>
      </c>
    </row>
    <row r="33" spans="2:8" ht="15.75" customHeight="1" x14ac:dyDescent="0.2">
      <c r="B33" s="697" t="s">
        <v>222</v>
      </c>
      <c r="C33" s="698"/>
      <c r="D33" s="699"/>
      <c r="E33" s="75">
        <v>980</v>
      </c>
      <c r="F33" s="74">
        <v>980</v>
      </c>
      <c r="G33" s="75">
        <v>1154</v>
      </c>
      <c r="H33" s="75">
        <v>1154</v>
      </c>
    </row>
    <row r="34" spans="2:8" x14ac:dyDescent="0.2">
      <c r="B34" s="334" t="s">
        <v>353</v>
      </c>
    </row>
    <row r="35" spans="2:8" x14ac:dyDescent="0.2">
      <c r="B35" s="331" t="s">
        <v>290</v>
      </c>
    </row>
  </sheetData>
  <customSheetViews>
    <customSheetView guid="{4BF6A69F-C29D-460A-9E84-5045F8F80EEB}" showGridLines="0" topLeftCell="A19">
      <selection activeCell="J29" sqref="J29"/>
      <pageMargins left="0.19685039370078741" right="0.15748031496062992" top="0.19685039370078741" bottom="0.19685039370078741" header="0.31496062992125984" footer="0.31496062992125984"/>
      <pageSetup paperSize="9" orientation="portrait"/>
    </customSheetView>
  </customSheetViews>
  <mergeCells count="51">
    <mergeCell ref="A1:I1"/>
    <mergeCell ref="B3:H3"/>
    <mergeCell ref="B5:D5"/>
    <mergeCell ref="E5:F5"/>
    <mergeCell ref="G5:H5"/>
    <mergeCell ref="B6:D6"/>
    <mergeCell ref="E6:F6"/>
    <mergeCell ref="G6:H6"/>
    <mergeCell ref="B7:D7"/>
    <mergeCell ref="E7:F7"/>
    <mergeCell ref="G7:H7"/>
    <mergeCell ref="B8:D8"/>
    <mergeCell ref="E8:F8"/>
    <mergeCell ref="G8:H8"/>
    <mergeCell ref="B9:D9"/>
    <mergeCell ref="E9:F9"/>
    <mergeCell ref="G9:H9"/>
    <mergeCell ref="B10:D10"/>
    <mergeCell ref="E10:F10"/>
    <mergeCell ref="G10:H10"/>
    <mergeCell ref="B11:D11"/>
    <mergeCell ref="E11:F11"/>
    <mergeCell ref="G11:H11"/>
    <mergeCell ref="B12:D12"/>
    <mergeCell ref="E12:F12"/>
    <mergeCell ref="G12:H12"/>
    <mergeCell ref="B13:D13"/>
    <mergeCell ref="E13:F13"/>
    <mergeCell ref="G13:H13"/>
    <mergeCell ref="B14:D14"/>
    <mergeCell ref="E14:F14"/>
    <mergeCell ref="G14:H14"/>
    <mergeCell ref="B15:D15"/>
    <mergeCell ref="E15:F15"/>
    <mergeCell ref="G15:H15"/>
    <mergeCell ref="B16:D16"/>
    <mergeCell ref="E16:F16"/>
    <mergeCell ref="G16:H16"/>
    <mergeCell ref="B20:H20"/>
    <mergeCell ref="E22:F22"/>
    <mergeCell ref="G22:H22"/>
    <mergeCell ref="B24:D24"/>
    <mergeCell ref="B25:D25"/>
    <mergeCell ref="B26:D26"/>
    <mergeCell ref="B33:D33"/>
    <mergeCell ref="B27:D27"/>
    <mergeCell ref="B28:D28"/>
    <mergeCell ref="B29:D29"/>
    <mergeCell ref="B30:D30"/>
    <mergeCell ref="B31:D31"/>
    <mergeCell ref="B32:D32"/>
  </mergeCells>
  <phoneticPr fontId="10" type="noConversion"/>
  <pageMargins left="0.19685039370078741" right="0.15748031496062992" top="0.19685039370078741" bottom="0.19685039370078741"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K41"/>
  <sheetViews>
    <sheetView showGridLines="0" topLeftCell="A7" workbookViewId="0">
      <selection activeCell="H37" sqref="H37"/>
    </sheetView>
  </sheetViews>
  <sheetFormatPr baseColWidth="10" defaultRowHeight="12.75" x14ac:dyDescent="0.2"/>
  <cols>
    <col min="1" max="1" width="2.140625" style="20" customWidth="1"/>
    <col min="2" max="2" width="20.85546875" style="20" customWidth="1"/>
    <col min="3" max="3" width="14.7109375" style="20" customWidth="1"/>
    <col min="4" max="4" width="10.7109375" style="20" customWidth="1"/>
    <col min="5" max="5" width="11.140625" style="20" customWidth="1"/>
    <col min="6" max="6" width="10.42578125" style="20" customWidth="1"/>
    <col min="7" max="7" width="11.42578125" style="20" customWidth="1"/>
    <col min="8" max="8" width="11" style="20" bestFit="1" customWidth="1"/>
    <col min="9" max="9" width="2.7109375" style="20" customWidth="1"/>
    <col min="10" max="16384" width="11.42578125" style="20"/>
  </cols>
  <sheetData>
    <row r="1" spans="1:9" x14ac:dyDescent="0.2">
      <c r="A1" s="652" t="s">
        <v>324</v>
      </c>
      <c r="B1" s="652"/>
      <c r="C1" s="652"/>
      <c r="D1" s="652"/>
      <c r="E1" s="652"/>
      <c r="F1" s="652"/>
      <c r="G1" s="652"/>
      <c r="H1" s="652"/>
      <c r="I1" s="652"/>
    </row>
    <row r="3" spans="1:9" x14ac:dyDescent="0.2">
      <c r="B3" s="641" t="s">
        <v>269</v>
      </c>
      <c r="C3" s="641"/>
      <c r="D3" s="641"/>
      <c r="E3" s="641"/>
      <c r="F3" s="641"/>
      <c r="G3" s="641"/>
      <c r="H3" s="34"/>
    </row>
    <row r="4" spans="1:9" ht="8.25" customHeight="1" x14ac:dyDescent="0.2">
      <c r="B4" s="24"/>
      <c r="C4" s="21"/>
      <c r="D4" s="21"/>
      <c r="E4" s="22"/>
      <c r="F4" s="23"/>
      <c r="G4" s="21"/>
      <c r="H4" s="24"/>
    </row>
    <row r="5" spans="1:9" x14ac:dyDescent="0.2">
      <c r="B5" s="623" t="s">
        <v>245</v>
      </c>
      <c r="C5" s="678" t="s">
        <v>246</v>
      </c>
      <c r="D5" s="678" t="s">
        <v>261</v>
      </c>
      <c r="E5" s="653" t="s">
        <v>245</v>
      </c>
      <c r="F5" s="654"/>
      <c r="G5" s="654"/>
      <c r="H5" s="655"/>
    </row>
    <row r="6" spans="1:9" x14ac:dyDescent="0.2">
      <c r="B6" s="624"/>
      <c r="C6" s="717"/>
      <c r="D6" s="717"/>
      <c r="E6" s="587" t="s">
        <v>247</v>
      </c>
      <c r="F6" s="587" t="s">
        <v>248</v>
      </c>
      <c r="G6" s="588" t="s">
        <v>210</v>
      </c>
      <c r="H6" s="589" t="s">
        <v>249</v>
      </c>
    </row>
    <row r="7" spans="1:9" ht="15" customHeight="1" x14ac:dyDescent="0.2">
      <c r="B7" s="624"/>
      <c r="C7" s="620" t="s">
        <v>258</v>
      </c>
      <c r="D7" s="314" t="s">
        <v>258</v>
      </c>
      <c r="E7" s="39">
        <v>605</v>
      </c>
      <c r="F7" s="40">
        <v>1333</v>
      </c>
      <c r="G7" s="19">
        <v>1938</v>
      </c>
      <c r="H7" s="41">
        <v>11</v>
      </c>
    </row>
    <row r="8" spans="1:9" ht="15" x14ac:dyDescent="0.2">
      <c r="B8" s="624"/>
      <c r="C8" s="621"/>
      <c r="D8" s="315" t="s">
        <v>259</v>
      </c>
      <c r="E8" s="39">
        <v>563</v>
      </c>
      <c r="F8" s="40">
        <v>1335</v>
      </c>
      <c r="G8" s="19">
        <v>1898</v>
      </c>
      <c r="H8" s="41">
        <v>25</v>
      </c>
    </row>
    <row r="9" spans="1:9" x14ac:dyDescent="0.2">
      <c r="B9" s="624"/>
      <c r="C9" s="622"/>
      <c r="D9" s="32" t="s">
        <v>210</v>
      </c>
      <c r="E9" s="61">
        <f>SUM(E7:E8)</f>
        <v>1168</v>
      </c>
      <c r="F9" s="42">
        <f>SUM(F7:F8)</f>
        <v>2668</v>
      </c>
      <c r="G9" s="42">
        <f>SUM(G7:G8)</f>
        <v>3836</v>
      </c>
      <c r="H9" s="62">
        <f>SUM(H7:H8)</f>
        <v>36</v>
      </c>
    </row>
    <row r="10" spans="1:9" x14ac:dyDescent="0.2">
      <c r="B10" s="625"/>
      <c r="C10" s="649" t="s">
        <v>210</v>
      </c>
      <c r="D10" s="650"/>
      <c r="E10" s="61">
        <f>SUM(E9)</f>
        <v>1168</v>
      </c>
      <c r="F10" s="42">
        <f>SUM(F9)</f>
        <v>2668</v>
      </c>
      <c r="G10" s="42">
        <f>SUM(G9)</f>
        <v>3836</v>
      </c>
      <c r="H10" s="42">
        <f>SUM(H9)</f>
        <v>36</v>
      </c>
    </row>
    <row r="11" spans="1:9" x14ac:dyDescent="0.2">
      <c r="B11" s="380"/>
      <c r="C11" s="333"/>
      <c r="D11" s="333"/>
      <c r="E11" s="77"/>
      <c r="F11" s="77"/>
      <c r="G11" s="77"/>
      <c r="H11" s="77"/>
    </row>
    <row r="12" spans="1:9" x14ac:dyDescent="0.2">
      <c r="B12" s="25"/>
      <c r="C12" s="25"/>
      <c r="D12" s="25"/>
      <c r="E12" s="588" t="s">
        <v>247</v>
      </c>
      <c r="F12" s="588" t="s">
        <v>248</v>
      </c>
      <c r="G12" s="588" t="s">
        <v>210</v>
      </c>
      <c r="H12" s="77"/>
    </row>
    <row r="13" spans="1:9" ht="29.25" customHeight="1" x14ac:dyDescent="0.2">
      <c r="B13" s="714" t="s">
        <v>155</v>
      </c>
      <c r="C13" s="715"/>
      <c r="D13" s="716"/>
      <c r="E13" s="82">
        <v>91</v>
      </c>
      <c r="F13" s="82">
        <v>55</v>
      </c>
      <c r="G13" s="83">
        <v>146</v>
      </c>
      <c r="H13" s="26"/>
    </row>
    <row r="14" spans="1:9" ht="17.25" customHeight="1" x14ac:dyDescent="0.2">
      <c r="B14" s="29"/>
      <c r="C14" s="29"/>
      <c r="D14" s="29"/>
      <c r="E14" s="29"/>
      <c r="F14" s="29"/>
      <c r="G14" s="23"/>
      <c r="H14" s="28"/>
    </row>
    <row r="15" spans="1:9" x14ac:dyDescent="0.2">
      <c r="B15" s="641" t="s">
        <v>266</v>
      </c>
      <c r="C15" s="641"/>
      <c r="D15" s="641"/>
      <c r="E15" s="641"/>
      <c r="F15" s="641"/>
      <c r="G15" s="641"/>
      <c r="H15" s="34"/>
    </row>
    <row r="16" spans="1:9" ht="8.25" customHeight="1" x14ac:dyDescent="0.2">
      <c r="B16" s="24"/>
      <c r="C16" s="29"/>
      <c r="D16" s="29"/>
      <c r="E16" s="23"/>
      <c r="F16" s="21"/>
      <c r="G16" s="21"/>
      <c r="H16" s="28"/>
    </row>
    <row r="17" spans="2:11" ht="16.5" customHeight="1" x14ac:dyDescent="0.2">
      <c r="B17" s="29"/>
      <c r="C17" s="29"/>
      <c r="D17" s="591" t="s">
        <v>261</v>
      </c>
      <c r="E17" s="591" t="s">
        <v>247</v>
      </c>
      <c r="F17" s="593" t="s">
        <v>248</v>
      </c>
      <c r="G17" s="591" t="s">
        <v>210</v>
      </c>
      <c r="H17" s="28"/>
    </row>
    <row r="18" spans="2:11" ht="15" x14ac:dyDescent="0.2">
      <c r="B18" s="629" t="s">
        <v>250</v>
      </c>
      <c r="C18" s="630"/>
      <c r="D18" s="314" t="s">
        <v>258</v>
      </c>
      <c r="E18" s="45">
        <v>875</v>
      </c>
      <c r="F18" s="46">
        <v>1986</v>
      </c>
      <c r="G18" s="47">
        <v>2861</v>
      </c>
      <c r="H18" s="28"/>
    </row>
    <row r="19" spans="2:11" ht="15" x14ac:dyDescent="0.2">
      <c r="B19" s="631"/>
      <c r="C19" s="632"/>
      <c r="D19" s="315" t="s">
        <v>259</v>
      </c>
      <c r="E19" s="40">
        <v>201</v>
      </c>
      <c r="F19" s="39">
        <v>614</v>
      </c>
      <c r="G19" s="19">
        <v>815</v>
      </c>
      <c r="H19" s="28"/>
    </row>
    <row r="20" spans="2:11" x14ac:dyDescent="0.2">
      <c r="B20" s="633"/>
      <c r="C20" s="634"/>
      <c r="D20" s="32" t="s">
        <v>210</v>
      </c>
      <c r="E20" s="47">
        <f>SUM(E18:E19)</f>
        <v>1076</v>
      </c>
      <c r="F20" s="56">
        <f>SUM(F18:F19)</f>
        <v>2600</v>
      </c>
      <c r="G20" s="47">
        <f>SUM(G18:G19)</f>
        <v>3676</v>
      </c>
      <c r="H20" s="28"/>
    </row>
    <row r="21" spans="2:11" ht="15" x14ac:dyDescent="0.2">
      <c r="B21" s="629" t="s">
        <v>251</v>
      </c>
      <c r="C21" s="630"/>
      <c r="D21" s="314" t="s">
        <v>258</v>
      </c>
      <c r="E21" s="57">
        <v>801</v>
      </c>
      <c r="F21" s="45">
        <v>1717</v>
      </c>
      <c r="G21" s="58">
        <v>2518</v>
      </c>
      <c r="H21" s="29"/>
    </row>
    <row r="22" spans="2:11" ht="15" x14ac:dyDescent="0.2">
      <c r="B22" s="631"/>
      <c r="C22" s="632"/>
      <c r="D22" s="315" t="s">
        <v>259</v>
      </c>
      <c r="E22" s="59">
        <v>181</v>
      </c>
      <c r="F22" s="48">
        <v>495</v>
      </c>
      <c r="G22" s="60">
        <v>676</v>
      </c>
      <c r="H22" s="29"/>
    </row>
    <row r="23" spans="2:11" x14ac:dyDescent="0.2">
      <c r="B23" s="633"/>
      <c r="C23" s="634"/>
      <c r="D23" s="32" t="s">
        <v>210</v>
      </c>
      <c r="E23" s="42">
        <f>SUM(E21:E22)</f>
        <v>982</v>
      </c>
      <c r="F23" s="61">
        <f>SUM(F21:F22)</f>
        <v>2212</v>
      </c>
      <c r="G23" s="42">
        <f>SUM(G21:G22)</f>
        <v>3194</v>
      </c>
      <c r="H23" s="29"/>
    </row>
    <row r="24" spans="2:11" ht="12.75" customHeight="1" x14ac:dyDescent="0.2">
      <c r="B24" s="642" t="s">
        <v>252</v>
      </c>
      <c r="C24" s="644"/>
      <c r="D24" s="314" t="s">
        <v>258</v>
      </c>
      <c r="E24" s="45">
        <v>0</v>
      </c>
      <c r="F24" s="46">
        <v>53</v>
      </c>
      <c r="G24" s="47">
        <f>SUM(E24:F24)</f>
        <v>53</v>
      </c>
      <c r="H24" s="29"/>
    </row>
    <row r="25" spans="2:11" ht="12.75" customHeight="1" x14ac:dyDescent="0.2">
      <c r="B25" s="647"/>
      <c r="C25" s="648"/>
      <c r="D25" s="315" t="s">
        <v>259</v>
      </c>
      <c r="E25" s="40">
        <v>1</v>
      </c>
      <c r="F25" s="39">
        <v>52</v>
      </c>
      <c r="G25" s="19">
        <f>SUM(E25:F25)</f>
        <v>53</v>
      </c>
      <c r="H25" s="29"/>
    </row>
    <row r="26" spans="2:11" ht="12.75" customHeight="1" x14ac:dyDescent="0.2">
      <c r="B26" s="626"/>
      <c r="C26" s="628"/>
      <c r="D26" s="32" t="s">
        <v>210</v>
      </c>
      <c r="E26" s="47">
        <f>SUM(E24:E25)</f>
        <v>1</v>
      </c>
      <c r="F26" s="290">
        <f>SUM(F24:F25)</f>
        <v>105</v>
      </c>
      <c r="G26" s="291">
        <f>SUM(G24:G25)</f>
        <v>106</v>
      </c>
      <c r="H26" s="285"/>
      <c r="I26" s="377"/>
      <c r="J26" s="377"/>
      <c r="K26" s="402"/>
    </row>
    <row r="27" spans="2:11" ht="12.75" customHeight="1" x14ac:dyDescent="0.2">
      <c r="B27" s="642" t="s">
        <v>253</v>
      </c>
      <c r="C27" s="644"/>
      <c r="D27" s="314" t="s">
        <v>258</v>
      </c>
      <c r="E27" s="45">
        <v>0</v>
      </c>
      <c r="F27" s="46">
        <v>52</v>
      </c>
      <c r="G27" s="47">
        <f>SUM(E27:F27)</f>
        <v>52</v>
      </c>
      <c r="H27" s="294"/>
      <c r="I27" s="377"/>
      <c r="J27" s="377"/>
      <c r="K27" s="402"/>
    </row>
    <row r="28" spans="2:11" ht="12.75" customHeight="1" x14ac:dyDescent="0.2">
      <c r="B28" s="647"/>
      <c r="C28" s="648"/>
      <c r="D28" s="315" t="s">
        <v>259</v>
      </c>
      <c r="E28" s="40">
        <v>1</v>
      </c>
      <c r="F28" s="39">
        <v>52</v>
      </c>
      <c r="G28" s="19">
        <f>SUM(E28:F28)</f>
        <v>53</v>
      </c>
      <c r="H28" s="1"/>
    </row>
    <row r="29" spans="2:11" ht="12.75" customHeight="1" x14ac:dyDescent="0.2">
      <c r="B29" s="626"/>
      <c r="C29" s="628"/>
      <c r="D29" s="32" t="s">
        <v>210</v>
      </c>
      <c r="E29" s="42">
        <f>SUM(E27:E28)</f>
        <v>1</v>
      </c>
      <c r="F29" s="292">
        <f>SUM(F27:F28)</f>
        <v>104</v>
      </c>
      <c r="G29" s="293">
        <f>SUM(G27:G28)</f>
        <v>105</v>
      </c>
      <c r="H29" s="285"/>
      <c r="I29" s="377"/>
      <c r="J29" s="377"/>
      <c r="K29" s="402"/>
    </row>
    <row r="30" spans="2:11" ht="17.25" customHeight="1" x14ac:dyDescent="0.2">
      <c r="B30" s="28"/>
      <c r="C30" s="28"/>
      <c r="D30" s="28"/>
      <c r="E30" s="30"/>
      <c r="F30" s="30"/>
      <c r="G30" s="30"/>
      <c r="H30" s="29"/>
    </row>
    <row r="31" spans="2:11" x14ac:dyDescent="0.2">
      <c r="B31" s="641" t="s">
        <v>267</v>
      </c>
      <c r="C31" s="641"/>
      <c r="D31" s="641"/>
      <c r="E31" s="641"/>
      <c r="F31" s="641"/>
      <c r="G31" s="641"/>
      <c r="H31" s="34"/>
    </row>
    <row r="32" spans="2:11" ht="8.25" customHeight="1" x14ac:dyDescent="0.2">
      <c r="B32" s="24"/>
      <c r="C32" s="29"/>
      <c r="D32" s="29"/>
      <c r="E32" s="29"/>
      <c r="F32" s="29"/>
      <c r="G32" s="29"/>
      <c r="H32" s="29"/>
    </row>
    <row r="33" spans="2:8" ht="17.25" customHeight="1" x14ac:dyDescent="0.2">
      <c r="B33" s="25"/>
      <c r="C33" s="25"/>
      <c r="D33" s="25"/>
      <c r="E33" s="591" t="s">
        <v>247</v>
      </c>
      <c r="F33" s="593" t="s">
        <v>248</v>
      </c>
      <c r="G33" s="591" t="s">
        <v>210</v>
      </c>
      <c r="H33" s="29"/>
    </row>
    <row r="34" spans="2:8" ht="27" customHeight="1" x14ac:dyDescent="0.2">
      <c r="B34" s="642" t="s">
        <v>174</v>
      </c>
      <c r="C34" s="643"/>
      <c r="D34" s="644"/>
      <c r="E34" s="43">
        <v>2064</v>
      </c>
      <c r="F34" s="51">
        <v>5424</v>
      </c>
      <c r="G34" s="52">
        <v>7488</v>
      </c>
      <c r="H34" s="29"/>
    </row>
    <row r="35" spans="2:8" ht="12.75" customHeight="1" x14ac:dyDescent="0.2">
      <c r="B35" s="626" t="s">
        <v>254</v>
      </c>
      <c r="C35" s="627"/>
      <c r="D35" s="628"/>
      <c r="E35" s="44">
        <v>1177</v>
      </c>
      <c r="F35" s="53">
        <v>2886</v>
      </c>
      <c r="G35" s="54">
        <v>4063</v>
      </c>
      <c r="H35" s="29"/>
    </row>
    <row r="36" spans="2:8" x14ac:dyDescent="0.2">
      <c r="B36" s="28" t="s">
        <v>175</v>
      </c>
      <c r="C36" s="28"/>
      <c r="D36" s="28"/>
      <c r="E36" s="28"/>
      <c r="F36" s="28"/>
      <c r="G36" s="29"/>
      <c r="H36" s="29"/>
    </row>
    <row r="37" spans="2:8" ht="17.25" customHeight="1" x14ac:dyDescent="0.2">
      <c r="B37" s="28"/>
      <c r="C37" s="28"/>
      <c r="D37" s="28"/>
      <c r="E37" s="28"/>
      <c r="F37" s="28"/>
      <c r="G37" s="29"/>
      <c r="H37" s="29"/>
    </row>
    <row r="38" spans="2:8" x14ac:dyDescent="0.2">
      <c r="B38" s="641" t="s">
        <v>268</v>
      </c>
      <c r="C38" s="641"/>
      <c r="D38" s="641"/>
      <c r="E38" s="641"/>
      <c r="F38" s="641"/>
      <c r="G38" s="641"/>
      <c r="H38" s="34"/>
    </row>
    <row r="39" spans="2:8" ht="8.25" customHeight="1" x14ac:dyDescent="0.2">
      <c r="B39" s="31"/>
      <c r="C39" s="23"/>
      <c r="D39" s="23"/>
      <c r="E39" s="21"/>
      <c r="G39" s="29"/>
      <c r="H39" s="29"/>
    </row>
    <row r="40" spans="2:8" x14ac:dyDescent="0.2">
      <c r="B40" s="594" t="s">
        <v>255</v>
      </c>
      <c r="C40" s="594" t="s">
        <v>256</v>
      </c>
      <c r="D40" s="635" t="s">
        <v>257</v>
      </c>
      <c r="E40" s="636"/>
      <c r="F40" s="635" t="s">
        <v>210</v>
      </c>
      <c r="G40" s="636"/>
      <c r="H40" s="29"/>
    </row>
    <row r="41" spans="2:8" x14ac:dyDescent="0.2">
      <c r="B41" s="322">
        <v>37</v>
      </c>
      <c r="C41" s="322">
        <v>29</v>
      </c>
      <c r="D41" s="637">
        <v>0</v>
      </c>
      <c r="E41" s="638"/>
      <c r="F41" s="639">
        <f>SUM(B41:E41)</f>
        <v>66</v>
      </c>
      <c r="G41" s="640"/>
      <c r="H41" s="29"/>
    </row>
  </sheetData>
  <customSheetViews>
    <customSheetView guid="{4BF6A69F-C29D-460A-9E84-5045F8F80EEB}" showGridLines="0">
      <selection activeCell="J32" sqref="J32"/>
      <pageMargins left="0.19685039370078741" right="0.15748031496062992" top="0.19685039370078741" bottom="0.19685039370078741" header="0.31496062992125984" footer="0.31496062992125984"/>
      <pageSetup paperSize="9" orientation="portrait"/>
    </customSheetView>
  </customSheetViews>
  <mergeCells count="22">
    <mergeCell ref="A1:I1"/>
    <mergeCell ref="B3:G3"/>
    <mergeCell ref="B5:B10"/>
    <mergeCell ref="C5:C6"/>
    <mergeCell ref="D5:D6"/>
    <mergeCell ref="E5:H5"/>
    <mergeCell ref="C7:C9"/>
    <mergeCell ref="C10:D10"/>
    <mergeCell ref="D41:E41"/>
    <mergeCell ref="F41:G41"/>
    <mergeCell ref="B31:G31"/>
    <mergeCell ref="B34:D34"/>
    <mergeCell ref="B35:D35"/>
    <mergeCell ref="B38:G38"/>
    <mergeCell ref="D40:E40"/>
    <mergeCell ref="F40:G40"/>
    <mergeCell ref="B27:C29"/>
    <mergeCell ref="B13:D13"/>
    <mergeCell ref="B15:G15"/>
    <mergeCell ref="B18:C20"/>
    <mergeCell ref="B21:C23"/>
    <mergeCell ref="B24:C26"/>
  </mergeCells>
  <phoneticPr fontId="10" type="noConversion"/>
  <pageMargins left="0.19685039370078741" right="0.15748031496062992" top="0.19685039370078741" bottom="0.19685039370078741" header="0.31496062992125984" footer="0.31496062992125984"/>
  <pageSetup paperSize="9" orientation="portrait" r:id="rId1"/>
  <ignoredErrors>
    <ignoredError sqref="G26" formula="1"/>
  </ignoredError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workbookViewId="0">
      <selection sqref="A1:I1"/>
    </sheetView>
  </sheetViews>
  <sheetFormatPr baseColWidth="10" defaultRowHeight="12.75" x14ac:dyDescent="0.2"/>
  <cols>
    <col min="1" max="1" width="2.140625" style="180" customWidth="1"/>
    <col min="2" max="2" width="20.85546875" style="180" customWidth="1"/>
    <col min="3" max="3" width="14.7109375" style="180" customWidth="1"/>
    <col min="4" max="4" width="10.7109375" style="180" customWidth="1"/>
    <col min="5" max="5" width="11.140625" style="180" customWidth="1"/>
    <col min="6" max="6" width="10.42578125" style="180" customWidth="1"/>
    <col min="7" max="8" width="11.42578125" style="180" customWidth="1"/>
    <col min="9" max="9" width="2.7109375" style="180" customWidth="1"/>
    <col min="10" max="16384" width="11.42578125" style="180"/>
  </cols>
  <sheetData>
    <row r="1" spans="1:9" x14ac:dyDescent="0.2">
      <c r="A1" s="820" t="s">
        <v>307</v>
      </c>
      <c r="B1" s="821"/>
      <c r="C1" s="821"/>
      <c r="D1" s="821"/>
      <c r="E1" s="821"/>
      <c r="F1" s="821"/>
      <c r="G1" s="821"/>
      <c r="H1" s="821"/>
      <c r="I1" s="822"/>
    </row>
    <row r="2" spans="1:9" x14ac:dyDescent="0.2">
      <c r="A2" s="388"/>
      <c r="B2" s="388"/>
      <c r="C2" s="388"/>
      <c r="D2" s="388"/>
      <c r="E2" s="388"/>
      <c r="F2" s="388"/>
      <c r="G2" s="388"/>
      <c r="H2" s="388"/>
      <c r="I2" s="388"/>
    </row>
    <row r="3" spans="1:9" x14ac:dyDescent="0.2">
      <c r="A3" s="388"/>
      <c r="B3" s="808" t="s">
        <v>269</v>
      </c>
      <c r="C3" s="808"/>
      <c r="D3" s="808"/>
      <c r="E3" s="808"/>
      <c r="F3" s="808"/>
      <c r="G3" s="808"/>
      <c r="H3" s="342"/>
      <c r="I3" s="388"/>
    </row>
    <row r="4" spans="1:9" ht="8.25" customHeight="1" x14ac:dyDescent="0.2">
      <c r="B4" s="121"/>
      <c r="C4" s="118"/>
      <c r="D4" s="118"/>
      <c r="E4" s="119"/>
      <c r="F4" s="120"/>
      <c r="G4" s="118"/>
      <c r="H4" s="121"/>
    </row>
    <row r="5" spans="1:9" x14ac:dyDescent="0.2">
      <c r="B5" s="823" t="s">
        <v>245</v>
      </c>
      <c r="C5" s="645" t="s">
        <v>246</v>
      </c>
      <c r="D5" s="645" t="s">
        <v>261</v>
      </c>
      <c r="E5" s="653" t="s">
        <v>245</v>
      </c>
      <c r="F5" s="654"/>
      <c r="G5" s="654"/>
      <c r="H5" s="655"/>
    </row>
    <row r="6" spans="1:9" ht="25.5" x14ac:dyDescent="0.2">
      <c r="B6" s="824"/>
      <c r="C6" s="646"/>
      <c r="D6" s="646"/>
      <c r="E6" s="588" t="s">
        <v>247</v>
      </c>
      <c r="F6" s="588" t="s">
        <v>248</v>
      </c>
      <c r="G6" s="588" t="s">
        <v>210</v>
      </c>
      <c r="H6" s="590" t="s">
        <v>249</v>
      </c>
    </row>
    <row r="7" spans="1:9" ht="15" customHeight="1" x14ac:dyDescent="0.2">
      <c r="B7" s="824"/>
      <c r="C7" s="826" t="s">
        <v>258</v>
      </c>
      <c r="D7" s="344" t="s">
        <v>258</v>
      </c>
      <c r="E7" s="122">
        <v>0</v>
      </c>
      <c r="F7" s="123">
        <v>0</v>
      </c>
      <c r="G7" s="124">
        <f>SUM(E7:F7)</f>
        <v>0</v>
      </c>
      <c r="H7" s="125">
        <v>0</v>
      </c>
    </row>
    <row r="8" spans="1:9" ht="15" x14ac:dyDescent="0.2">
      <c r="B8" s="824"/>
      <c r="C8" s="827"/>
      <c r="D8" s="345" t="s">
        <v>259</v>
      </c>
      <c r="E8" s="122">
        <v>382</v>
      </c>
      <c r="F8" s="123">
        <v>219</v>
      </c>
      <c r="G8" s="124">
        <f>SUM(E8:F8)</f>
        <v>601</v>
      </c>
      <c r="H8" s="125">
        <v>0</v>
      </c>
    </row>
    <row r="9" spans="1:9" x14ac:dyDescent="0.2">
      <c r="B9" s="824"/>
      <c r="C9" s="828"/>
      <c r="D9" s="126" t="s">
        <v>210</v>
      </c>
      <c r="E9" s="127">
        <f>SUM(E7:E8)</f>
        <v>382</v>
      </c>
      <c r="F9" s="128">
        <f>SUM(F7:F8)</f>
        <v>219</v>
      </c>
      <c r="G9" s="128">
        <f>SUM(G7:G8)</f>
        <v>601</v>
      </c>
      <c r="H9" s="129">
        <f>SUM(H7:H8)</f>
        <v>0</v>
      </c>
    </row>
    <row r="10" spans="1:9" ht="15" customHeight="1" x14ac:dyDescent="0.2">
      <c r="B10" s="824"/>
      <c r="C10" s="826" t="s">
        <v>259</v>
      </c>
      <c r="D10" s="344" t="s">
        <v>258</v>
      </c>
      <c r="E10" s="122">
        <v>0</v>
      </c>
      <c r="F10" s="123">
        <v>0</v>
      </c>
      <c r="G10" s="124">
        <f>SUM(E10:F10)</f>
        <v>0</v>
      </c>
      <c r="H10" s="125">
        <v>0</v>
      </c>
    </row>
    <row r="11" spans="1:9" ht="15" x14ac:dyDescent="0.2">
      <c r="B11" s="824"/>
      <c r="C11" s="827"/>
      <c r="D11" s="345" t="s">
        <v>259</v>
      </c>
      <c r="E11" s="122">
        <v>438</v>
      </c>
      <c r="F11" s="123">
        <v>266</v>
      </c>
      <c r="G11" s="124">
        <f>SUM(E11:F11)</f>
        <v>704</v>
      </c>
      <c r="H11" s="125">
        <v>1</v>
      </c>
    </row>
    <row r="12" spans="1:9" ht="15" customHeight="1" x14ac:dyDescent="0.2">
      <c r="B12" s="824"/>
      <c r="C12" s="827"/>
      <c r="D12" s="126" t="s">
        <v>210</v>
      </c>
      <c r="E12" s="127">
        <f>SUM(E10:E11)</f>
        <v>438</v>
      </c>
      <c r="F12" s="128">
        <f>SUM(F10:F11)</f>
        <v>266</v>
      </c>
      <c r="G12" s="128">
        <f>SUM(G10:G11)</f>
        <v>704</v>
      </c>
      <c r="H12" s="129">
        <f>SUM(H10:H11)</f>
        <v>1</v>
      </c>
    </row>
    <row r="13" spans="1:9" x14ac:dyDescent="0.2">
      <c r="B13" s="825"/>
      <c r="C13" s="829" t="s">
        <v>210</v>
      </c>
      <c r="D13" s="830"/>
      <c r="E13" s="127">
        <f>SUM(E12,E9)</f>
        <v>820</v>
      </c>
      <c r="F13" s="128">
        <f>SUM(F12,F9)</f>
        <v>485</v>
      </c>
      <c r="G13" s="128">
        <f>SUM(G12,G9)</f>
        <v>1305</v>
      </c>
      <c r="H13" s="129">
        <f>SUM(H12,H9)</f>
        <v>1</v>
      </c>
    </row>
    <row r="14" spans="1:9" x14ac:dyDescent="0.2">
      <c r="B14" s="405"/>
      <c r="C14" s="356"/>
      <c r="D14" s="356"/>
      <c r="E14" s="181"/>
      <c r="F14" s="181"/>
      <c r="G14" s="181"/>
      <c r="H14" s="181"/>
    </row>
    <row r="15" spans="1:9" x14ac:dyDescent="0.2">
      <c r="B15" s="133"/>
      <c r="C15" s="133"/>
      <c r="D15" s="133"/>
      <c r="E15" s="588" t="s">
        <v>247</v>
      </c>
      <c r="F15" s="588" t="s">
        <v>248</v>
      </c>
      <c r="G15" s="588" t="s">
        <v>210</v>
      </c>
      <c r="H15" s="132"/>
    </row>
    <row r="16" spans="1:9" ht="30" customHeight="1" x14ac:dyDescent="0.2">
      <c r="B16" s="811" t="s">
        <v>155</v>
      </c>
      <c r="C16" s="812"/>
      <c r="D16" s="813"/>
      <c r="E16" s="134">
        <v>0</v>
      </c>
      <c r="F16" s="134">
        <v>0</v>
      </c>
      <c r="G16" s="135">
        <f>SUM(E16:F16)</f>
        <v>0</v>
      </c>
      <c r="H16" s="132"/>
    </row>
    <row r="17" spans="2:8" ht="17.25" customHeight="1" x14ac:dyDescent="0.2">
      <c r="B17" s="182"/>
    </row>
    <row r="18" spans="2:8" x14ac:dyDescent="0.2">
      <c r="B18" s="808" t="s">
        <v>266</v>
      </c>
      <c r="C18" s="808"/>
      <c r="D18" s="808"/>
      <c r="E18" s="808"/>
      <c r="F18" s="808"/>
      <c r="G18" s="808"/>
      <c r="H18" s="117"/>
    </row>
    <row r="19" spans="2:8" ht="8.25" customHeight="1" x14ac:dyDescent="0.2">
      <c r="B19" s="121"/>
      <c r="C19" s="137"/>
      <c r="D19" s="137"/>
      <c r="E19" s="120"/>
      <c r="F19" s="118"/>
      <c r="G19" s="118"/>
      <c r="H19" s="136"/>
    </row>
    <row r="20" spans="2:8" x14ac:dyDescent="0.2">
      <c r="B20" s="137"/>
      <c r="C20" s="137"/>
      <c r="D20" s="591" t="s">
        <v>261</v>
      </c>
      <c r="E20" s="591" t="s">
        <v>247</v>
      </c>
      <c r="F20" s="593" t="s">
        <v>248</v>
      </c>
      <c r="G20" s="591" t="s">
        <v>210</v>
      </c>
      <c r="H20" s="136"/>
    </row>
    <row r="21" spans="2:8" ht="15" x14ac:dyDescent="0.2">
      <c r="B21" s="814" t="s">
        <v>250</v>
      </c>
      <c r="C21" s="815"/>
      <c r="D21" s="344" t="s">
        <v>258</v>
      </c>
      <c r="E21" s="138">
        <v>51</v>
      </c>
      <c r="F21" s="139">
        <v>32</v>
      </c>
      <c r="G21" s="140">
        <f>SUM(E21:F21)</f>
        <v>83</v>
      </c>
      <c r="H21" s="136"/>
    </row>
    <row r="22" spans="2:8" ht="15" x14ac:dyDescent="0.2">
      <c r="B22" s="816"/>
      <c r="C22" s="817"/>
      <c r="D22" s="345" t="s">
        <v>259</v>
      </c>
      <c r="E22" s="123">
        <v>306</v>
      </c>
      <c r="F22" s="122">
        <v>155</v>
      </c>
      <c r="G22" s="124">
        <f>SUM(E22:F22)</f>
        <v>461</v>
      </c>
      <c r="H22" s="136"/>
    </row>
    <row r="23" spans="2:8" x14ac:dyDescent="0.2">
      <c r="B23" s="818"/>
      <c r="C23" s="819"/>
      <c r="D23" s="126" t="s">
        <v>210</v>
      </c>
      <c r="E23" s="140">
        <f>SUM(E21:E22)</f>
        <v>357</v>
      </c>
      <c r="F23" s="141">
        <f>SUM(F21:F22)</f>
        <v>187</v>
      </c>
      <c r="G23" s="140">
        <f>SUM(G21:G22)</f>
        <v>544</v>
      </c>
      <c r="H23" s="136"/>
    </row>
    <row r="24" spans="2:8" ht="15" x14ac:dyDescent="0.2">
      <c r="B24" s="814" t="s">
        <v>251</v>
      </c>
      <c r="C24" s="815"/>
      <c r="D24" s="344" t="s">
        <v>258</v>
      </c>
      <c r="E24" s="142">
        <v>49</v>
      </c>
      <c r="F24" s="138">
        <v>32</v>
      </c>
      <c r="G24" s="143">
        <f>SUM(E24:F24)</f>
        <v>81</v>
      </c>
      <c r="H24" s="137"/>
    </row>
    <row r="25" spans="2:8" ht="15" x14ac:dyDescent="0.2">
      <c r="B25" s="816"/>
      <c r="C25" s="817"/>
      <c r="D25" s="345" t="s">
        <v>259</v>
      </c>
      <c r="E25" s="144">
        <v>306</v>
      </c>
      <c r="F25" s="145">
        <v>155</v>
      </c>
      <c r="G25" s="146">
        <f>SUM(E25:F25)</f>
        <v>461</v>
      </c>
      <c r="H25" s="137"/>
    </row>
    <row r="26" spans="2:8" x14ac:dyDescent="0.2">
      <c r="B26" s="818"/>
      <c r="C26" s="819"/>
      <c r="D26" s="126" t="s">
        <v>210</v>
      </c>
      <c r="E26" s="128">
        <f>SUM(E24:E25)</f>
        <v>355</v>
      </c>
      <c r="F26" s="127">
        <f>SUM(F24:F25)</f>
        <v>187</v>
      </c>
      <c r="G26" s="128">
        <f>SUM(G24:G25)</f>
        <v>542</v>
      </c>
      <c r="H26" s="137"/>
    </row>
    <row r="27" spans="2:8" ht="12.75" customHeight="1" x14ac:dyDescent="0.2">
      <c r="B27" s="798" t="s">
        <v>252</v>
      </c>
      <c r="C27" s="799"/>
      <c r="D27" s="344" t="s">
        <v>258</v>
      </c>
      <c r="E27" s="138">
        <v>0</v>
      </c>
      <c r="F27" s="139">
        <v>0</v>
      </c>
      <c r="G27" s="140">
        <f>SUM(E27:F27)</f>
        <v>0</v>
      </c>
      <c r="H27" s="137"/>
    </row>
    <row r="28" spans="2:8" ht="12.75" customHeight="1" x14ac:dyDescent="0.2">
      <c r="B28" s="800"/>
      <c r="C28" s="801"/>
      <c r="D28" s="345" t="s">
        <v>259</v>
      </c>
      <c r="E28" s="123">
        <v>0</v>
      </c>
      <c r="F28" s="122">
        <v>0</v>
      </c>
      <c r="G28" s="124">
        <f>SUM(E28:F28)</f>
        <v>0</v>
      </c>
      <c r="H28" s="137"/>
    </row>
    <row r="29" spans="2:8" ht="12.75" customHeight="1" x14ac:dyDescent="0.2">
      <c r="B29" s="802"/>
      <c r="C29" s="803"/>
      <c r="D29" s="126" t="s">
        <v>210</v>
      </c>
      <c r="E29" s="140">
        <f>SUM(E27:E28)</f>
        <v>0</v>
      </c>
      <c r="F29" s="141">
        <f>SUM(F27:F28)</f>
        <v>0</v>
      </c>
      <c r="G29" s="140">
        <f>SUM(G27:G28)</f>
        <v>0</v>
      </c>
      <c r="H29" s="137"/>
    </row>
    <row r="30" spans="2:8" ht="12.75" customHeight="1" x14ac:dyDescent="0.2">
      <c r="B30" s="798" t="s">
        <v>253</v>
      </c>
      <c r="C30" s="799"/>
      <c r="D30" s="344" t="s">
        <v>258</v>
      </c>
      <c r="E30" s="138">
        <v>0</v>
      </c>
      <c r="F30" s="139">
        <v>0</v>
      </c>
      <c r="G30" s="140">
        <f>SUM(E30:F30)</f>
        <v>0</v>
      </c>
      <c r="H30" s="147"/>
    </row>
    <row r="31" spans="2:8" ht="12.75" customHeight="1" x14ac:dyDescent="0.2">
      <c r="B31" s="800"/>
      <c r="C31" s="801"/>
      <c r="D31" s="345" t="s">
        <v>259</v>
      </c>
      <c r="E31" s="123">
        <v>0</v>
      </c>
      <c r="F31" s="122">
        <v>0</v>
      </c>
      <c r="G31" s="124">
        <f>SUM(E31:F31)</f>
        <v>0</v>
      </c>
      <c r="H31" s="147"/>
    </row>
    <row r="32" spans="2:8" ht="12.75" customHeight="1" x14ac:dyDescent="0.2">
      <c r="B32" s="802"/>
      <c r="C32" s="803"/>
      <c r="D32" s="126" t="s">
        <v>210</v>
      </c>
      <c r="E32" s="128">
        <f>SUM(E30:E31)</f>
        <v>0</v>
      </c>
      <c r="F32" s="127">
        <f>SUM(F30:F31)</f>
        <v>0</v>
      </c>
      <c r="G32" s="128">
        <f>SUM(G30:G31)</f>
        <v>0</v>
      </c>
      <c r="H32" s="147"/>
    </row>
    <row r="33" spans="2:8" ht="17.25" customHeight="1" x14ac:dyDescent="0.2">
      <c r="B33" s="136"/>
      <c r="C33" s="136"/>
      <c r="D33" s="136"/>
      <c r="E33" s="148"/>
      <c r="F33" s="148"/>
      <c r="G33" s="148"/>
      <c r="H33" s="137"/>
    </row>
    <row r="34" spans="2:8" x14ac:dyDescent="0.2">
      <c r="B34" s="808" t="s">
        <v>267</v>
      </c>
      <c r="C34" s="808"/>
      <c r="D34" s="808"/>
      <c r="E34" s="808"/>
      <c r="F34" s="808"/>
      <c r="G34" s="808"/>
      <c r="H34" s="117"/>
    </row>
    <row r="35" spans="2:8" ht="8.25" customHeight="1" x14ac:dyDescent="0.2">
      <c r="B35" s="121"/>
      <c r="C35" s="137"/>
      <c r="D35" s="137"/>
      <c r="E35" s="137"/>
      <c r="F35" s="137"/>
      <c r="G35" s="137"/>
      <c r="H35" s="137"/>
    </row>
    <row r="36" spans="2:8" x14ac:dyDescent="0.2">
      <c r="B36" s="133"/>
      <c r="C36" s="133"/>
      <c r="D36" s="133"/>
      <c r="E36" s="591" t="s">
        <v>247</v>
      </c>
      <c r="F36" s="593" t="s">
        <v>248</v>
      </c>
      <c r="G36" s="591" t="s">
        <v>210</v>
      </c>
      <c r="H36" s="137"/>
    </row>
    <row r="37" spans="2:8" ht="27" customHeight="1" x14ac:dyDescent="0.2">
      <c r="B37" s="798" t="s">
        <v>174</v>
      </c>
      <c r="C37" s="809"/>
      <c r="D37" s="799"/>
      <c r="E37" s="149">
        <v>1247</v>
      </c>
      <c r="F37" s="150">
        <v>683</v>
      </c>
      <c r="G37" s="151">
        <f>SUM(E37:F37)</f>
        <v>1930</v>
      </c>
      <c r="H37" s="137"/>
    </row>
    <row r="38" spans="2:8" ht="12.75" customHeight="1" x14ac:dyDescent="0.2">
      <c r="B38" s="802" t="s">
        <v>254</v>
      </c>
      <c r="C38" s="810"/>
      <c r="D38" s="803"/>
      <c r="E38" s="152">
        <v>463</v>
      </c>
      <c r="F38" s="153">
        <v>259</v>
      </c>
      <c r="G38" s="154">
        <f>SUM(E38:F38)</f>
        <v>722</v>
      </c>
      <c r="H38" s="187"/>
    </row>
    <row r="39" spans="2:8" x14ac:dyDescent="0.2">
      <c r="B39" s="136" t="s">
        <v>175</v>
      </c>
      <c r="C39" s="136"/>
      <c r="D39" s="136"/>
      <c r="E39" s="136"/>
      <c r="F39" s="136"/>
      <c r="G39" s="137"/>
      <c r="H39" s="191"/>
    </row>
    <row r="40" spans="2:8" ht="17.25" customHeight="1" x14ac:dyDescent="0.2">
      <c r="B40" s="136"/>
      <c r="C40" s="136"/>
      <c r="D40" s="136"/>
      <c r="E40" s="136"/>
      <c r="F40" s="136"/>
      <c r="G40" s="137"/>
      <c r="H40" s="137"/>
    </row>
    <row r="41" spans="2:8" x14ac:dyDescent="0.2">
      <c r="B41" s="808" t="s">
        <v>268</v>
      </c>
      <c r="C41" s="808"/>
      <c r="D41" s="808"/>
      <c r="E41" s="808"/>
      <c r="F41" s="808"/>
      <c r="G41" s="808"/>
      <c r="H41" s="117"/>
    </row>
    <row r="42" spans="2:8" ht="8.25" customHeight="1" x14ac:dyDescent="0.2">
      <c r="B42" s="155"/>
      <c r="C42" s="120"/>
      <c r="D42" s="120"/>
      <c r="E42" s="118"/>
      <c r="F42" s="132"/>
      <c r="G42" s="137"/>
      <c r="H42" s="137"/>
    </row>
    <row r="43" spans="2:8" x14ac:dyDescent="0.2">
      <c r="B43" s="594" t="s">
        <v>255</v>
      </c>
      <c r="C43" s="594" t="s">
        <v>256</v>
      </c>
      <c r="D43" s="635" t="s">
        <v>257</v>
      </c>
      <c r="E43" s="636"/>
      <c r="F43" s="635" t="s">
        <v>210</v>
      </c>
      <c r="G43" s="636"/>
      <c r="H43" s="137"/>
    </row>
    <row r="44" spans="2:8" x14ac:dyDescent="0.2">
      <c r="B44" s="351">
        <v>28</v>
      </c>
      <c r="C44" s="351">
        <v>0</v>
      </c>
      <c r="D44" s="804">
        <v>0</v>
      </c>
      <c r="E44" s="805"/>
      <c r="F44" s="806">
        <f>SUM(B44:E44)</f>
        <v>28</v>
      </c>
      <c r="G44" s="807"/>
      <c r="H44" s="137"/>
    </row>
  </sheetData>
  <customSheetViews>
    <customSheetView guid="{4BF6A69F-C29D-460A-9E84-5045F8F80EEB}" topLeftCell="A35">
      <selection activeCell="K39" sqref="K39"/>
      <pageMargins left="0.7" right="0.7" top="0.75" bottom="0.75" header="0.3" footer="0.3"/>
    </customSheetView>
  </customSheetViews>
  <mergeCells count="23">
    <mergeCell ref="A1:I1"/>
    <mergeCell ref="B3:G3"/>
    <mergeCell ref="B5:B13"/>
    <mergeCell ref="C5:C6"/>
    <mergeCell ref="D5:D6"/>
    <mergeCell ref="E5:H5"/>
    <mergeCell ref="C7:C9"/>
    <mergeCell ref="C10:C12"/>
    <mergeCell ref="C13:D13"/>
    <mergeCell ref="B16:D16"/>
    <mergeCell ref="B18:G18"/>
    <mergeCell ref="B21:C23"/>
    <mergeCell ref="B24:C26"/>
    <mergeCell ref="B27:C29"/>
    <mergeCell ref="B30:C32"/>
    <mergeCell ref="D44:E44"/>
    <mergeCell ref="F44:G44"/>
    <mergeCell ref="B34:G34"/>
    <mergeCell ref="B37:D37"/>
    <mergeCell ref="B38:D38"/>
    <mergeCell ref="B41:G41"/>
    <mergeCell ref="D43:E43"/>
    <mergeCell ref="F43:G43"/>
  </mergeCells>
  <pageMargins left="0.7" right="0.7" top="0.75" bottom="0.75" header="0.3" footer="0.3"/>
  <ignoredErrors>
    <ignoredError sqref="G9 G23:G29" formula="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topLeftCell="A22" workbookViewId="0">
      <selection activeCell="M39" sqref="M39"/>
    </sheetView>
  </sheetViews>
  <sheetFormatPr baseColWidth="10" defaultRowHeight="12.75" x14ac:dyDescent="0.2"/>
  <cols>
    <col min="1" max="1" width="2.140625" style="180" customWidth="1"/>
    <col min="2" max="2" width="35" style="180" customWidth="1"/>
    <col min="3" max="3" width="11.42578125" style="180"/>
    <col min="4" max="4" width="9.42578125" style="180" customWidth="1"/>
    <col min="5" max="5" width="9.7109375" style="180" customWidth="1"/>
    <col min="6" max="6" width="13" style="180" customWidth="1"/>
    <col min="7" max="7" width="8.7109375" style="377" customWidth="1"/>
    <col min="8" max="8" width="10" style="377" customWidth="1"/>
    <col min="9" max="9" width="8.7109375" style="377" customWidth="1"/>
    <col min="10" max="10" width="8.5703125" style="377" customWidth="1"/>
    <col min="11" max="11" width="7.7109375" style="377" customWidth="1"/>
    <col min="12" max="16384" width="11.42578125" style="180"/>
  </cols>
  <sheetData>
    <row r="1" spans="1:11" x14ac:dyDescent="0.2">
      <c r="A1" s="820" t="s">
        <v>307</v>
      </c>
      <c r="B1" s="821"/>
      <c r="C1" s="821"/>
      <c r="D1" s="821"/>
      <c r="E1" s="821"/>
      <c r="F1" s="821"/>
      <c r="G1" s="821"/>
      <c r="H1" s="821"/>
      <c r="I1" s="821"/>
      <c r="J1" s="821"/>
      <c r="K1" s="822"/>
    </row>
    <row r="2" spans="1:11" x14ac:dyDescent="0.2">
      <c r="A2" s="388"/>
      <c r="B2" s="388"/>
      <c r="C2" s="388"/>
      <c r="D2" s="388"/>
      <c r="E2" s="388"/>
      <c r="F2" s="388"/>
      <c r="G2" s="404"/>
      <c r="H2" s="404"/>
      <c r="I2" s="404"/>
    </row>
    <row r="3" spans="1:11" ht="12.75" customHeight="1" x14ac:dyDescent="0.2">
      <c r="A3" s="388"/>
      <c r="B3" s="808" t="s">
        <v>263</v>
      </c>
      <c r="C3" s="808"/>
      <c r="D3" s="808"/>
      <c r="E3" s="808"/>
      <c r="F3" s="808"/>
      <c r="G3" s="808"/>
      <c r="H3" s="808"/>
      <c r="I3" s="808"/>
      <c r="J3" s="404"/>
    </row>
    <row r="4" spans="1:11" ht="8.25" customHeight="1" x14ac:dyDescent="0.2">
      <c r="B4" s="156"/>
      <c r="C4" s="156"/>
      <c r="D4" s="156"/>
      <c r="E4" s="156"/>
      <c r="F4" s="156"/>
      <c r="G4" s="2"/>
      <c r="H4" s="2"/>
      <c r="I4" s="2"/>
      <c r="J4" s="2"/>
      <c r="K4" s="2"/>
    </row>
    <row r="5" spans="1:11" ht="12.75" customHeight="1" x14ac:dyDescent="0.2">
      <c r="B5" s="157"/>
      <c r="C5" s="658" t="s">
        <v>184</v>
      </c>
      <c r="D5" s="658" t="s">
        <v>220</v>
      </c>
      <c r="E5" s="658" t="s">
        <v>139</v>
      </c>
      <c r="F5" s="658" t="s">
        <v>138</v>
      </c>
      <c r="G5" s="658" t="s">
        <v>329</v>
      </c>
      <c r="H5" s="658" t="s">
        <v>328</v>
      </c>
      <c r="I5" s="658" t="s">
        <v>327</v>
      </c>
      <c r="J5" s="658" t="s">
        <v>211</v>
      </c>
      <c r="K5" s="658" t="s">
        <v>210</v>
      </c>
    </row>
    <row r="6" spans="1:11" x14ac:dyDescent="0.2">
      <c r="B6" s="157"/>
      <c r="C6" s="659"/>
      <c r="D6" s="659"/>
      <c r="E6" s="659"/>
      <c r="F6" s="659"/>
      <c r="G6" s="659"/>
      <c r="H6" s="659"/>
      <c r="I6" s="659"/>
      <c r="J6" s="659"/>
      <c r="K6" s="659"/>
    </row>
    <row r="7" spans="1:11" x14ac:dyDescent="0.2">
      <c r="B7" s="157"/>
      <c r="C7" s="659"/>
      <c r="D7" s="659"/>
      <c r="E7" s="659"/>
      <c r="F7" s="659"/>
      <c r="G7" s="659"/>
      <c r="H7" s="659"/>
      <c r="I7" s="659"/>
      <c r="J7" s="659"/>
      <c r="K7" s="659"/>
    </row>
    <row r="8" spans="1:11" x14ac:dyDescent="0.2">
      <c r="B8" s="157"/>
      <c r="C8" s="659"/>
      <c r="D8" s="659"/>
      <c r="E8" s="659"/>
      <c r="F8" s="659"/>
      <c r="G8" s="659"/>
      <c r="H8" s="659"/>
      <c r="I8" s="659"/>
      <c r="J8" s="659"/>
      <c r="K8" s="659"/>
    </row>
    <row r="9" spans="1:11" x14ac:dyDescent="0.2">
      <c r="B9" s="157"/>
      <c r="C9" s="659"/>
      <c r="D9" s="659"/>
      <c r="E9" s="659"/>
      <c r="F9" s="659"/>
      <c r="G9" s="659"/>
      <c r="H9" s="659"/>
      <c r="I9" s="659"/>
      <c r="J9" s="659"/>
      <c r="K9" s="659"/>
    </row>
    <row r="10" spans="1:11" x14ac:dyDescent="0.2">
      <c r="B10" s="157"/>
      <c r="C10" s="659"/>
      <c r="D10" s="659"/>
      <c r="E10" s="659"/>
      <c r="F10" s="659"/>
      <c r="G10" s="659"/>
      <c r="H10" s="659"/>
      <c r="I10" s="659"/>
      <c r="J10" s="659"/>
      <c r="K10" s="659"/>
    </row>
    <row r="11" spans="1:11" x14ac:dyDescent="0.2">
      <c r="B11" s="157"/>
      <c r="C11" s="660"/>
      <c r="D11" s="660"/>
      <c r="E11" s="660"/>
      <c r="F11" s="660"/>
      <c r="G11" s="660"/>
      <c r="H11" s="660"/>
      <c r="I11" s="660"/>
      <c r="J11" s="660"/>
      <c r="K11" s="660"/>
    </row>
    <row r="12" spans="1:11" ht="15" customHeight="1" x14ac:dyDescent="0.2">
      <c r="B12" s="158" t="s">
        <v>271</v>
      </c>
      <c r="C12" s="353">
        <v>21.5</v>
      </c>
      <c r="D12" s="352">
        <v>0</v>
      </c>
      <c r="E12" s="159">
        <v>10.7</v>
      </c>
      <c r="F12" s="352">
        <v>59.8</v>
      </c>
      <c r="G12" s="340">
        <v>1</v>
      </c>
      <c r="H12" s="8">
        <v>6.8</v>
      </c>
      <c r="I12" s="8">
        <v>0.2</v>
      </c>
      <c r="J12" s="8">
        <v>0</v>
      </c>
      <c r="K12" s="328">
        <f>SUM(C12:J12)</f>
        <v>100</v>
      </c>
    </row>
    <row r="13" spans="1:11" x14ac:dyDescent="0.2">
      <c r="B13" s="160" t="s">
        <v>222</v>
      </c>
      <c r="C13" s="161"/>
      <c r="D13" s="162"/>
      <c r="E13" s="161"/>
      <c r="F13" s="162"/>
      <c r="G13" s="10"/>
      <c r="H13" s="11"/>
      <c r="I13" s="11"/>
      <c r="J13" s="11"/>
      <c r="K13" s="70">
        <v>590</v>
      </c>
    </row>
    <row r="14" spans="1:11" x14ac:dyDescent="0.2">
      <c r="B14" s="163" t="s">
        <v>272</v>
      </c>
      <c r="C14" s="358">
        <v>20.3</v>
      </c>
      <c r="D14" s="164">
        <v>0</v>
      </c>
      <c r="E14" s="165">
        <v>8.4</v>
      </c>
      <c r="F14" s="164">
        <v>63.2</v>
      </c>
      <c r="G14" s="323">
        <v>4.4000000000000004</v>
      </c>
      <c r="H14" s="4">
        <v>3.6</v>
      </c>
      <c r="I14" s="4">
        <v>0.1</v>
      </c>
      <c r="J14" s="4">
        <v>0</v>
      </c>
      <c r="K14" s="7">
        <f>SUM(C14:J14)</f>
        <v>100</v>
      </c>
    </row>
    <row r="15" spans="1:11" x14ac:dyDescent="0.2">
      <c r="B15" s="365" t="s">
        <v>222</v>
      </c>
      <c r="C15" s="363"/>
      <c r="D15" s="162"/>
      <c r="E15" s="161"/>
      <c r="F15" s="162"/>
      <c r="G15" s="10"/>
      <c r="H15" s="13"/>
      <c r="I15" s="13"/>
      <c r="J15" s="71"/>
      <c r="K15" s="71">
        <v>1213</v>
      </c>
    </row>
    <row r="16" spans="1:11" x14ac:dyDescent="0.2">
      <c r="B16" s="167"/>
      <c r="C16" s="165"/>
      <c r="D16" s="165"/>
      <c r="E16" s="165"/>
      <c r="F16" s="165"/>
      <c r="G16" s="323"/>
      <c r="H16" s="16"/>
      <c r="I16" s="323"/>
      <c r="J16" s="17"/>
      <c r="K16" s="17"/>
    </row>
    <row r="17" spans="2:11" ht="12.75" customHeight="1" x14ac:dyDescent="0.2">
      <c r="B17" s="808" t="s">
        <v>264</v>
      </c>
      <c r="C17" s="808"/>
      <c r="D17" s="808"/>
      <c r="E17" s="808"/>
      <c r="F17" s="808"/>
      <c r="G17" s="808"/>
      <c r="H17" s="808"/>
      <c r="I17" s="808"/>
      <c r="J17" s="20"/>
      <c r="K17" s="20"/>
    </row>
    <row r="18" spans="2:11" ht="8.25" customHeight="1" x14ac:dyDescent="0.2">
      <c r="B18" s="168"/>
      <c r="C18" s="168"/>
      <c r="D18" s="168"/>
      <c r="E18" s="168"/>
      <c r="F18" s="165"/>
      <c r="G18" s="323"/>
      <c r="H18" s="16"/>
      <c r="I18" s="323"/>
      <c r="J18" s="17"/>
      <c r="K18" s="17"/>
    </row>
    <row r="19" spans="2:11" ht="32.25" customHeight="1" x14ac:dyDescent="0.2">
      <c r="B19" s="596" t="s">
        <v>219</v>
      </c>
      <c r="C19" s="751" t="s">
        <v>430</v>
      </c>
      <c r="D19" s="751"/>
      <c r="E19" s="751" t="s">
        <v>272</v>
      </c>
      <c r="F19" s="751"/>
      <c r="G19" s="323"/>
      <c r="H19" s="16"/>
      <c r="I19" s="323"/>
      <c r="J19" s="17"/>
      <c r="K19" s="17"/>
    </row>
    <row r="20" spans="2:11" x14ac:dyDescent="0.2">
      <c r="B20" s="343" t="s">
        <v>223</v>
      </c>
      <c r="C20" s="845">
        <v>0.5</v>
      </c>
      <c r="D20" s="846"/>
      <c r="E20" s="845">
        <v>0.2</v>
      </c>
      <c r="F20" s="846"/>
      <c r="G20" s="323"/>
      <c r="H20" s="16"/>
      <c r="I20" s="323"/>
      <c r="J20" s="17"/>
      <c r="K20" s="17"/>
    </row>
    <row r="21" spans="2:11" x14ac:dyDescent="0.2">
      <c r="B21" s="361" t="s">
        <v>224</v>
      </c>
      <c r="C21" s="843">
        <v>0</v>
      </c>
      <c r="D21" s="844"/>
      <c r="E21" s="843">
        <v>0</v>
      </c>
      <c r="F21" s="844"/>
      <c r="G21" s="323"/>
      <c r="H21" s="20"/>
      <c r="I21" s="20"/>
      <c r="J21" s="17"/>
      <c r="K21" s="17"/>
    </row>
    <row r="22" spans="2:11" x14ac:dyDescent="0.2">
      <c r="B22" s="361" t="s">
        <v>225</v>
      </c>
      <c r="C22" s="843">
        <v>3.7</v>
      </c>
      <c r="D22" s="844"/>
      <c r="E22" s="843">
        <v>3</v>
      </c>
      <c r="F22" s="844"/>
      <c r="G22" s="196"/>
      <c r="H22" s="16"/>
      <c r="I22" s="323"/>
      <c r="J22" s="17"/>
      <c r="K22" s="17"/>
    </row>
    <row r="23" spans="2:11" x14ac:dyDescent="0.2">
      <c r="B23" s="361" t="s">
        <v>226</v>
      </c>
      <c r="C23" s="843">
        <v>46.8</v>
      </c>
      <c r="D23" s="844"/>
      <c r="E23" s="843">
        <v>43.4</v>
      </c>
      <c r="F23" s="844"/>
      <c r="G23" s="323"/>
      <c r="H23" s="16"/>
      <c r="I23" s="323"/>
      <c r="J23" s="17"/>
      <c r="K23" s="17"/>
    </row>
    <row r="24" spans="2:11" x14ac:dyDescent="0.2">
      <c r="B24" s="361" t="s">
        <v>227</v>
      </c>
      <c r="C24" s="843">
        <v>27.6</v>
      </c>
      <c r="D24" s="844"/>
      <c r="E24" s="843">
        <v>30.1</v>
      </c>
      <c r="F24" s="844"/>
      <c r="G24" s="323"/>
      <c r="H24" s="16"/>
      <c r="I24" s="323"/>
      <c r="J24" s="17"/>
      <c r="K24" s="17"/>
    </row>
    <row r="25" spans="2:11" x14ac:dyDescent="0.2">
      <c r="B25" s="361" t="s">
        <v>228</v>
      </c>
      <c r="C25" s="843">
        <v>15.6</v>
      </c>
      <c r="D25" s="844"/>
      <c r="E25" s="843">
        <v>16.600000000000001</v>
      </c>
      <c r="F25" s="844"/>
      <c r="G25" s="323"/>
      <c r="H25" s="16"/>
      <c r="I25" s="323"/>
      <c r="J25" s="17"/>
      <c r="K25" s="17"/>
    </row>
    <row r="26" spans="2:11" x14ac:dyDescent="0.2">
      <c r="B26" s="361" t="s">
        <v>229</v>
      </c>
      <c r="C26" s="843">
        <v>4.4000000000000004</v>
      </c>
      <c r="D26" s="844"/>
      <c r="E26" s="843">
        <v>5.3</v>
      </c>
      <c r="F26" s="844"/>
      <c r="G26" s="323"/>
      <c r="H26" s="16"/>
      <c r="I26" s="323"/>
      <c r="J26" s="17"/>
      <c r="K26" s="17"/>
    </row>
    <row r="27" spans="2:11" x14ac:dyDescent="0.2">
      <c r="B27" s="361" t="s">
        <v>230</v>
      </c>
      <c r="C27" s="843">
        <v>1.1000000000000001</v>
      </c>
      <c r="D27" s="844"/>
      <c r="E27" s="843">
        <v>1.2</v>
      </c>
      <c r="F27" s="844"/>
      <c r="G27" s="323"/>
      <c r="H27" s="16"/>
      <c r="I27" s="323"/>
      <c r="J27" s="17"/>
      <c r="K27" s="17"/>
    </row>
    <row r="28" spans="2:11" x14ac:dyDescent="0.2">
      <c r="B28" s="361" t="s">
        <v>231</v>
      </c>
      <c r="C28" s="843">
        <v>0.3</v>
      </c>
      <c r="D28" s="844"/>
      <c r="E28" s="843">
        <v>0.2</v>
      </c>
      <c r="F28" s="844"/>
      <c r="G28" s="323"/>
      <c r="H28" s="16"/>
      <c r="I28" s="323"/>
      <c r="J28" s="17"/>
      <c r="K28" s="17"/>
    </row>
    <row r="29" spans="2:11" x14ac:dyDescent="0.2">
      <c r="B29" s="362" t="s">
        <v>211</v>
      </c>
      <c r="C29" s="843">
        <v>0</v>
      </c>
      <c r="D29" s="844"/>
      <c r="E29" s="843">
        <v>0</v>
      </c>
      <c r="F29" s="844"/>
      <c r="G29" s="323"/>
      <c r="H29" s="16"/>
      <c r="I29" s="323"/>
      <c r="J29" s="17"/>
      <c r="K29" s="17"/>
    </row>
    <row r="30" spans="2:11" x14ac:dyDescent="0.2">
      <c r="B30" s="364" t="s">
        <v>210</v>
      </c>
      <c r="C30" s="837">
        <v>100.1</v>
      </c>
      <c r="D30" s="838"/>
      <c r="E30" s="837">
        <v>99.999999999999972</v>
      </c>
      <c r="F30" s="838"/>
      <c r="G30" s="323"/>
      <c r="H30" s="16"/>
      <c r="I30" s="323"/>
      <c r="J30" s="17"/>
      <c r="K30" s="17"/>
    </row>
    <row r="31" spans="2:11" x14ac:dyDescent="0.2">
      <c r="B31" s="365" t="s">
        <v>222</v>
      </c>
      <c r="C31" s="839">
        <v>590</v>
      </c>
      <c r="D31" s="840"/>
      <c r="E31" s="841">
        <v>1213</v>
      </c>
      <c r="F31" s="840"/>
      <c r="G31" s="323"/>
      <c r="H31" s="16"/>
      <c r="I31" s="323"/>
      <c r="J31" s="17"/>
      <c r="K31" s="17"/>
    </row>
    <row r="32" spans="2:11" ht="16.5" customHeight="1" x14ac:dyDescent="0.2">
      <c r="B32" s="169"/>
      <c r="C32" s="354"/>
      <c r="D32" s="354"/>
      <c r="E32" s="354"/>
      <c r="F32" s="354"/>
      <c r="G32" s="323"/>
      <c r="H32" s="16"/>
      <c r="I32" s="323"/>
      <c r="J32" s="17"/>
      <c r="K32" s="17"/>
    </row>
    <row r="33" spans="2:17" ht="12.75" customHeight="1" x14ac:dyDescent="0.2">
      <c r="B33" s="842" t="s">
        <v>181</v>
      </c>
      <c r="C33" s="842"/>
      <c r="D33" s="842"/>
      <c r="E33" s="842"/>
      <c r="F33" s="842"/>
      <c r="G33" s="842"/>
      <c r="H33" s="842"/>
      <c r="I33" s="842"/>
      <c r="J33" s="17"/>
      <c r="K33" s="17"/>
      <c r="L33" s="170"/>
      <c r="M33" s="170"/>
      <c r="N33" s="170"/>
      <c r="O33" s="170"/>
      <c r="P33" s="170"/>
      <c r="Q33" s="170"/>
    </row>
    <row r="34" spans="2:17" ht="8.25" customHeight="1" x14ac:dyDescent="0.2">
      <c r="J34" s="224"/>
      <c r="K34" s="224"/>
    </row>
    <row r="35" spans="2:17" ht="18" customHeight="1" x14ac:dyDescent="0.2">
      <c r="B35" s="132"/>
      <c r="C35" s="653" t="s">
        <v>435</v>
      </c>
      <c r="D35" s="655"/>
      <c r="E35" s="653" t="s">
        <v>436</v>
      </c>
      <c r="F35" s="655"/>
    </row>
    <row r="36" spans="2:17" ht="18.75" customHeight="1" x14ac:dyDescent="0.2">
      <c r="B36" s="343" t="s">
        <v>140</v>
      </c>
      <c r="C36" s="835">
        <v>6</v>
      </c>
      <c r="D36" s="836">
        <v>11</v>
      </c>
      <c r="E36" s="835">
        <v>14</v>
      </c>
      <c r="F36" s="836">
        <v>10</v>
      </c>
    </row>
    <row r="37" spans="2:17" ht="27.75" customHeight="1" x14ac:dyDescent="0.2">
      <c r="B37" s="361" t="s">
        <v>141</v>
      </c>
      <c r="C37" s="831">
        <v>2</v>
      </c>
      <c r="D37" s="832">
        <v>1</v>
      </c>
      <c r="E37" s="831">
        <v>3</v>
      </c>
      <c r="F37" s="832">
        <v>3</v>
      </c>
    </row>
    <row r="38" spans="2:17" ht="27.75" customHeight="1" x14ac:dyDescent="0.2">
      <c r="B38" s="361" t="s">
        <v>142</v>
      </c>
      <c r="C38" s="831">
        <v>0</v>
      </c>
      <c r="D38" s="832">
        <v>2</v>
      </c>
      <c r="E38" s="831">
        <v>0</v>
      </c>
      <c r="F38" s="832">
        <v>4</v>
      </c>
    </row>
    <row r="39" spans="2:17" ht="14.25" customHeight="1" x14ac:dyDescent="0.2">
      <c r="B39" s="361" t="s">
        <v>143</v>
      </c>
      <c r="C39" s="831">
        <v>11</v>
      </c>
      <c r="D39" s="832">
        <v>3</v>
      </c>
      <c r="E39" s="831">
        <v>3</v>
      </c>
      <c r="F39" s="832">
        <v>5</v>
      </c>
    </row>
    <row r="40" spans="2:17" ht="29.25" customHeight="1" x14ac:dyDescent="0.2">
      <c r="B40" s="361" t="s">
        <v>176</v>
      </c>
      <c r="C40" s="831">
        <v>31</v>
      </c>
      <c r="D40" s="832">
        <v>4</v>
      </c>
      <c r="E40" s="831">
        <v>26</v>
      </c>
      <c r="F40" s="832">
        <v>6</v>
      </c>
    </row>
    <row r="41" spans="2:17" ht="16.5" customHeight="1" x14ac:dyDescent="0.2">
      <c r="B41" s="361" t="s">
        <v>232</v>
      </c>
      <c r="C41" s="831">
        <v>1</v>
      </c>
      <c r="D41" s="832">
        <v>5</v>
      </c>
      <c r="E41" s="831">
        <v>0</v>
      </c>
      <c r="F41" s="832">
        <v>7</v>
      </c>
    </row>
    <row r="42" spans="2:17" ht="31.5" customHeight="1" x14ac:dyDescent="0.2">
      <c r="B42" s="361" t="s">
        <v>146</v>
      </c>
      <c r="C42" s="831">
        <v>63</v>
      </c>
      <c r="D42" s="832">
        <v>6</v>
      </c>
      <c r="E42" s="831">
        <v>71</v>
      </c>
      <c r="F42" s="832">
        <v>8</v>
      </c>
    </row>
    <row r="43" spans="2:17" ht="27" customHeight="1" x14ac:dyDescent="0.2">
      <c r="B43" s="361" t="s">
        <v>168</v>
      </c>
      <c r="C43" s="831">
        <v>19</v>
      </c>
      <c r="D43" s="832">
        <v>7</v>
      </c>
      <c r="E43" s="831">
        <v>27</v>
      </c>
      <c r="F43" s="832">
        <v>9</v>
      </c>
    </row>
    <row r="44" spans="2:17" ht="27" customHeight="1" x14ac:dyDescent="0.2">
      <c r="B44" s="361" t="s">
        <v>157</v>
      </c>
      <c r="C44" s="831">
        <v>2</v>
      </c>
      <c r="D44" s="832">
        <v>8</v>
      </c>
      <c r="E44" s="831">
        <v>0</v>
      </c>
      <c r="F44" s="832">
        <v>10</v>
      </c>
    </row>
    <row r="45" spans="2:17" ht="26.25" customHeight="1" x14ac:dyDescent="0.2">
      <c r="B45" s="361" t="s">
        <v>158</v>
      </c>
      <c r="C45" s="831">
        <v>390</v>
      </c>
      <c r="D45" s="832">
        <v>9</v>
      </c>
      <c r="E45" s="831">
        <v>412</v>
      </c>
      <c r="F45" s="832">
        <v>11</v>
      </c>
    </row>
    <row r="46" spans="2:17" ht="16.5" customHeight="1" x14ac:dyDescent="0.2">
      <c r="B46" s="361" t="s">
        <v>144</v>
      </c>
      <c r="C46" s="831">
        <v>11</v>
      </c>
      <c r="D46" s="832">
        <v>10</v>
      </c>
      <c r="E46" s="831">
        <v>7</v>
      </c>
      <c r="F46" s="832">
        <v>12</v>
      </c>
    </row>
    <row r="47" spans="2:17" x14ac:dyDescent="0.2">
      <c r="B47" s="361" t="s">
        <v>145</v>
      </c>
      <c r="C47" s="831">
        <v>4</v>
      </c>
      <c r="D47" s="832">
        <v>11</v>
      </c>
      <c r="E47" s="831">
        <v>8</v>
      </c>
      <c r="F47" s="832">
        <v>13</v>
      </c>
    </row>
    <row r="48" spans="2:17" x14ac:dyDescent="0.2">
      <c r="B48" s="362" t="s">
        <v>169</v>
      </c>
      <c r="C48" s="833">
        <v>65</v>
      </c>
      <c r="D48" s="834">
        <v>68</v>
      </c>
      <c r="E48" s="833">
        <v>60</v>
      </c>
      <c r="F48" s="834">
        <v>47</v>
      </c>
    </row>
  </sheetData>
  <customSheetViews>
    <customSheetView guid="{4BF6A69F-C29D-460A-9E84-5045F8F80EEB}">
      <selection sqref="A1:J49"/>
      <pageMargins left="0.7" right="0.7" top="0.75" bottom="0.75" header="0.3" footer="0.3"/>
    </customSheetView>
  </customSheetViews>
  <mergeCells count="67">
    <mergeCell ref="A1:K1"/>
    <mergeCell ref="K5:K11"/>
    <mergeCell ref="B3:I3"/>
    <mergeCell ref="C5:C11"/>
    <mergeCell ref="D5:D11"/>
    <mergeCell ref="E5:E11"/>
    <mergeCell ref="F5:F11"/>
    <mergeCell ref="G5:G11"/>
    <mergeCell ref="H5:H11"/>
    <mergeCell ref="I5:I11"/>
    <mergeCell ref="J5:J11"/>
    <mergeCell ref="B17:I17"/>
    <mergeCell ref="C19:D19"/>
    <mergeCell ref="E19:F19"/>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B33:I33"/>
    <mergeCell ref="C35:D35"/>
    <mergeCell ref="E35:F35"/>
    <mergeCell ref="C36:D36"/>
    <mergeCell ref="E36:F36"/>
    <mergeCell ref="C37:D37"/>
    <mergeCell ref="E37:F37"/>
    <mergeCell ref="C38:D38"/>
    <mergeCell ref="E38:F38"/>
    <mergeCell ref="C39:D39"/>
    <mergeCell ref="E39:F39"/>
    <mergeCell ref="C40:D40"/>
    <mergeCell ref="E40:F40"/>
    <mergeCell ref="C41:D41"/>
    <mergeCell ref="E41:F41"/>
    <mergeCell ref="C42:D42"/>
    <mergeCell ref="E42:F42"/>
    <mergeCell ref="C43:D43"/>
    <mergeCell ref="E43:F43"/>
    <mergeCell ref="C44:D44"/>
    <mergeCell ref="E44:F44"/>
    <mergeCell ref="C48:D48"/>
    <mergeCell ref="E48:F48"/>
    <mergeCell ref="C45:D45"/>
    <mergeCell ref="E45:F45"/>
    <mergeCell ref="C46:D46"/>
    <mergeCell ref="E46:F46"/>
    <mergeCell ref="C47:D47"/>
    <mergeCell ref="E47:F47"/>
  </mergeCell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workbookViewId="0">
      <selection sqref="A1:I32"/>
    </sheetView>
  </sheetViews>
  <sheetFormatPr baseColWidth="10" defaultRowHeight="12.75" x14ac:dyDescent="0.2"/>
  <cols>
    <col min="1" max="1" width="2.140625" style="180" customWidth="1"/>
    <col min="2" max="2" width="15.42578125" style="180" customWidth="1"/>
    <col min="3" max="3" width="11.42578125" style="180"/>
    <col min="4" max="4" width="13.28515625" style="180" customWidth="1"/>
    <col min="5" max="8" width="13.7109375" style="180" customWidth="1"/>
    <col min="9" max="9" width="4" style="180" customWidth="1"/>
    <col min="10" max="16384" width="11.42578125" style="180"/>
  </cols>
  <sheetData>
    <row r="1" spans="1:10" x14ac:dyDescent="0.2">
      <c r="A1" s="861" t="s">
        <v>307</v>
      </c>
      <c r="B1" s="861"/>
      <c r="C1" s="861"/>
      <c r="D1" s="861"/>
      <c r="E1" s="861"/>
      <c r="F1" s="861"/>
      <c r="G1" s="861"/>
      <c r="H1" s="861"/>
      <c r="I1" s="861"/>
    </row>
    <row r="2" spans="1:10" x14ac:dyDescent="0.2">
      <c r="A2" s="388"/>
      <c r="B2" s="388"/>
      <c r="C2" s="388"/>
      <c r="D2" s="388"/>
      <c r="E2" s="388"/>
      <c r="F2" s="388"/>
      <c r="G2" s="388"/>
      <c r="H2" s="388"/>
      <c r="I2" s="388"/>
    </row>
    <row r="3" spans="1:10" ht="12.75" customHeight="1" x14ac:dyDescent="0.2">
      <c r="A3" s="388"/>
      <c r="B3" s="842" t="s">
        <v>182</v>
      </c>
      <c r="C3" s="842"/>
      <c r="D3" s="842"/>
      <c r="E3" s="842"/>
      <c r="F3" s="842"/>
      <c r="G3" s="842"/>
      <c r="H3" s="842"/>
      <c r="I3" s="388"/>
    </row>
    <row r="4" spans="1:10" ht="8.25" customHeight="1" x14ac:dyDescent="0.2">
      <c r="B4" s="171"/>
      <c r="C4" s="171"/>
      <c r="D4" s="171"/>
      <c r="E4" s="171"/>
      <c r="F4" s="171"/>
      <c r="G4" s="171"/>
      <c r="H4" s="171"/>
    </row>
    <row r="5" spans="1:10" ht="20.100000000000001" customHeight="1" x14ac:dyDescent="0.2">
      <c r="B5" s="862"/>
      <c r="C5" s="862"/>
      <c r="D5" s="862"/>
      <c r="E5" s="722" t="s">
        <v>430</v>
      </c>
      <c r="F5" s="723"/>
      <c r="G5" s="722" t="s">
        <v>272</v>
      </c>
      <c r="H5" s="723"/>
    </row>
    <row r="6" spans="1:10" ht="17.100000000000001" customHeight="1" x14ac:dyDescent="0.2">
      <c r="B6" s="798" t="s">
        <v>177</v>
      </c>
      <c r="C6" s="809"/>
      <c r="D6" s="809"/>
      <c r="E6" s="858">
        <v>0.5</v>
      </c>
      <c r="F6" s="846"/>
      <c r="G6" s="858">
        <v>0.5</v>
      </c>
      <c r="H6" s="846"/>
    </row>
    <row r="7" spans="1:10" ht="17.100000000000001" customHeight="1" x14ac:dyDescent="0.2">
      <c r="B7" s="800" t="s">
        <v>183</v>
      </c>
      <c r="C7" s="856"/>
      <c r="D7" s="856"/>
      <c r="E7" s="859">
        <v>89.7</v>
      </c>
      <c r="F7" s="860"/>
      <c r="G7" s="857">
        <v>91.6</v>
      </c>
      <c r="H7" s="844"/>
      <c r="J7" s="403"/>
    </row>
    <row r="8" spans="1:10" ht="17.100000000000001" customHeight="1" x14ac:dyDescent="0.2">
      <c r="B8" s="800" t="s">
        <v>213</v>
      </c>
      <c r="C8" s="856"/>
      <c r="D8" s="856"/>
      <c r="E8" s="857">
        <v>4.4000000000000004</v>
      </c>
      <c r="F8" s="844"/>
      <c r="G8" s="857">
        <v>3.9</v>
      </c>
      <c r="H8" s="844"/>
      <c r="J8" s="378"/>
    </row>
    <row r="9" spans="1:10" ht="17.100000000000001" customHeight="1" x14ac:dyDescent="0.2">
      <c r="B9" s="800" t="s">
        <v>214</v>
      </c>
      <c r="C9" s="856"/>
      <c r="D9" s="856"/>
      <c r="E9" s="857">
        <v>1.3</v>
      </c>
      <c r="F9" s="844"/>
      <c r="G9" s="857">
        <v>0.9</v>
      </c>
      <c r="H9" s="844"/>
    </row>
    <row r="10" spans="1:10" ht="17.100000000000001" customHeight="1" x14ac:dyDescent="0.2">
      <c r="B10" s="800" t="s">
        <v>178</v>
      </c>
      <c r="C10" s="856"/>
      <c r="D10" s="856"/>
      <c r="E10" s="857">
        <v>0</v>
      </c>
      <c r="F10" s="844"/>
      <c r="G10" s="857">
        <v>0</v>
      </c>
      <c r="H10" s="844"/>
    </row>
    <row r="11" spans="1:10" ht="17.100000000000001" customHeight="1" x14ac:dyDescent="0.2">
      <c r="B11" s="800" t="s">
        <v>179</v>
      </c>
      <c r="C11" s="856"/>
      <c r="D11" s="856"/>
      <c r="E11" s="857">
        <v>0.2</v>
      </c>
      <c r="F11" s="844"/>
      <c r="G11" s="857">
        <v>0.1</v>
      </c>
      <c r="H11" s="844"/>
    </row>
    <row r="12" spans="1:10" ht="17.100000000000001" customHeight="1" x14ac:dyDescent="0.2">
      <c r="B12" s="800" t="s">
        <v>215</v>
      </c>
      <c r="C12" s="856"/>
      <c r="D12" s="856"/>
      <c r="E12" s="857">
        <v>0</v>
      </c>
      <c r="F12" s="844"/>
      <c r="G12" s="857">
        <v>0.1</v>
      </c>
      <c r="H12" s="844"/>
    </row>
    <row r="13" spans="1:10" ht="17.100000000000001" customHeight="1" x14ac:dyDescent="0.2">
      <c r="B13" s="800" t="s">
        <v>180</v>
      </c>
      <c r="C13" s="856"/>
      <c r="D13" s="856"/>
      <c r="E13" s="857">
        <v>0</v>
      </c>
      <c r="F13" s="844"/>
      <c r="G13" s="857">
        <v>0</v>
      </c>
      <c r="H13" s="844"/>
    </row>
    <row r="14" spans="1:10" ht="17.100000000000001" customHeight="1" x14ac:dyDescent="0.2">
      <c r="B14" s="800" t="s">
        <v>211</v>
      </c>
      <c r="C14" s="856"/>
      <c r="D14" s="856"/>
      <c r="E14" s="857">
        <v>3.9</v>
      </c>
      <c r="F14" s="844"/>
      <c r="G14" s="857">
        <v>2.9</v>
      </c>
      <c r="H14" s="844"/>
    </row>
    <row r="15" spans="1:10" ht="15.75" customHeight="1" x14ac:dyDescent="0.2">
      <c r="B15" s="853" t="s">
        <v>210</v>
      </c>
      <c r="C15" s="854"/>
      <c r="D15" s="854"/>
      <c r="E15" s="837">
        <f>SUM(E6:E14)</f>
        <v>100.00000000000001</v>
      </c>
      <c r="F15" s="838"/>
      <c r="G15" s="837">
        <f>SUM(G6:G14)</f>
        <v>100</v>
      </c>
      <c r="H15" s="838"/>
    </row>
    <row r="16" spans="1:10" ht="15.75" customHeight="1" x14ac:dyDescent="0.2">
      <c r="B16" s="849" t="s">
        <v>222</v>
      </c>
      <c r="C16" s="850"/>
      <c r="D16" s="850"/>
      <c r="E16" s="839">
        <v>590</v>
      </c>
      <c r="F16" s="840"/>
      <c r="G16" s="839">
        <v>1213</v>
      </c>
      <c r="H16" s="840"/>
    </row>
    <row r="17" spans="2:8" ht="16.5" customHeight="1" x14ac:dyDescent="0.2"/>
    <row r="18" spans="2:8" x14ac:dyDescent="0.2">
      <c r="B18" s="842" t="s">
        <v>270</v>
      </c>
      <c r="C18" s="842"/>
      <c r="D18" s="842"/>
      <c r="E18" s="842"/>
      <c r="F18" s="842"/>
      <c r="G18" s="842"/>
      <c r="H18" s="842"/>
    </row>
    <row r="20" spans="2:8" ht="20.100000000000001" customHeight="1" x14ac:dyDescent="0.2">
      <c r="E20" s="722" t="s">
        <v>430</v>
      </c>
      <c r="F20" s="723"/>
      <c r="G20" s="722" t="s">
        <v>272</v>
      </c>
      <c r="H20" s="723"/>
    </row>
    <row r="21" spans="2:8" ht="19.5" customHeight="1" x14ac:dyDescent="0.2">
      <c r="B21" s="471"/>
      <c r="E21" s="591" t="s">
        <v>217</v>
      </c>
      <c r="F21" s="591" t="s">
        <v>218</v>
      </c>
      <c r="G21" s="591" t="s">
        <v>217</v>
      </c>
      <c r="H21" s="591" t="s">
        <v>218</v>
      </c>
    </row>
    <row r="22" spans="2:8" ht="17.100000000000001" customHeight="1" x14ac:dyDescent="0.2">
      <c r="B22" s="814" t="s">
        <v>148</v>
      </c>
      <c r="C22" s="847"/>
      <c r="D22" s="815"/>
      <c r="E22" s="172">
        <v>2.7</v>
      </c>
      <c r="F22" s="172">
        <v>1.7</v>
      </c>
      <c r="G22" s="166">
        <v>2.6</v>
      </c>
      <c r="H22" s="172">
        <v>1.4</v>
      </c>
    </row>
    <row r="23" spans="2:8" ht="17.100000000000001" customHeight="1" x14ac:dyDescent="0.2">
      <c r="B23" s="816" t="s">
        <v>149</v>
      </c>
      <c r="C23" s="848"/>
      <c r="D23" s="817"/>
      <c r="E23" s="173">
        <v>12</v>
      </c>
      <c r="F23" s="173">
        <v>4.2</v>
      </c>
      <c r="G23" s="174">
        <v>10.7</v>
      </c>
      <c r="H23" s="173">
        <v>4.3</v>
      </c>
    </row>
    <row r="24" spans="2:8" ht="17.100000000000001" customHeight="1" x14ac:dyDescent="0.2">
      <c r="B24" s="816" t="s">
        <v>150</v>
      </c>
      <c r="C24" s="848"/>
      <c r="D24" s="817"/>
      <c r="E24" s="173">
        <v>27.1</v>
      </c>
      <c r="F24" s="173">
        <v>16.600000000000001</v>
      </c>
      <c r="G24" s="174">
        <v>28.9</v>
      </c>
      <c r="H24" s="173">
        <v>15.7</v>
      </c>
    </row>
    <row r="25" spans="2:8" ht="17.100000000000001" customHeight="1" x14ac:dyDescent="0.2">
      <c r="B25" s="816" t="s">
        <v>151</v>
      </c>
      <c r="C25" s="848"/>
      <c r="D25" s="817"/>
      <c r="E25" s="173">
        <v>8.1</v>
      </c>
      <c r="F25" s="173">
        <v>11.9</v>
      </c>
      <c r="G25" s="174">
        <v>9.1</v>
      </c>
      <c r="H25" s="173">
        <v>13.2</v>
      </c>
    </row>
    <row r="26" spans="2:8" ht="17.100000000000001" customHeight="1" x14ac:dyDescent="0.2">
      <c r="B26" s="816" t="s">
        <v>152</v>
      </c>
      <c r="C26" s="848"/>
      <c r="D26" s="817"/>
      <c r="E26" s="173">
        <v>25</v>
      </c>
      <c r="F26" s="173">
        <v>43.6</v>
      </c>
      <c r="G26" s="174">
        <v>25.6</v>
      </c>
      <c r="H26" s="173">
        <v>44.5</v>
      </c>
    </row>
    <row r="27" spans="2:8" ht="17.100000000000001" customHeight="1" x14ac:dyDescent="0.2">
      <c r="B27" s="816" t="s">
        <v>153</v>
      </c>
      <c r="C27" s="848"/>
      <c r="D27" s="817"/>
      <c r="E27" s="173">
        <v>15.6</v>
      </c>
      <c r="F27" s="173">
        <v>5.8</v>
      </c>
      <c r="G27" s="174">
        <v>14.8</v>
      </c>
      <c r="H27" s="173">
        <v>6.1</v>
      </c>
    </row>
    <row r="28" spans="2:8" ht="17.100000000000001" customHeight="1" x14ac:dyDescent="0.2">
      <c r="B28" s="816" t="s">
        <v>212</v>
      </c>
      <c r="C28" s="848"/>
      <c r="D28" s="817"/>
      <c r="E28" s="173">
        <v>1</v>
      </c>
      <c r="F28" s="173">
        <v>9.3000000000000007</v>
      </c>
      <c r="G28" s="174">
        <v>0.8</v>
      </c>
      <c r="H28" s="173">
        <v>9.3000000000000007</v>
      </c>
    </row>
    <row r="29" spans="2:8" ht="17.100000000000001" customHeight="1" x14ac:dyDescent="0.2">
      <c r="B29" s="818" t="s">
        <v>211</v>
      </c>
      <c r="C29" s="852"/>
      <c r="D29" s="819"/>
      <c r="E29" s="175">
        <v>8.5</v>
      </c>
      <c r="F29" s="175">
        <v>6.9</v>
      </c>
      <c r="G29" s="176">
        <v>7.5</v>
      </c>
      <c r="H29" s="175">
        <v>5.5</v>
      </c>
    </row>
    <row r="30" spans="2:8" ht="15.75" customHeight="1" x14ac:dyDescent="0.2">
      <c r="B30" s="853" t="s">
        <v>221</v>
      </c>
      <c r="C30" s="854"/>
      <c r="D30" s="855"/>
      <c r="E30" s="177">
        <f>SUM(E22:E29)</f>
        <v>100</v>
      </c>
      <c r="F30" s="177">
        <f>SUM(F22:F29)</f>
        <v>100</v>
      </c>
      <c r="G30" s="177">
        <f>SUM(G22:G29)</f>
        <v>100</v>
      </c>
      <c r="H30" s="177">
        <f>SUM(H22:H29)</f>
        <v>99.999999999999986</v>
      </c>
    </row>
    <row r="31" spans="2:8" ht="15.75" customHeight="1" x14ac:dyDescent="0.2">
      <c r="B31" s="849" t="s">
        <v>222</v>
      </c>
      <c r="C31" s="850"/>
      <c r="D31" s="851"/>
      <c r="E31" s="178">
        <v>590</v>
      </c>
      <c r="F31" s="179">
        <v>590</v>
      </c>
      <c r="G31" s="178">
        <v>1213</v>
      </c>
      <c r="H31" s="178">
        <v>1213</v>
      </c>
    </row>
  </sheetData>
  <customSheetViews>
    <customSheetView guid="{4BF6A69F-C29D-460A-9E84-5045F8F80EEB}">
      <selection activeCell="M9" sqref="M9"/>
      <pageMargins left="0.7" right="0.7" top="0.75" bottom="0.75" header="0.3" footer="0.3"/>
    </customSheetView>
  </customSheetViews>
  <mergeCells count="51">
    <mergeCell ref="A1:I1"/>
    <mergeCell ref="B3:H3"/>
    <mergeCell ref="B5:D5"/>
    <mergeCell ref="E5:F5"/>
    <mergeCell ref="G5:H5"/>
    <mergeCell ref="B6:D6"/>
    <mergeCell ref="E6:F6"/>
    <mergeCell ref="G6:H6"/>
    <mergeCell ref="B7:D7"/>
    <mergeCell ref="E7:F7"/>
    <mergeCell ref="G7:H7"/>
    <mergeCell ref="B8:D8"/>
    <mergeCell ref="E8:F8"/>
    <mergeCell ref="G8:H8"/>
    <mergeCell ref="B9:D9"/>
    <mergeCell ref="E9:F9"/>
    <mergeCell ref="G9:H9"/>
    <mergeCell ref="B10:D10"/>
    <mergeCell ref="E10:F10"/>
    <mergeCell ref="G10:H10"/>
    <mergeCell ref="B11:D11"/>
    <mergeCell ref="E11:F11"/>
    <mergeCell ref="G11:H11"/>
    <mergeCell ref="B12:D12"/>
    <mergeCell ref="E12:F12"/>
    <mergeCell ref="G12:H12"/>
    <mergeCell ref="B13:D13"/>
    <mergeCell ref="E13:F13"/>
    <mergeCell ref="G13:H13"/>
    <mergeCell ref="B14:D14"/>
    <mergeCell ref="E14:F14"/>
    <mergeCell ref="G14:H14"/>
    <mergeCell ref="B15:D15"/>
    <mergeCell ref="E15:F15"/>
    <mergeCell ref="G15:H15"/>
    <mergeCell ref="B16:D16"/>
    <mergeCell ref="E16:F16"/>
    <mergeCell ref="G16:H16"/>
    <mergeCell ref="B18:H18"/>
    <mergeCell ref="E20:F20"/>
    <mergeCell ref="G20:H20"/>
    <mergeCell ref="B22:D22"/>
    <mergeCell ref="B23:D23"/>
    <mergeCell ref="B24:D24"/>
    <mergeCell ref="B31:D31"/>
    <mergeCell ref="B25:D25"/>
    <mergeCell ref="B26:D26"/>
    <mergeCell ref="B27:D27"/>
    <mergeCell ref="B28:D28"/>
    <mergeCell ref="B29:D29"/>
    <mergeCell ref="B30:D30"/>
  </mergeCell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2"/>
  <dimension ref="A1:AG44"/>
  <sheetViews>
    <sheetView showGridLines="0" workbookViewId="0">
      <selection sqref="A1:I1"/>
    </sheetView>
  </sheetViews>
  <sheetFormatPr baseColWidth="10" defaultRowHeight="12.75" x14ac:dyDescent="0.2"/>
  <cols>
    <col min="1" max="1" width="2.140625" style="20" customWidth="1"/>
    <col min="2" max="2" width="20.85546875" style="20" customWidth="1"/>
    <col min="3" max="3" width="14.7109375" style="20" customWidth="1"/>
    <col min="4" max="4" width="10.7109375" style="20" customWidth="1"/>
    <col min="5" max="5" width="11.140625" style="20" customWidth="1"/>
    <col min="6" max="6" width="10.42578125" style="20" customWidth="1"/>
    <col min="7" max="8" width="11.42578125" style="20" customWidth="1"/>
    <col min="9" max="9" width="2.7109375" style="20" customWidth="1"/>
    <col min="10" max="16384" width="11.42578125" style="20"/>
  </cols>
  <sheetData>
    <row r="1" spans="1:9" x14ac:dyDescent="0.2">
      <c r="A1" s="652" t="s">
        <v>306</v>
      </c>
      <c r="B1" s="652"/>
      <c r="C1" s="652"/>
      <c r="D1" s="652"/>
      <c r="E1" s="652"/>
      <c r="F1" s="652"/>
      <c r="G1" s="652"/>
      <c r="H1" s="652"/>
      <c r="I1" s="652"/>
    </row>
    <row r="2" spans="1:9" x14ac:dyDescent="0.2">
      <c r="A2" s="401"/>
      <c r="B2" s="401"/>
      <c r="C2" s="401"/>
      <c r="D2" s="401"/>
      <c r="E2" s="401"/>
      <c r="F2" s="401"/>
      <c r="G2" s="401"/>
      <c r="H2" s="401"/>
      <c r="I2" s="401"/>
    </row>
    <row r="3" spans="1:9" x14ac:dyDescent="0.2">
      <c r="A3" s="401"/>
      <c r="B3" s="641" t="s">
        <v>269</v>
      </c>
      <c r="C3" s="641"/>
      <c r="D3" s="641"/>
      <c r="E3" s="641"/>
      <c r="F3" s="641"/>
      <c r="G3" s="641"/>
      <c r="H3" s="313"/>
      <c r="I3" s="401"/>
    </row>
    <row r="4" spans="1:9" ht="8.25" customHeight="1" x14ac:dyDescent="0.2">
      <c r="B4" s="24"/>
      <c r="C4" s="21"/>
      <c r="D4" s="21"/>
      <c r="E4" s="22"/>
      <c r="F4" s="23"/>
      <c r="G4" s="21"/>
      <c r="H4" s="24"/>
    </row>
    <row r="5" spans="1:9" x14ac:dyDescent="0.2">
      <c r="B5" s="623" t="s">
        <v>245</v>
      </c>
      <c r="C5" s="645" t="s">
        <v>246</v>
      </c>
      <c r="D5" s="645" t="s">
        <v>261</v>
      </c>
      <c r="E5" s="653" t="s">
        <v>245</v>
      </c>
      <c r="F5" s="654"/>
      <c r="G5" s="654"/>
      <c r="H5" s="655"/>
    </row>
    <row r="6" spans="1:9" ht="25.5" x14ac:dyDescent="0.2">
      <c r="B6" s="624"/>
      <c r="C6" s="646"/>
      <c r="D6" s="646"/>
      <c r="E6" s="588" t="s">
        <v>247</v>
      </c>
      <c r="F6" s="588" t="s">
        <v>248</v>
      </c>
      <c r="G6" s="588" t="s">
        <v>210</v>
      </c>
      <c r="H6" s="590" t="s">
        <v>249</v>
      </c>
    </row>
    <row r="7" spans="1:9" ht="15" customHeight="1" x14ac:dyDescent="0.2">
      <c r="B7" s="624"/>
      <c r="C7" s="620" t="s">
        <v>258</v>
      </c>
      <c r="D7" s="314" t="s">
        <v>258</v>
      </c>
      <c r="E7" s="39">
        <v>17</v>
      </c>
      <c r="F7" s="40">
        <v>1</v>
      </c>
      <c r="G7" s="19">
        <f>SUM(E7:F7)</f>
        <v>18</v>
      </c>
      <c r="H7" s="41">
        <v>0</v>
      </c>
    </row>
    <row r="8" spans="1:9" ht="15" x14ac:dyDescent="0.2">
      <c r="B8" s="624"/>
      <c r="C8" s="621"/>
      <c r="D8" s="315" t="s">
        <v>259</v>
      </c>
      <c r="E8" s="39">
        <v>296</v>
      </c>
      <c r="F8" s="40">
        <v>44</v>
      </c>
      <c r="G8" s="19">
        <f>SUM(E8:F8)</f>
        <v>340</v>
      </c>
      <c r="H8" s="41">
        <v>0</v>
      </c>
    </row>
    <row r="9" spans="1:9" x14ac:dyDescent="0.2">
      <c r="B9" s="624"/>
      <c r="C9" s="622"/>
      <c r="D9" s="32" t="s">
        <v>210</v>
      </c>
      <c r="E9" s="61">
        <f>SUM(E7:E8)</f>
        <v>313</v>
      </c>
      <c r="F9" s="42">
        <f>SUM(F7:F8)</f>
        <v>45</v>
      </c>
      <c r="G9" s="42">
        <f>SUM(G7:G8)</f>
        <v>358</v>
      </c>
      <c r="H9" s="62">
        <f>SUM(H7:H8)</f>
        <v>0</v>
      </c>
    </row>
    <row r="10" spans="1:9" ht="15" customHeight="1" x14ac:dyDescent="0.2">
      <c r="B10" s="624"/>
      <c r="C10" s="620" t="s">
        <v>259</v>
      </c>
      <c r="D10" s="314" t="s">
        <v>258</v>
      </c>
      <c r="E10" s="39">
        <v>45</v>
      </c>
      <c r="F10" s="40">
        <v>6</v>
      </c>
      <c r="G10" s="19">
        <f>SUM(E10:F10)</f>
        <v>51</v>
      </c>
      <c r="H10" s="41">
        <v>0</v>
      </c>
    </row>
    <row r="11" spans="1:9" ht="15" x14ac:dyDescent="0.2">
      <c r="B11" s="624"/>
      <c r="C11" s="621"/>
      <c r="D11" s="315" t="s">
        <v>259</v>
      </c>
      <c r="E11" s="39">
        <v>217</v>
      </c>
      <c r="F11" s="40">
        <v>20</v>
      </c>
      <c r="G11" s="19">
        <f>SUM(E11:F11)</f>
        <v>237</v>
      </c>
      <c r="H11" s="41">
        <v>1</v>
      </c>
    </row>
    <row r="12" spans="1:9" ht="15" customHeight="1" x14ac:dyDescent="0.2">
      <c r="B12" s="624"/>
      <c r="C12" s="621"/>
      <c r="D12" s="32" t="s">
        <v>210</v>
      </c>
      <c r="E12" s="61">
        <f>SUM(E10:E11)</f>
        <v>262</v>
      </c>
      <c r="F12" s="42">
        <f>SUM(F10:F11)</f>
        <v>26</v>
      </c>
      <c r="G12" s="42">
        <f>SUM(G10:G11)</f>
        <v>288</v>
      </c>
      <c r="H12" s="62">
        <f>SUM(H10:H11)</f>
        <v>1</v>
      </c>
    </row>
    <row r="13" spans="1:9" x14ac:dyDescent="0.2">
      <c r="B13" s="625"/>
      <c r="C13" s="649" t="s">
        <v>210</v>
      </c>
      <c r="D13" s="650"/>
      <c r="E13" s="61">
        <f>SUM(E12,E9)</f>
        <v>575</v>
      </c>
      <c r="F13" s="42">
        <f>SUM(F12,F9)</f>
        <v>71</v>
      </c>
      <c r="G13" s="42">
        <f>SUM(G12,G9)</f>
        <v>646</v>
      </c>
      <c r="H13" s="62">
        <f>SUM(H12,H9)</f>
        <v>1</v>
      </c>
    </row>
    <row r="14" spans="1:9" x14ac:dyDescent="0.2">
      <c r="B14" s="380"/>
      <c r="C14" s="333"/>
      <c r="D14" s="333"/>
      <c r="E14" s="77"/>
      <c r="F14" s="77"/>
      <c r="G14" s="77"/>
      <c r="H14" s="77"/>
    </row>
    <row r="15" spans="1:9" x14ac:dyDescent="0.2">
      <c r="B15" s="25"/>
      <c r="C15" s="25"/>
      <c r="D15" s="25"/>
      <c r="E15" s="588" t="s">
        <v>247</v>
      </c>
      <c r="F15" s="588" t="s">
        <v>248</v>
      </c>
      <c r="G15" s="588" t="s">
        <v>210</v>
      </c>
    </row>
    <row r="16" spans="1:9" ht="30" customHeight="1" x14ac:dyDescent="0.2">
      <c r="B16" s="714" t="s">
        <v>155</v>
      </c>
      <c r="C16" s="715"/>
      <c r="D16" s="716"/>
      <c r="E16" s="82">
        <v>0</v>
      </c>
      <c r="F16" s="82">
        <v>0</v>
      </c>
      <c r="G16" s="83">
        <f>SUM(E16:F16)</f>
        <v>0</v>
      </c>
    </row>
    <row r="17" spans="2:12" ht="17.25" customHeight="1" x14ac:dyDescent="0.2">
      <c r="B17" s="28"/>
    </row>
    <row r="18" spans="2:12" x14ac:dyDescent="0.2">
      <c r="B18" s="641" t="s">
        <v>266</v>
      </c>
      <c r="C18" s="641"/>
      <c r="D18" s="641"/>
      <c r="E18" s="641"/>
      <c r="F18" s="641"/>
      <c r="G18" s="641"/>
      <c r="H18" s="34"/>
    </row>
    <row r="19" spans="2:12" ht="8.25" customHeight="1" x14ac:dyDescent="0.2">
      <c r="B19" s="24"/>
      <c r="C19" s="29"/>
      <c r="D19" s="29"/>
      <c r="E19" s="23"/>
      <c r="F19" s="21"/>
      <c r="G19" s="21"/>
      <c r="H19" s="28"/>
    </row>
    <row r="20" spans="2:12" x14ac:dyDescent="0.2">
      <c r="B20" s="29"/>
      <c r="C20" s="29"/>
      <c r="D20" s="591" t="s">
        <v>261</v>
      </c>
      <c r="E20" s="591" t="s">
        <v>247</v>
      </c>
      <c r="F20" s="593" t="s">
        <v>248</v>
      </c>
      <c r="G20" s="591" t="s">
        <v>210</v>
      </c>
      <c r="H20" s="28"/>
    </row>
    <row r="21" spans="2:12" ht="15" x14ac:dyDescent="0.2">
      <c r="B21" s="629" t="s">
        <v>250</v>
      </c>
      <c r="C21" s="630"/>
      <c r="D21" s="314" t="s">
        <v>258</v>
      </c>
      <c r="E21" s="45">
        <v>201</v>
      </c>
      <c r="F21" s="46">
        <v>29</v>
      </c>
      <c r="G21" s="47">
        <f>SUM(E21:F21)</f>
        <v>230</v>
      </c>
      <c r="H21" s="28"/>
    </row>
    <row r="22" spans="2:12" ht="15" x14ac:dyDescent="0.2">
      <c r="B22" s="631"/>
      <c r="C22" s="632"/>
      <c r="D22" s="315" t="s">
        <v>259</v>
      </c>
      <c r="E22" s="40">
        <v>0</v>
      </c>
      <c r="F22" s="39">
        <v>0</v>
      </c>
      <c r="G22" s="19">
        <f>SUM(E22:F22)</f>
        <v>0</v>
      </c>
      <c r="H22" s="28"/>
    </row>
    <row r="23" spans="2:12" x14ac:dyDescent="0.2">
      <c r="B23" s="633"/>
      <c r="C23" s="634"/>
      <c r="D23" s="32" t="s">
        <v>210</v>
      </c>
      <c r="E23" s="47">
        <f>SUM(E21:E22)</f>
        <v>201</v>
      </c>
      <c r="F23" s="56">
        <f>SUM(F21:F22)</f>
        <v>29</v>
      </c>
      <c r="G23" s="47">
        <f>SUM(G21:G22)</f>
        <v>230</v>
      </c>
      <c r="H23" s="28"/>
    </row>
    <row r="24" spans="2:12" ht="15" x14ac:dyDescent="0.2">
      <c r="B24" s="629" t="s">
        <v>251</v>
      </c>
      <c r="C24" s="630"/>
      <c r="D24" s="314" t="s">
        <v>258</v>
      </c>
      <c r="E24" s="57">
        <v>200</v>
      </c>
      <c r="F24" s="45">
        <v>27</v>
      </c>
      <c r="G24" s="58">
        <f>SUM(E24:F24)</f>
        <v>227</v>
      </c>
      <c r="H24" s="29"/>
    </row>
    <row r="25" spans="2:12" ht="15" x14ac:dyDescent="0.2">
      <c r="B25" s="631"/>
      <c r="C25" s="632"/>
      <c r="D25" s="315" t="s">
        <v>259</v>
      </c>
      <c r="E25" s="59">
        <v>0</v>
      </c>
      <c r="F25" s="48">
        <v>0</v>
      </c>
      <c r="G25" s="60">
        <f>SUM(E25:F25)</f>
        <v>0</v>
      </c>
      <c r="H25" s="29"/>
    </row>
    <row r="26" spans="2:12" x14ac:dyDescent="0.2">
      <c r="B26" s="633"/>
      <c r="C26" s="634"/>
      <c r="D26" s="32" t="s">
        <v>210</v>
      </c>
      <c r="E26" s="42">
        <f>SUM(E24:E25)</f>
        <v>200</v>
      </c>
      <c r="F26" s="61">
        <f>SUM(F24:F25)</f>
        <v>27</v>
      </c>
      <c r="G26" s="42">
        <f>SUM(G24:G25)</f>
        <v>227</v>
      </c>
      <c r="H26" s="29"/>
    </row>
    <row r="27" spans="2:12" ht="12.75" customHeight="1" x14ac:dyDescent="0.2">
      <c r="B27" s="642" t="s">
        <v>252</v>
      </c>
      <c r="C27" s="644"/>
      <c r="D27" s="314" t="s">
        <v>258</v>
      </c>
      <c r="E27" s="209">
        <v>0</v>
      </c>
      <c r="F27" s="210">
        <v>0</v>
      </c>
      <c r="G27" s="193">
        <f>SUM(E27:F27)</f>
        <v>0</v>
      </c>
      <c r="H27" s="29"/>
    </row>
    <row r="28" spans="2:12" ht="12.75" customHeight="1" x14ac:dyDescent="0.2">
      <c r="B28" s="647"/>
      <c r="C28" s="648"/>
      <c r="D28" s="315" t="s">
        <v>259</v>
      </c>
      <c r="E28" s="211">
        <v>0</v>
      </c>
      <c r="F28" s="212">
        <v>0</v>
      </c>
      <c r="G28" s="201">
        <f>SUM(E28:F28)</f>
        <v>0</v>
      </c>
      <c r="L28" s="285"/>
    </row>
    <row r="29" spans="2:12" ht="12.75" customHeight="1" x14ac:dyDescent="0.2">
      <c r="B29" s="626"/>
      <c r="C29" s="628"/>
      <c r="D29" s="32" t="s">
        <v>210</v>
      </c>
      <c r="E29" s="193">
        <f>SUM(E27:E28)</f>
        <v>0</v>
      </c>
      <c r="F29" s="213">
        <f>SUM(F27:F28)</f>
        <v>0</v>
      </c>
      <c r="G29" s="193">
        <f>SUM(G27:G28)</f>
        <v>0</v>
      </c>
      <c r="L29" s="286"/>
    </row>
    <row r="30" spans="2:12" ht="12.75" customHeight="1" x14ac:dyDescent="0.2">
      <c r="B30" s="642" t="s">
        <v>253</v>
      </c>
      <c r="C30" s="644"/>
      <c r="D30" s="314" t="s">
        <v>258</v>
      </c>
      <c r="E30" s="209">
        <v>0</v>
      </c>
      <c r="F30" s="210">
        <v>0</v>
      </c>
      <c r="G30" s="193">
        <f>SUM(E30:F30)</f>
        <v>0</v>
      </c>
      <c r="H30" s="1"/>
    </row>
    <row r="31" spans="2:12" ht="12.75" customHeight="1" x14ac:dyDescent="0.2">
      <c r="B31" s="647"/>
      <c r="C31" s="648"/>
      <c r="D31" s="315" t="s">
        <v>259</v>
      </c>
      <c r="E31" s="211">
        <v>0</v>
      </c>
      <c r="F31" s="212">
        <v>0</v>
      </c>
      <c r="G31" s="201">
        <f>SUM(E31:F31)</f>
        <v>0</v>
      </c>
      <c r="H31" s="1"/>
    </row>
    <row r="32" spans="2:12" ht="12.75" customHeight="1" x14ac:dyDescent="0.2">
      <c r="B32" s="626"/>
      <c r="C32" s="628"/>
      <c r="D32" s="32" t="s">
        <v>210</v>
      </c>
      <c r="E32" s="194">
        <f>SUM(E30:E31)</f>
        <v>0</v>
      </c>
      <c r="F32" s="214">
        <f>SUM(F30:F31)</f>
        <v>0</v>
      </c>
      <c r="G32" s="194">
        <f>SUM(G30:G31)</f>
        <v>0</v>
      </c>
      <c r="H32" s="1"/>
    </row>
    <row r="33" spans="2:33" ht="17.25" customHeight="1" x14ac:dyDescent="0.2">
      <c r="B33" s="28"/>
      <c r="C33" s="28"/>
      <c r="D33" s="28"/>
      <c r="E33" s="30"/>
      <c r="F33" s="30"/>
      <c r="G33" s="30"/>
      <c r="H33" s="29"/>
    </row>
    <row r="34" spans="2:33" x14ac:dyDescent="0.2">
      <c r="B34" s="641" t="s">
        <v>267</v>
      </c>
      <c r="C34" s="641"/>
      <c r="D34" s="641"/>
      <c r="E34" s="641"/>
      <c r="F34" s="641"/>
      <c r="G34" s="641"/>
      <c r="H34" s="34"/>
    </row>
    <row r="35" spans="2:33" ht="8.25" customHeight="1" x14ac:dyDescent="0.2">
      <c r="B35" s="24"/>
      <c r="C35" s="29"/>
      <c r="D35" s="29"/>
      <c r="E35" s="29"/>
      <c r="F35" s="29"/>
      <c r="G35" s="29"/>
      <c r="H35" s="29"/>
    </row>
    <row r="36" spans="2:33" x14ac:dyDescent="0.2">
      <c r="B36" s="25"/>
      <c r="C36" s="25"/>
      <c r="D36" s="25"/>
      <c r="E36" s="591" t="s">
        <v>247</v>
      </c>
      <c r="F36" s="593" t="s">
        <v>248</v>
      </c>
      <c r="G36" s="591" t="s">
        <v>210</v>
      </c>
      <c r="H36" s="29"/>
    </row>
    <row r="37" spans="2:33" ht="27" customHeight="1" x14ac:dyDescent="0.2">
      <c r="B37" s="642" t="s">
        <v>174</v>
      </c>
      <c r="C37" s="643"/>
      <c r="D37" s="644"/>
      <c r="E37" s="43">
        <v>526</v>
      </c>
      <c r="F37" s="51">
        <v>75</v>
      </c>
      <c r="G37" s="216">
        <f>SUM(E37:F37)</f>
        <v>601</v>
      </c>
      <c r="L37" s="285"/>
      <c r="M37" s="377"/>
      <c r="N37" s="377"/>
      <c r="O37" s="284"/>
      <c r="P37" s="377"/>
      <c r="Q37" s="377"/>
      <c r="R37" s="377"/>
      <c r="S37" s="377"/>
      <c r="T37" s="377"/>
      <c r="U37" s="377"/>
      <c r="V37" s="377"/>
      <c r="W37" s="377"/>
      <c r="X37" s="377"/>
      <c r="Y37" s="377"/>
      <c r="Z37" s="377"/>
      <c r="AA37" s="377"/>
      <c r="AB37" s="377"/>
      <c r="AC37" s="377"/>
      <c r="AD37" s="377"/>
      <c r="AE37" s="377"/>
      <c r="AF37" s="377"/>
      <c r="AG37" s="377"/>
    </row>
    <row r="38" spans="2:33" ht="12.75" customHeight="1" x14ac:dyDescent="0.2">
      <c r="B38" s="626" t="s">
        <v>254</v>
      </c>
      <c r="C38" s="627"/>
      <c r="D38" s="628"/>
      <c r="E38" s="44">
        <v>349</v>
      </c>
      <c r="F38" s="53">
        <v>53</v>
      </c>
      <c r="G38" s="217">
        <f>SUM(E38:F38)</f>
        <v>402</v>
      </c>
      <c r="L38" s="285"/>
      <c r="M38" s="377"/>
      <c r="N38" s="377"/>
      <c r="O38" s="284"/>
      <c r="P38" s="377"/>
      <c r="Q38" s="377"/>
      <c r="R38" s="377"/>
      <c r="S38" s="377"/>
      <c r="T38" s="377"/>
      <c r="U38" s="377"/>
      <c r="V38" s="377"/>
      <c r="W38" s="377"/>
      <c r="X38" s="377"/>
      <c r="Y38" s="377"/>
      <c r="Z38" s="377"/>
      <c r="AA38" s="377"/>
      <c r="AB38" s="377"/>
      <c r="AC38" s="377"/>
      <c r="AD38" s="377"/>
      <c r="AE38" s="377"/>
      <c r="AF38" s="377"/>
      <c r="AG38" s="377"/>
    </row>
    <row r="39" spans="2:33" x14ac:dyDescent="0.2">
      <c r="B39" s="28" t="s">
        <v>175</v>
      </c>
      <c r="C39" s="28"/>
      <c r="D39" s="28"/>
      <c r="E39" s="28"/>
      <c r="F39" s="28"/>
      <c r="G39" s="29"/>
      <c r="H39" s="29"/>
      <c r="L39" s="377"/>
      <c r="M39" s="377"/>
      <c r="N39" s="377"/>
      <c r="O39" s="377"/>
      <c r="P39" s="377"/>
      <c r="Q39" s="377"/>
      <c r="R39" s="377"/>
      <c r="S39" s="377"/>
      <c r="T39" s="377"/>
      <c r="U39" s="377"/>
      <c r="V39" s="377"/>
      <c r="W39" s="377"/>
      <c r="X39" s="377"/>
      <c r="Y39" s="377"/>
      <c r="Z39" s="377"/>
      <c r="AA39" s="377"/>
      <c r="AB39" s="377"/>
      <c r="AC39" s="377"/>
      <c r="AD39" s="377"/>
      <c r="AE39" s="377"/>
      <c r="AF39" s="377"/>
      <c r="AG39" s="377"/>
    </row>
    <row r="40" spans="2:33" ht="17.25" customHeight="1" x14ac:dyDescent="0.2">
      <c r="B40" s="28"/>
      <c r="C40" s="28"/>
      <c r="D40" s="28"/>
      <c r="E40" s="28"/>
      <c r="F40" s="28"/>
      <c r="G40" s="29"/>
      <c r="H40" s="29"/>
      <c r="L40" s="377"/>
      <c r="M40" s="377"/>
      <c r="N40" s="377"/>
      <c r="O40" s="377"/>
      <c r="P40" s="377"/>
      <c r="Q40" s="377"/>
      <c r="R40" s="377"/>
      <c r="S40" s="377"/>
      <c r="T40" s="377"/>
      <c r="U40" s="377"/>
      <c r="V40" s="377"/>
      <c r="W40" s="377"/>
      <c r="X40" s="377"/>
      <c r="Y40" s="377"/>
      <c r="Z40" s="377"/>
      <c r="AA40" s="377"/>
      <c r="AB40" s="377"/>
      <c r="AC40" s="377"/>
      <c r="AD40" s="377"/>
      <c r="AE40" s="377"/>
      <c r="AF40" s="377"/>
      <c r="AG40" s="377"/>
    </row>
    <row r="41" spans="2:33" x14ac:dyDescent="0.2">
      <c r="B41" s="641" t="s">
        <v>268</v>
      </c>
      <c r="C41" s="641"/>
      <c r="D41" s="641"/>
      <c r="E41" s="641"/>
      <c r="F41" s="641"/>
      <c r="G41" s="641"/>
      <c r="H41" s="34"/>
    </row>
    <row r="42" spans="2:33" ht="8.25" customHeight="1" x14ac:dyDescent="0.2">
      <c r="B42" s="31"/>
      <c r="C42" s="23"/>
      <c r="D42" s="23"/>
      <c r="E42" s="21"/>
      <c r="G42" s="29"/>
      <c r="H42" s="29"/>
    </row>
    <row r="43" spans="2:33" x14ac:dyDescent="0.2">
      <c r="B43" s="372" t="s">
        <v>255</v>
      </c>
      <c r="C43" s="372" t="s">
        <v>256</v>
      </c>
      <c r="D43" s="781" t="s">
        <v>257</v>
      </c>
      <c r="E43" s="782"/>
      <c r="F43" s="783" t="s">
        <v>210</v>
      </c>
      <c r="G43" s="784"/>
      <c r="H43" s="29"/>
    </row>
    <row r="44" spans="2:33" x14ac:dyDescent="0.2">
      <c r="B44" s="322">
        <v>22</v>
      </c>
      <c r="C44" s="322">
        <v>1</v>
      </c>
      <c r="D44" s="637">
        <v>0</v>
      </c>
      <c r="E44" s="638"/>
      <c r="F44" s="639">
        <f>SUM(B44:E44)</f>
        <v>23</v>
      </c>
      <c r="G44" s="640"/>
      <c r="H44" s="29"/>
    </row>
  </sheetData>
  <customSheetViews>
    <customSheetView guid="{4BF6A69F-C29D-460A-9E84-5045F8F80EEB}" showGridLines="0">
      <selection activeCell="J7" sqref="J7"/>
      <pageMargins left="0.19685039370078741" right="0.15748031496062992" top="0.19685039370078741" bottom="0.19685039370078741" header="0.31496062992125984" footer="0.31496062992125984"/>
      <pageSetup paperSize="9" orientation="portrait"/>
    </customSheetView>
  </customSheetViews>
  <mergeCells count="23">
    <mergeCell ref="A1:I1"/>
    <mergeCell ref="B3:G3"/>
    <mergeCell ref="B5:B13"/>
    <mergeCell ref="C5:C6"/>
    <mergeCell ref="D5:D6"/>
    <mergeCell ref="E5:H5"/>
    <mergeCell ref="C7:C9"/>
    <mergeCell ref="C10:C12"/>
    <mergeCell ref="C13:D13"/>
    <mergeCell ref="D44:E44"/>
    <mergeCell ref="F44:G44"/>
    <mergeCell ref="B34:G34"/>
    <mergeCell ref="B37:D37"/>
    <mergeCell ref="B38:D38"/>
    <mergeCell ref="B41:G41"/>
    <mergeCell ref="D43:E43"/>
    <mergeCell ref="F43:G43"/>
    <mergeCell ref="B30:C32"/>
    <mergeCell ref="B16:D16"/>
    <mergeCell ref="B18:G18"/>
    <mergeCell ref="B21:C23"/>
    <mergeCell ref="B24:C26"/>
    <mergeCell ref="B27:C29"/>
  </mergeCells>
  <phoneticPr fontId="10" type="noConversion"/>
  <pageMargins left="0.19685039370078741" right="0.15748031496062992" top="0.19685039370078741" bottom="0.19685039370078741" header="0.31496062992125984" footer="0.31496062992125984"/>
  <pageSetup paperSize="9" orientation="portrait" r:id="rId1"/>
  <ignoredErrors>
    <ignoredError sqref="G9 G23:G29" formula="1"/>
  </ignoredError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3"/>
  <dimension ref="A1:Q48"/>
  <sheetViews>
    <sheetView showGridLines="0" workbookViewId="0">
      <selection sqref="A1:K49"/>
    </sheetView>
  </sheetViews>
  <sheetFormatPr baseColWidth="10" defaultRowHeight="12.75" x14ac:dyDescent="0.2"/>
  <cols>
    <col min="1" max="1" width="2.140625" style="20" customWidth="1"/>
    <col min="2" max="2" width="35" style="20" customWidth="1"/>
    <col min="3" max="3" width="11.42578125" style="20"/>
    <col min="4" max="4" width="9.42578125" style="20" customWidth="1"/>
    <col min="5" max="5" width="9.7109375" style="20" customWidth="1"/>
    <col min="6" max="6" width="12.7109375" style="20" customWidth="1"/>
    <col min="7" max="7" width="9.28515625" style="20" customWidth="1"/>
    <col min="8" max="8" width="9.85546875" style="20" customWidth="1"/>
    <col min="9" max="9" width="8.7109375" style="20" customWidth="1"/>
    <col min="10" max="10" width="8.5703125" style="20" customWidth="1"/>
    <col min="11" max="11" width="7.7109375" style="20" customWidth="1"/>
    <col min="12" max="16384" width="11.42578125" style="20"/>
  </cols>
  <sheetData>
    <row r="1" spans="1:11" x14ac:dyDescent="0.2">
      <c r="A1" s="652" t="s">
        <v>306</v>
      </c>
      <c r="B1" s="652"/>
      <c r="C1" s="652"/>
      <c r="D1" s="652"/>
      <c r="E1" s="652"/>
      <c r="F1" s="652"/>
      <c r="G1" s="652"/>
      <c r="H1" s="652"/>
      <c r="I1" s="652"/>
      <c r="J1" s="652"/>
      <c r="K1" s="652"/>
    </row>
    <row r="2" spans="1:11" x14ac:dyDescent="0.2">
      <c r="A2" s="401"/>
      <c r="B2" s="401"/>
      <c r="C2" s="401"/>
      <c r="D2" s="401"/>
      <c r="E2" s="401"/>
      <c r="F2" s="401"/>
      <c r="G2" s="401"/>
      <c r="H2" s="401"/>
      <c r="I2" s="401"/>
    </row>
    <row r="3" spans="1:11" ht="12.75" customHeight="1" x14ac:dyDescent="0.2">
      <c r="A3" s="401"/>
      <c r="B3" s="641" t="s">
        <v>263</v>
      </c>
      <c r="C3" s="641"/>
      <c r="D3" s="641"/>
      <c r="E3" s="641"/>
      <c r="F3" s="641"/>
      <c r="G3" s="641"/>
      <c r="H3" s="641"/>
      <c r="I3" s="641"/>
      <c r="J3" s="401"/>
    </row>
    <row r="4" spans="1:11" ht="8.25" customHeight="1" x14ac:dyDescent="0.2">
      <c r="B4" s="2"/>
      <c r="C4" s="2"/>
      <c r="D4" s="2"/>
      <c r="E4" s="2"/>
      <c r="F4" s="2"/>
      <c r="G4" s="2"/>
      <c r="H4" s="2"/>
      <c r="I4" s="2"/>
      <c r="J4" s="2"/>
      <c r="K4" s="2"/>
    </row>
    <row r="5" spans="1:11" ht="12.75" customHeight="1" x14ac:dyDescent="0.2">
      <c r="B5" s="3"/>
      <c r="C5" s="658" t="s">
        <v>184</v>
      </c>
      <c r="D5" s="658" t="s">
        <v>220</v>
      </c>
      <c r="E5" s="658" t="s">
        <v>139</v>
      </c>
      <c r="F5" s="658" t="s">
        <v>138</v>
      </c>
      <c r="G5" s="658" t="s">
        <v>329</v>
      </c>
      <c r="H5" s="658" t="s">
        <v>328</v>
      </c>
      <c r="I5" s="658" t="s">
        <v>327</v>
      </c>
      <c r="J5" s="658" t="s">
        <v>211</v>
      </c>
      <c r="K5" s="658" t="s">
        <v>210</v>
      </c>
    </row>
    <row r="6" spans="1:11" x14ac:dyDescent="0.2">
      <c r="B6" s="3"/>
      <c r="C6" s="659"/>
      <c r="D6" s="659"/>
      <c r="E6" s="659"/>
      <c r="F6" s="659"/>
      <c r="G6" s="659"/>
      <c r="H6" s="659"/>
      <c r="I6" s="659"/>
      <c r="J6" s="659"/>
      <c r="K6" s="659"/>
    </row>
    <row r="7" spans="1:11" x14ac:dyDescent="0.2">
      <c r="B7" s="3"/>
      <c r="C7" s="659"/>
      <c r="D7" s="659"/>
      <c r="E7" s="659"/>
      <c r="F7" s="659"/>
      <c r="G7" s="659"/>
      <c r="H7" s="659"/>
      <c r="I7" s="659"/>
      <c r="J7" s="659"/>
      <c r="K7" s="659"/>
    </row>
    <row r="8" spans="1:11" x14ac:dyDescent="0.2">
      <c r="B8" s="3"/>
      <c r="C8" s="659"/>
      <c r="D8" s="659"/>
      <c r="E8" s="659"/>
      <c r="F8" s="659"/>
      <c r="G8" s="659"/>
      <c r="H8" s="659"/>
      <c r="I8" s="659"/>
      <c r="J8" s="659"/>
      <c r="K8" s="659"/>
    </row>
    <row r="9" spans="1:11" x14ac:dyDescent="0.2">
      <c r="B9" s="3"/>
      <c r="C9" s="659"/>
      <c r="D9" s="659"/>
      <c r="E9" s="659"/>
      <c r="F9" s="659"/>
      <c r="G9" s="659"/>
      <c r="H9" s="659"/>
      <c r="I9" s="659"/>
      <c r="J9" s="659"/>
      <c r="K9" s="659"/>
    </row>
    <row r="10" spans="1:11" x14ac:dyDescent="0.2">
      <c r="B10" s="3"/>
      <c r="C10" s="659"/>
      <c r="D10" s="659"/>
      <c r="E10" s="659"/>
      <c r="F10" s="659"/>
      <c r="G10" s="659"/>
      <c r="H10" s="659"/>
      <c r="I10" s="659"/>
      <c r="J10" s="659"/>
      <c r="K10" s="659"/>
    </row>
    <row r="11" spans="1:11" x14ac:dyDescent="0.2">
      <c r="B11" s="3"/>
      <c r="C11" s="660"/>
      <c r="D11" s="660"/>
      <c r="E11" s="660"/>
      <c r="F11" s="660"/>
      <c r="G11" s="660"/>
      <c r="H11" s="660"/>
      <c r="I11" s="660"/>
      <c r="J11" s="660"/>
      <c r="K11" s="660"/>
    </row>
    <row r="12" spans="1:11" ht="15" customHeight="1" x14ac:dyDescent="0.2">
      <c r="B12" s="67" t="s">
        <v>271</v>
      </c>
      <c r="C12" s="325">
        <v>6.6</v>
      </c>
      <c r="D12" s="324">
        <v>0</v>
      </c>
      <c r="E12" s="8">
        <v>15.6</v>
      </c>
      <c r="F12" s="324">
        <v>76.400000000000006</v>
      </c>
      <c r="G12" s="340">
        <v>0.3</v>
      </c>
      <c r="H12" s="8">
        <v>1.2</v>
      </c>
      <c r="I12" s="8">
        <v>0</v>
      </c>
      <c r="J12" s="8">
        <v>0</v>
      </c>
      <c r="K12" s="328">
        <f>SUM(C12:J12)</f>
        <v>100.10000000000001</v>
      </c>
    </row>
    <row r="13" spans="1:11" x14ac:dyDescent="0.2">
      <c r="B13" s="68" t="s">
        <v>222</v>
      </c>
      <c r="C13" s="10"/>
      <c r="D13" s="9"/>
      <c r="E13" s="10"/>
      <c r="F13" s="9"/>
      <c r="G13" s="10"/>
      <c r="H13" s="11"/>
      <c r="I13" s="11"/>
      <c r="J13" s="11"/>
      <c r="K13" s="70">
        <v>347</v>
      </c>
    </row>
    <row r="14" spans="1:11" x14ac:dyDescent="0.2">
      <c r="B14" s="69" t="s">
        <v>272</v>
      </c>
      <c r="C14" s="339">
        <v>8.1999999999999993</v>
      </c>
      <c r="D14" s="12">
        <v>0</v>
      </c>
      <c r="E14" s="323">
        <v>12.7</v>
      </c>
      <c r="F14" s="12">
        <v>78</v>
      </c>
      <c r="G14" s="323">
        <v>0.5</v>
      </c>
      <c r="H14" s="4">
        <v>0.6</v>
      </c>
      <c r="I14" s="4">
        <v>0</v>
      </c>
      <c r="J14" s="4">
        <v>0</v>
      </c>
      <c r="K14" s="7">
        <f>SUM(C14:J14)</f>
        <v>100</v>
      </c>
    </row>
    <row r="15" spans="1:11" x14ac:dyDescent="0.2">
      <c r="B15" s="336" t="s">
        <v>222</v>
      </c>
      <c r="C15" s="326"/>
      <c r="D15" s="9"/>
      <c r="E15" s="10"/>
      <c r="F15" s="9"/>
      <c r="G15" s="10"/>
      <c r="H15" s="13"/>
      <c r="I15" s="13"/>
      <c r="J15" s="71"/>
      <c r="K15" s="71">
        <v>623</v>
      </c>
    </row>
    <row r="16" spans="1:11" x14ac:dyDescent="0.2">
      <c r="B16" s="15"/>
      <c r="C16" s="323"/>
      <c r="D16" s="323"/>
      <c r="E16" s="323"/>
      <c r="F16" s="323"/>
      <c r="G16" s="323"/>
      <c r="H16" s="16"/>
      <c r="I16" s="323"/>
      <c r="J16" s="17"/>
      <c r="K16" s="17"/>
    </row>
    <row r="17" spans="2:11" ht="12.75" customHeight="1" x14ac:dyDescent="0.2">
      <c r="B17" s="641" t="s">
        <v>264</v>
      </c>
      <c r="C17" s="641"/>
      <c r="D17" s="641"/>
      <c r="E17" s="641"/>
      <c r="F17" s="641"/>
      <c r="G17" s="641"/>
      <c r="H17" s="641"/>
      <c r="I17" s="641"/>
    </row>
    <row r="18" spans="2:11" ht="8.25" customHeight="1" x14ac:dyDescent="0.2">
      <c r="B18" s="14"/>
      <c r="C18" s="14"/>
      <c r="D18" s="14"/>
      <c r="E18" s="14"/>
      <c r="F18" s="323"/>
      <c r="G18" s="323"/>
      <c r="H18" s="16"/>
      <c r="I18" s="323"/>
      <c r="J18" s="17"/>
      <c r="K18" s="17"/>
    </row>
    <row r="19" spans="2:11" ht="32.25" customHeight="1" x14ac:dyDescent="0.2">
      <c r="B19" s="596" t="s">
        <v>219</v>
      </c>
      <c r="C19" s="751" t="s">
        <v>430</v>
      </c>
      <c r="D19" s="751"/>
      <c r="E19" s="751" t="s">
        <v>272</v>
      </c>
      <c r="F19" s="751"/>
      <c r="G19" s="323"/>
      <c r="H19" s="16"/>
      <c r="I19" s="323"/>
      <c r="J19" s="17"/>
      <c r="K19" s="17"/>
    </row>
    <row r="20" spans="2:11" x14ac:dyDescent="0.2">
      <c r="B20" s="318" t="s">
        <v>223</v>
      </c>
      <c r="C20" s="673">
        <v>0.6</v>
      </c>
      <c r="D20" s="674"/>
      <c r="E20" s="673">
        <v>0</v>
      </c>
      <c r="F20" s="674"/>
      <c r="G20" s="323"/>
      <c r="H20" s="16"/>
      <c r="I20" s="323"/>
      <c r="J20" s="17"/>
      <c r="K20" s="17"/>
    </row>
    <row r="21" spans="2:11" x14ac:dyDescent="0.2">
      <c r="B21" s="35" t="s">
        <v>224</v>
      </c>
      <c r="C21" s="667">
        <v>0</v>
      </c>
      <c r="D21" s="668"/>
      <c r="E21" s="667">
        <v>0</v>
      </c>
      <c r="F21" s="668"/>
      <c r="G21" s="323"/>
      <c r="H21" s="16"/>
    </row>
    <row r="22" spans="2:11" x14ac:dyDescent="0.2">
      <c r="B22" s="35" t="s">
        <v>225</v>
      </c>
      <c r="C22" s="667">
        <v>5.5</v>
      </c>
      <c r="D22" s="668"/>
      <c r="E22" s="667">
        <v>4</v>
      </c>
      <c r="F22" s="668"/>
      <c r="G22" s="196"/>
      <c r="H22" s="16"/>
      <c r="I22" s="323"/>
      <c r="J22" s="17"/>
      <c r="K22" s="17"/>
    </row>
    <row r="23" spans="2:11" x14ac:dyDescent="0.2">
      <c r="B23" s="35" t="s">
        <v>226</v>
      </c>
      <c r="C23" s="667">
        <v>34</v>
      </c>
      <c r="D23" s="668"/>
      <c r="E23" s="667">
        <v>32.6</v>
      </c>
      <c r="F23" s="668"/>
      <c r="G23" s="323"/>
      <c r="H23" s="16"/>
      <c r="I23" s="323"/>
      <c r="J23" s="17"/>
      <c r="K23" s="17"/>
    </row>
    <row r="24" spans="2:11" x14ac:dyDescent="0.2">
      <c r="B24" s="35" t="s">
        <v>227</v>
      </c>
      <c r="C24" s="667">
        <v>26.2</v>
      </c>
      <c r="D24" s="668"/>
      <c r="E24" s="667">
        <v>24.9</v>
      </c>
      <c r="F24" s="668"/>
      <c r="G24" s="323"/>
      <c r="H24" s="16"/>
      <c r="I24" s="323"/>
      <c r="J24" s="17"/>
      <c r="K24" s="17"/>
    </row>
    <row r="25" spans="2:11" x14ac:dyDescent="0.2">
      <c r="B25" s="35" t="s">
        <v>228</v>
      </c>
      <c r="C25" s="667">
        <v>15.9</v>
      </c>
      <c r="D25" s="668"/>
      <c r="E25" s="667">
        <v>18.899999999999999</v>
      </c>
      <c r="F25" s="668"/>
      <c r="G25" s="323"/>
      <c r="H25" s="16"/>
      <c r="I25" s="323"/>
      <c r="J25" s="17"/>
      <c r="K25" s="17"/>
    </row>
    <row r="26" spans="2:11" x14ac:dyDescent="0.2">
      <c r="B26" s="35" t="s">
        <v>229</v>
      </c>
      <c r="C26" s="667">
        <v>13.3</v>
      </c>
      <c r="D26" s="668"/>
      <c r="E26" s="667">
        <v>14</v>
      </c>
      <c r="F26" s="668"/>
      <c r="G26" s="323"/>
      <c r="H26" s="16"/>
      <c r="I26" s="323"/>
      <c r="J26" s="17"/>
      <c r="K26" s="17"/>
    </row>
    <row r="27" spans="2:11" x14ac:dyDescent="0.2">
      <c r="B27" s="35" t="s">
        <v>230</v>
      </c>
      <c r="C27" s="667">
        <v>4</v>
      </c>
      <c r="D27" s="668"/>
      <c r="E27" s="667">
        <v>4.2</v>
      </c>
      <c r="F27" s="668"/>
      <c r="G27" s="323"/>
      <c r="H27" s="16"/>
      <c r="I27" s="323"/>
      <c r="J27" s="17"/>
      <c r="K27" s="17"/>
    </row>
    <row r="28" spans="2:11" x14ac:dyDescent="0.2">
      <c r="B28" s="35" t="s">
        <v>231</v>
      </c>
      <c r="C28" s="667">
        <v>0.6</v>
      </c>
      <c r="D28" s="668"/>
      <c r="E28" s="667">
        <v>1.1000000000000001</v>
      </c>
      <c r="F28" s="668"/>
      <c r="G28" s="323"/>
      <c r="H28" s="16"/>
      <c r="I28" s="323"/>
      <c r="J28" s="17"/>
      <c r="K28" s="17"/>
    </row>
    <row r="29" spans="2:11" x14ac:dyDescent="0.2">
      <c r="B29" s="36" t="s">
        <v>211</v>
      </c>
      <c r="C29" s="667">
        <v>0</v>
      </c>
      <c r="D29" s="668"/>
      <c r="E29" s="667">
        <v>0</v>
      </c>
      <c r="F29" s="668"/>
      <c r="G29" s="323"/>
      <c r="H29" s="16"/>
      <c r="I29" s="323"/>
      <c r="J29" s="17"/>
      <c r="K29" s="17"/>
    </row>
    <row r="30" spans="2:11" x14ac:dyDescent="0.2">
      <c r="B30" s="335" t="s">
        <v>210</v>
      </c>
      <c r="C30" s="669">
        <f>SUM(C20:D29)</f>
        <v>100.1</v>
      </c>
      <c r="D30" s="670"/>
      <c r="E30" s="669">
        <f>SUM(E20:F29)</f>
        <v>99.7</v>
      </c>
      <c r="F30" s="670"/>
      <c r="G30" s="323"/>
      <c r="H30" s="16"/>
      <c r="I30" s="323"/>
      <c r="J30" s="17"/>
      <c r="K30" s="17"/>
    </row>
    <row r="31" spans="2:11" x14ac:dyDescent="0.2">
      <c r="B31" s="336" t="s">
        <v>222</v>
      </c>
      <c r="C31" s="679">
        <v>347</v>
      </c>
      <c r="D31" s="672"/>
      <c r="E31" s="671">
        <v>623</v>
      </c>
      <c r="F31" s="672"/>
      <c r="G31" s="323"/>
      <c r="H31" s="16"/>
      <c r="I31" s="323"/>
      <c r="J31" s="17"/>
      <c r="K31" s="17"/>
    </row>
    <row r="32" spans="2:11" ht="16.5" customHeight="1" x14ac:dyDescent="0.2">
      <c r="B32" s="15"/>
      <c r="C32" s="323"/>
      <c r="D32" s="323"/>
      <c r="E32" s="323"/>
      <c r="F32" s="323"/>
      <c r="G32" s="323"/>
      <c r="H32" s="16"/>
      <c r="I32" s="323"/>
      <c r="J32" s="17"/>
      <c r="K32" s="17"/>
    </row>
    <row r="33" spans="2:17" ht="12.75" customHeight="1" x14ac:dyDescent="0.2">
      <c r="B33" s="641" t="s">
        <v>181</v>
      </c>
      <c r="C33" s="641"/>
      <c r="D33" s="641"/>
      <c r="E33" s="641"/>
      <c r="F33" s="641"/>
      <c r="G33" s="641"/>
      <c r="H33" s="641"/>
      <c r="I33" s="641"/>
      <c r="J33" s="17"/>
      <c r="K33" s="17"/>
      <c r="L33" s="66"/>
      <c r="M33" s="66"/>
      <c r="N33" s="66"/>
      <c r="O33" s="66"/>
      <c r="P33" s="66"/>
      <c r="Q33" s="66"/>
    </row>
    <row r="34" spans="2:17" ht="8.25" customHeight="1" x14ac:dyDescent="0.2">
      <c r="J34" s="66"/>
      <c r="K34" s="66"/>
    </row>
    <row r="35" spans="2:17" ht="18" customHeight="1" x14ac:dyDescent="0.2">
      <c r="C35" s="653" t="s">
        <v>435</v>
      </c>
      <c r="D35" s="655"/>
      <c r="E35" s="653" t="s">
        <v>436</v>
      </c>
      <c r="F35" s="655"/>
    </row>
    <row r="36" spans="2:17" ht="18.75" customHeight="1" x14ac:dyDescent="0.2">
      <c r="B36" s="318" t="s">
        <v>140</v>
      </c>
      <c r="C36" s="736">
        <v>0</v>
      </c>
      <c r="D36" s="737"/>
      <c r="E36" s="736">
        <v>1</v>
      </c>
      <c r="F36" s="737"/>
    </row>
    <row r="37" spans="2:17" ht="28.5" customHeight="1" x14ac:dyDescent="0.2">
      <c r="B37" s="35" t="s">
        <v>141</v>
      </c>
      <c r="C37" s="727">
        <v>1</v>
      </c>
      <c r="D37" s="728"/>
      <c r="E37" s="727">
        <v>0</v>
      </c>
      <c r="F37" s="728"/>
    </row>
    <row r="38" spans="2:17" ht="27" customHeight="1" x14ac:dyDescent="0.2">
      <c r="B38" s="35" t="s">
        <v>142</v>
      </c>
      <c r="C38" s="727">
        <v>0</v>
      </c>
      <c r="D38" s="728"/>
      <c r="E38" s="727">
        <v>0</v>
      </c>
      <c r="F38" s="728"/>
    </row>
    <row r="39" spans="2:17" ht="14.25" customHeight="1" x14ac:dyDescent="0.2">
      <c r="B39" s="35" t="s">
        <v>143</v>
      </c>
      <c r="C39" s="727">
        <v>15</v>
      </c>
      <c r="D39" s="728"/>
      <c r="E39" s="727">
        <v>1</v>
      </c>
      <c r="F39" s="728"/>
    </row>
    <row r="40" spans="2:17" ht="29.25" customHeight="1" x14ac:dyDescent="0.2">
      <c r="B40" s="35" t="s">
        <v>176</v>
      </c>
      <c r="C40" s="727">
        <v>18</v>
      </c>
      <c r="D40" s="728"/>
      <c r="E40" s="727">
        <v>18</v>
      </c>
      <c r="F40" s="728"/>
    </row>
    <row r="41" spans="2:17" ht="16.5" customHeight="1" x14ac:dyDescent="0.2">
      <c r="B41" s="35" t="s">
        <v>232</v>
      </c>
      <c r="C41" s="727">
        <v>1</v>
      </c>
      <c r="D41" s="728"/>
      <c r="E41" s="727">
        <v>1</v>
      </c>
      <c r="F41" s="728"/>
    </row>
    <row r="42" spans="2:17" ht="31.5" customHeight="1" x14ac:dyDescent="0.2">
      <c r="B42" s="35" t="s">
        <v>146</v>
      </c>
      <c r="C42" s="727">
        <v>7</v>
      </c>
      <c r="D42" s="728"/>
      <c r="E42" s="727">
        <v>6</v>
      </c>
      <c r="F42" s="728"/>
    </row>
    <row r="43" spans="2:17" ht="27" customHeight="1" x14ac:dyDescent="0.2">
      <c r="B43" s="35" t="s">
        <v>168</v>
      </c>
      <c r="C43" s="727">
        <v>50</v>
      </c>
      <c r="D43" s="728"/>
      <c r="E43" s="727">
        <v>54</v>
      </c>
      <c r="F43" s="728"/>
    </row>
    <row r="44" spans="2:17" ht="30.75" customHeight="1" x14ac:dyDescent="0.2">
      <c r="B44" s="35" t="s">
        <v>157</v>
      </c>
      <c r="C44" s="727">
        <v>0</v>
      </c>
      <c r="D44" s="728"/>
      <c r="E44" s="727">
        <v>1</v>
      </c>
      <c r="F44" s="728"/>
    </row>
    <row r="45" spans="2:17" ht="27" customHeight="1" x14ac:dyDescent="0.2">
      <c r="B45" s="35" t="s">
        <v>158</v>
      </c>
      <c r="C45" s="727">
        <v>249</v>
      </c>
      <c r="D45" s="728"/>
      <c r="E45" s="727">
        <v>189</v>
      </c>
      <c r="F45" s="728"/>
    </row>
    <row r="46" spans="2:17" ht="16.5" customHeight="1" x14ac:dyDescent="0.2">
      <c r="B46" s="35" t="s">
        <v>144</v>
      </c>
      <c r="C46" s="727">
        <v>7</v>
      </c>
      <c r="D46" s="728"/>
      <c r="E46" s="727">
        <v>2</v>
      </c>
      <c r="F46" s="728"/>
    </row>
    <row r="47" spans="2:17" x14ac:dyDescent="0.2">
      <c r="B47" s="35" t="s">
        <v>145</v>
      </c>
      <c r="C47" s="727" t="s">
        <v>173</v>
      </c>
      <c r="D47" s="728"/>
      <c r="E47" s="727">
        <v>0</v>
      </c>
      <c r="F47" s="728"/>
    </row>
    <row r="48" spans="2:17" x14ac:dyDescent="0.2">
      <c r="B48" s="36" t="s">
        <v>169</v>
      </c>
      <c r="C48" s="718">
        <v>5</v>
      </c>
      <c r="D48" s="719"/>
      <c r="E48" s="718">
        <v>3</v>
      </c>
      <c r="F48" s="719"/>
    </row>
  </sheetData>
  <customSheetViews>
    <customSheetView guid="{4BF6A69F-C29D-460A-9E84-5045F8F80EEB}" showGridLines="0">
      <selection sqref="A1:J49"/>
      <pageMargins left="0.19685039370078741" right="0.15748031496062992" top="0.19685039370078741" bottom="0.19685039370078741" header="0.31496062992125984" footer="0.31496062992125984"/>
      <pageSetup paperSize="9" orientation="portrait"/>
    </customSheetView>
  </customSheetViews>
  <mergeCells count="67">
    <mergeCell ref="C48:D48"/>
    <mergeCell ref="E48:F48"/>
    <mergeCell ref="C41:D41"/>
    <mergeCell ref="E41:F41"/>
    <mergeCell ref="C42:D42"/>
    <mergeCell ref="E42:F42"/>
    <mergeCell ref="E44:F44"/>
    <mergeCell ref="C45:D45"/>
    <mergeCell ref="E45:F45"/>
    <mergeCell ref="C46:D46"/>
    <mergeCell ref="E46:F46"/>
    <mergeCell ref="C43:D43"/>
    <mergeCell ref="E43:F43"/>
    <mergeCell ref="C44:D44"/>
    <mergeCell ref="C22:D22"/>
    <mergeCell ref="E22:F22"/>
    <mergeCell ref="A1:K1"/>
    <mergeCell ref="K5:K11"/>
    <mergeCell ref="E47:F47"/>
    <mergeCell ref="C47:D47"/>
    <mergeCell ref="B3:I3"/>
    <mergeCell ref="C5:C11"/>
    <mergeCell ref="D5:D11"/>
    <mergeCell ref="E5:E11"/>
    <mergeCell ref="C21:D21"/>
    <mergeCell ref="E21:F21"/>
    <mergeCell ref="F5:F11"/>
    <mergeCell ref="G5:G11"/>
    <mergeCell ref="H5:H11"/>
    <mergeCell ref="J5:J11"/>
    <mergeCell ref="B17:I17"/>
    <mergeCell ref="C19:D19"/>
    <mergeCell ref="E19:F19"/>
    <mergeCell ref="C20:D20"/>
    <mergeCell ref="E20:F20"/>
    <mergeCell ref="I5:I11"/>
    <mergeCell ref="E39:F39"/>
    <mergeCell ref="E37:F37"/>
    <mergeCell ref="C36:D36"/>
    <mergeCell ref="C23:D23"/>
    <mergeCell ref="E23:F23"/>
    <mergeCell ref="E36:F36"/>
    <mergeCell ref="C25:D25"/>
    <mergeCell ref="E25:F25"/>
    <mergeCell ref="C26:D26"/>
    <mergeCell ref="E27:F27"/>
    <mergeCell ref="C28:D28"/>
    <mergeCell ref="E28:F28"/>
    <mergeCell ref="E30:F30"/>
    <mergeCell ref="E29:F29"/>
    <mergeCell ref="C30:D30"/>
    <mergeCell ref="C40:D40"/>
    <mergeCell ref="E40:F40"/>
    <mergeCell ref="C37:D37"/>
    <mergeCell ref="C24:D24"/>
    <mergeCell ref="E24:F24"/>
    <mergeCell ref="B33:I33"/>
    <mergeCell ref="C29:D29"/>
    <mergeCell ref="E26:F26"/>
    <mergeCell ref="C27:D27"/>
    <mergeCell ref="C31:D31"/>
    <mergeCell ref="E31:F31"/>
    <mergeCell ref="C35:D35"/>
    <mergeCell ref="E35:F35"/>
    <mergeCell ref="C39:D39"/>
    <mergeCell ref="C38:D38"/>
    <mergeCell ref="E38:F38"/>
  </mergeCells>
  <phoneticPr fontId="10" type="noConversion"/>
  <pageMargins left="0.19685039370078741" right="0.15748031496062992" top="0.19685039370078741" bottom="0.19685039370078741" header="0.31496062992125984" footer="0.31496062992125984"/>
  <pageSetup paperSize="9"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4"/>
  <dimension ref="A1:I31"/>
  <sheetViews>
    <sheetView showGridLines="0" zoomScaleNormal="100" workbookViewId="0">
      <selection sqref="A1:I32"/>
    </sheetView>
  </sheetViews>
  <sheetFormatPr baseColWidth="10" defaultRowHeight="12.75" x14ac:dyDescent="0.2"/>
  <cols>
    <col min="1" max="1" width="2.140625" style="20" customWidth="1"/>
    <col min="2" max="2" width="15.42578125" style="20" customWidth="1"/>
    <col min="3" max="3" width="11.42578125" style="20"/>
    <col min="4" max="4" width="13.28515625" style="20" customWidth="1"/>
    <col min="5" max="8" width="13.7109375" style="20" customWidth="1"/>
    <col min="9" max="9" width="4" style="20" customWidth="1"/>
    <col min="10" max="16384" width="11.42578125" style="20"/>
  </cols>
  <sheetData>
    <row r="1" spans="1:9" x14ac:dyDescent="0.2">
      <c r="A1" s="652" t="s">
        <v>306</v>
      </c>
      <c r="B1" s="652"/>
      <c r="C1" s="652"/>
      <c r="D1" s="652"/>
      <c r="E1" s="652"/>
      <c r="F1" s="652"/>
      <c r="G1" s="652"/>
      <c r="H1" s="652"/>
      <c r="I1" s="652"/>
    </row>
    <row r="2" spans="1:9" x14ac:dyDescent="0.2">
      <c r="A2" s="401"/>
      <c r="B2" s="401"/>
      <c r="C2" s="401"/>
      <c r="D2" s="401"/>
      <c r="E2" s="401"/>
      <c r="F2" s="401"/>
      <c r="G2" s="401"/>
      <c r="H2" s="401"/>
      <c r="I2" s="401"/>
    </row>
    <row r="3" spans="1:9" ht="12.75" customHeight="1" x14ac:dyDescent="0.2">
      <c r="A3" s="401"/>
      <c r="B3" s="641" t="s">
        <v>182</v>
      </c>
      <c r="C3" s="641"/>
      <c r="D3" s="641"/>
      <c r="E3" s="641"/>
      <c r="F3" s="641"/>
      <c r="G3" s="641"/>
      <c r="H3" s="641"/>
      <c r="I3" s="401"/>
    </row>
    <row r="4" spans="1:9" ht="8.25" customHeight="1" x14ac:dyDescent="0.2">
      <c r="B4" s="18"/>
      <c r="C4" s="18"/>
      <c r="D4" s="18"/>
      <c r="E4" s="18"/>
      <c r="F4" s="18"/>
      <c r="G4" s="18"/>
      <c r="H4" s="18"/>
    </row>
    <row r="5" spans="1:9" ht="20.100000000000001" customHeight="1" x14ac:dyDescent="0.2">
      <c r="B5" s="691"/>
      <c r="C5" s="691"/>
      <c r="D5" s="691"/>
      <c r="E5" s="722" t="s">
        <v>430</v>
      </c>
      <c r="F5" s="723"/>
      <c r="G5" s="722" t="s">
        <v>272</v>
      </c>
      <c r="H5" s="723"/>
    </row>
    <row r="6" spans="1:9" ht="17.100000000000001" customHeight="1" x14ac:dyDescent="0.2">
      <c r="B6" s="642" t="s">
        <v>177</v>
      </c>
      <c r="C6" s="643"/>
      <c r="D6" s="643"/>
      <c r="E6" s="864">
        <v>0.6</v>
      </c>
      <c r="F6" s="778"/>
      <c r="G6" s="864">
        <v>1</v>
      </c>
      <c r="H6" s="778"/>
    </row>
    <row r="7" spans="1:9" ht="17.100000000000001" customHeight="1" x14ac:dyDescent="0.2">
      <c r="B7" s="647" t="s">
        <v>183</v>
      </c>
      <c r="C7" s="684"/>
      <c r="D7" s="684"/>
      <c r="E7" s="863">
        <v>89.9</v>
      </c>
      <c r="F7" s="776"/>
      <c r="G7" s="863">
        <v>91.4</v>
      </c>
      <c r="H7" s="776"/>
    </row>
    <row r="8" spans="1:9" ht="17.100000000000001" customHeight="1" x14ac:dyDescent="0.2">
      <c r="B8" s="647" t="s">
        <v>213</v>
      </c>
      <c r="C8" s="684"/>
      <c r="D8" s="684"/>
      <c r="E8" s="863">
        <v>4.5999999999999996</v>
      </c>
      <c r="F8" s="776"/>
      <c r="G8" s="863">
        <v>3.9</v>
      </c>
      <c r="H8" s="776"/>
    </row>
    <row r="9" spans="1:9" ht="17.100000000000001" customHeight="1" x14ac:dyDescent="0.2">
      <c r="B9" s="647" t="s">
        <v>214</v>
      </c>
      <c r="C9" s="684"/>
      <c r="D9" s="684"/>
      <c r="E9" s="729">
        <v>0</v>
      </c>
      <c r="F9" s="668"/>
      <c r="G9" s="863">
        <v>0.1</v>
      </c>
      <c r="H9" s="776"/>
    </row>
    <row r="10" spans="1:9" ht="17.100000000000001" customHeight="1" x14ac:dyDescent="0.2">
      <c r="B10" s="647" t="s">
        <v>178</v>
      </c>
      <c r="C10" s="684"/>
      <c r="D10" s="684"/>
      <c r="E10" s="729">
        <v>0</v>
      </c>
      <c r="F10" s="668"/>
      <c r="G10" s="729">
        <v>0</v>
      </c>
      <c r="H10" s="668"/>
    </row>
    <row r="11" spans="1:9" ht="17.100000000000001" customHeight="1" x14ac:dyDescent="0.2">
      <c r="B11" s="647" t="s">
        <v>179</v>
      </c>
      <c r="C11" s="684"/>
      <c r="D11" s="684"/>
      <c r="E11" s="729">
        <v>1.4</v>
      </c>
      <c r="F11" s="668"/>
      <c r="G11" s="729">
        <v>1</v>
      </c>
      <c r="H11" s="668"/>
    </row>
    <row r="12" spans="1:9" ht="17.100000000000001" customHeight="1" x14ac:dyDescent="0.2">
      <c r="B12" s="647" t="s">
        <v>215</v>
      </c>
      <c r="C12" s="684"/>
      <c r="D12" s="684"/>
      <c r="E12" s="729">
        <v>0</v>
      </c>
      <c r="F12" s="668"/>
      <c r="G12" s="729">
        <v>0</v>
      </c>
      <c r="H12" s="668"/>
    </row>
    <row r="13" spans="1:9" ht="17.100000000000001" customHeight="1" x14ac:dyDescent="0.2">
      <c r="B13" s="647" t="s">
        <v>180</v>
      </c>
      <c r="C13" s="684"/>
      <c r="D13" s="684"/>
      <c r="E13" s="729">
        <v>0</v>
      </c>
      <c r="F13" s="668"/>
      <c r="G13" s="729">
        <v>0</v>
      </c>
      <c r="H13" s="668"/>
    </row>
    <row r="14" spans="1:9" ht="17.100000000000001" customHeight="1" x14ac:dyDescent="0.2">
      <c r="B14" s="647" t="s">
        <v>211</v>
      </c>
      <c r="C14" s="684"/>
      <c r="D14" s="684"/>
      <c r="E14" s="729">
        <v>3.5</v>
      </c>
      <c r="F14" s="668"/>
      <c r="G14" s="729">
        <v>2.6</v>
      </c>
      <c r="H14" s="668"/>
    </row>
    <row r="15" spans="1:9" ht="15.75" customHeight="1" x14ac:dyDescent="0.2">
      <c r="B15" s="692" t="s">
        <v>210</v>
      </c>
      <c r="C15" s="693"/>
      <c r="D15" s="693"/>
      <c r="E15" s="669">
        <f>SUM(E6:F14)</f>
        <v>100</v>
      </c>
      <c r="F15" s="670"/>
      <c r="G15" s="669">
        <f>SUM(G6:H14)</f>
        <v>100</v>
      </c>
      <c r="H15" s="670"/>
    </row>
    <row r="16" spans="1:9" ht="15.75" customHeight="1" x14ac:dyDescent="0.2">
      <c r="B16" s="697" t="s">
        <v>222</v>
      </c>
      <c r="C16" s="698"/>
      <c r="D16" s="698"/>
      <c r="E16" s="679">
        <v>347</v>
      </c>
      <c r="F16" s="672"/>
      <c r="G16" s="679">
        <v>623</v>
      </c>
      <c r="H16" s="672"/>
    </row>
    <row r="17" spans="2:8" ht="16.5" customHeight="1" x14ac:dyDescent="0.2"/>
    <row r="18" spans="2:8" x14ac:dyDescent="0.2">
      <c r="B18" s="641" t="s">
        <v>270</v>
      </c>
      <c r="C18" s="641"/>
      <c r="D18" s="641"/>
      <c r="E18" s="641"/>
      <c r="F18" s="641"/>
      <c r="G18" s="641"/>
      <c r="H18" s="641"/>
    </row>
    <row r="20" spans="2:8" ht="20.100000000000001" customHeight="1" x14ac:dyDescent="0.2">
      <c r="E20" s="700" t="s">
        <v>430</v>
      </c>
      <c r="F20" s="701"/>
      <c r="G20" s="700" t="s">
        <v>272</v>
      </c>
      <c r="H20" s="701"/>
    </row>
    <row r="21" spans="2:8" ht="19.5" customHeight="1" x14ac:dyDescent="0.2">
      <c r="B21" s="581"/>
      <c r="E21" s="591" t="s">
        <v>217</v>
      </c>
      <c r="F21" s="591" t="s">
        <v>218</v>
      </c>
      <c r="G21" s="591" t="s">
        <v>217</v>
      </c>
      <c r="H21" s="591" t="s">
        <v>218</v>
      </c>
    </row>
    <row r="22" spans="2:8" ht="17.100000000000001" customHeight="1" x14ac:dyDescent="0.2">
      <c r="B22" s="629" t="s">
        <v>148</v>
      </c>
      <c r="C22" s="688"/>
      <c r="D22" s="630"/>
      <c r="E22" s="5">
        <v>4.3</v>
      </c>
      <c r="F22" s="5">
        <v>2</v>
      </c>
      <c r="G22" s="4">
        <v>2.9</v>
      </c>
      <c r="H22" s="5">
        <v>1.3</v>
      </c>
    </row>
    <row r="23" spans="2:8" ht="17.100000000000001" customHeight="1" x14ac:dyDescent="0.2">
      <c r="B23" s="631" t="s">
        <v>149</v>
      </c>
      <c r="C23" s="685"/>
      <c r="D23" s="632"/>
      <c r="E23" s="76">
        <v>11</v>
      </c>
      <c r="F23" s="76">
        <v>7.2</v>
      </c>
      <c r="G23" s="79">
        <v>11.7</v>
      </c>
      <c r="H23" s="76">
        <v>5.3</v>
      </c>
    </row>
    <row r="24" spans="2:8" ht="17.100000000000001" customHeight="1" x14ac:dyDescent="0.2">
      <c r="B24" s="631" t="s">
        <v>150</v>
      </c>
      <c r="C24" s="685"/>
      <c r="D24" s="632"/>
      <c r="E24" s="76">
        <v>25.1</v>
      </c>
      <c r="F24" s="76">
        <v>9.1999999999999993</v>
      </c>
      <c r="G24" s="79">
        <v>23.1</v>
      </c>
      <c r="H24" s="76">
        <v>8.5</v>
      </c>
    </row>
    <row r="25" spans="2:8" ht="17.100000000000001" customHeight="1" x14ac:dyDescent="0.2">
      <c r="B25" s="631" t="s">
        <v>151</v>
      </c>
      <c r="C25" s="685"/>
      <c r="D25" s="632"/>
      <c r="E25" s="76">
        <v>6.9</v>
      </c>
      <c r="F25" s="76">
        <v>9.5</v>
      </c>
      <c r="G25" s="79">
        <v>7.5</v>
      </c>
      <c r="H25" s="76">
        <v>11.2</v>
      </c>
    </row>
    <row r="26" spans="2:8" ht="17.100000000000001" customHeight="1" x14ac:dyDescent="0.2">
      <c r="B26" s="631" t="s">
        <v>152</v>
      </c>
      <c r="C26" s="685"/>
      <c r="D26" s="632"/>
      <c r="E26" s="76">
        <v>28</v>
      </c>
      <c r="F26" s="76">
        <v>49.3</v>
      </c>
      <c r="G26" s="79">
        <v>28.3</v>
      </c>
      <c r="H26" s="76">
        <v>47.7</v>
      </c>
    </row>
    <row r="27" spans="2:8" ht="17.100000000000001" customHeight="1" x14ac:dyDescent="0.2">
      <c r="B27" s="631" t="s">
        <v>153</v>
      </c>
      <c r="C27" s="685"/>
      <c r="D27" s="632"/>
      <c r="E27" s="76">
        <v>18.2</v>
      </c>
      <c r="F27" s="76">
        <v>7.8</v>
      </c>
      <c r="G27" s="79">
        <v>18.5</v>
      </c>
      <c r="H27" s="76">
        <v>7.7</v>
      </c>
    </row>
    <row r="28" spans="2:8" ht="17.100000000000001" customHeight="1" x14ac:dyDescent="0.2">
      <c r="B28" s="631" t="s">
        <v>212</v>
      </c>
      <c r="C28" s="685"/>
      <c r="D28" s="632"/>
      <c r="E28" s="76">
        <v>0.6</v>
      </c>
      <c r="F28" s="76">
        <v>10.4</v>
      </c>
      <c r="G28" s="79">
        <v>0.5</v>
      </c>
      <c r="H28" s="76">
        <v>12.5</v>
      </c>
    </row>
    <row r="29" spans="2:8" ht="17.100000000000001" customHeight="1" x14ac:dyDescent="0.2">
      <c r="B29" s="633" t="s">
        <v>211</v>
      </c>
      <c r="C29" s="695"/>
      <c r="D29" s="634"/>
      <c r="E29" s="6">
        <v>6.1</v>
      </c>
      <c r="F29" s="6">
        <v>4.5999999999999996</v>
      </c>
      <c r="G29" s="80">
        <v>7.5</v>
      </c>
      <c r="H29" s="6">
        <v>5.8</v>
      </c>
    </row>
    <row r="30" spans="2:8" ht="15.75" customHeight="1" x14ac:dyDescent="0.2">
      <c r="B30" s="692" t="s">
        <v>221</v>
      </c>
      <c r="C30" s="693"/>
      <c r="D30" s="694"/>
      <c r="E30" s="73">
        <f>SUM(E22:E29)</f>
        <v>100.2</v>
      </c>
      <c r="F30" s="73">
        <f>SUM(F22:F29)</f>
        <v>99.999999999999986</v>
      </c>
      <c r="G30" s="73">
        <f>SUM(G22:G29)</f>
        <v>100</v>
      </c>
      <c r="H30" s="73">
        <f>SUM(H22:H29)</f>
        <v>100</v>
      </c>
    </row>
    <row r="31" spans="2:8" ht="15.75" customHeight="1" x14ac:dyDescent="0.2">
      <c r="B31" s="697" t="s">
        <v>222</v>
      </c>
      <c r="C31" s="698"/>
      <c r="D31" s="699"/>
      <c r="E31" s="75">
        <v>347</v>
      </c>
      <c r="F31" s="74">
        <v>347</v>
      </c>
      <c r="G31" s="75">
        <v>623</v>
      </c>
      <c r="H31" s="75">
        <v>623</v>
      </c>
    </row>
  </sheetData>
  <customSheetViews>
    <customSheetView guid="{4BF6A69F-C29D-460A-9E84-5045F8F80EEB}" showGridLines="0">
      <selection sqref="A1:I32"/>
      <pageMargins left="0.19685039370078741" right="0.15748031496062992" top="0.19685039370078741" bottom="0.19685039370078741" header="0.31496062992125984" footer="0.31496062992125984"/>
      <pageSetup paperSize="9" orientation="portrait"/>
    </customSheetView>
  </customSheetViews>
  <mergeCells count="51">
    <mergeCell ref="A1:I1"/>
    <mergeCell ref="B3:H3"/>
    <mergeCell ref="B5:D5"/>
    <mergeCell ref="E5:F5"/>
    <mergeCell ref="G5:H5"/>
    <mergeCell ref="B6:D6"/>
    <mergeCell ref="E6:F6"/>
    <mergeCell ref="G6:H6"/>
    <mergeCell ref="B7:D7"/>
    <mergeCell ref="E7:F7"/>
    <mergeCell ref="G7:H7"/>
    <mergeCell ref="B8:D8"/>
    <mergeCell ref="E8:F8"/>
    <mergeCell ref="G8:H8"/>
    <mergeCell ref="B9:D9"/>
    <mergeCell ref="E9:F9"/>
    <mergeCell ref="G9:H9"/>
    <mergeCell ref="B10:D10"/>
    <mergeCell ref="E10:F10"/>
    <mergeCell ref="G10:H10"/>
    <mergeCell ref="B11:D11"/>
    <mergeCell ref="E11:F11"/>
    <mergeCell ref="G11:H11"/>
    <mergeCell ref="B12:D12"/>
    <mergeCell ref="E12:F12"/>
    <mergeCell ref="G12:H12"/>
    <mergeCell ref="B13:D13"/>
    <mergeCell ref="E13:F13"/>
    <mergeCell ref="G13:H13"/>
    <mergeCell ref="B14:D14"/>
    <mergeCell ref="E14:F14"/>
    <mergeCell ref="G14:H14"/>
    <mergeCell ref="B15:D15"/>
    <mergeCell ref="E15:F15"/>
    <mergeCell ref="G15:H15"/>
    <mergeCell ref="B16:D16"/>
    <mergeCell ref="E16:F16"/>
    <mergeCell ref="G16:H16"/>
    <mergeCell ref="B18:H18"/>
    <mergeCell ref="E20:F20"/>
    <mergeCell ref="G20:H20"/>
    <mergeCell ref="B22:D22"/>
    <mergeCell ref="B23:D23"/>
    <mergeCell ref="B24:D24"/>
    <mergeCell ref="B31:D31"/>
    <mergeCell ref="B25:D25"/>
    <mergeCell ref="B26:D26"/>
    <mergeCell ref="B27:D27"/>
    <mergeCell ref="B28:D28"/>
    <mergeCell ref="B29:D29"/>
    <mergeCell ref="B30:D30"/>
  </mergeCells>
  <phoneticPr fontId="10" type="noConversion"/>
  <pageMargins left="0.19685039370078741" right="0.15748031496062992" top="0.19685039370078741" bottom="0.19685039370078741" header="0.31496062992125984" footer="0.31496062992125984"/>
  <pageSetup paperSize="9"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5"/>
  <dimension ref="A1:J39"/>
  <sheetViews>
    <sheetView showGridLines="0" workbookViewId="0">
      <selection sqref="A1:I1"/>
    </sheetView>
  </sheetViews>
  <sheetFormatPr baseColWidth="10" defaultRowHeight="12.75" x14ac:dyDescent="0.2"/>
  <cols>
    <col min="1" max="1" width="2.140625" style="20" customWidth="1"/>
    <col min="2" max="2" width="20.85546875" style="20" customWidth="1"/>
    <col min="3" max="3" width="14.7109375" style="20" customWidth="1"/>
    <col min="4" max="4" width="10.7109375" style="20" customWidth="1"/>
    <col min="5" max="5" width="11.140625" style="20" customWidth="1"/>
    <col min="6" max="6" width="10.42578125" style="20" customWidth="1"/>
    <col min="7" max="8" width="11.42578125" style="20" customWidth="1"/>
    <col min="9" max="9" width="2.7109375" style="20" customWidth="1"/>
    <col min="10" max="16384" width="11.42578125" style="20"/>
  </cols>
  <sheetData>
    <row r="1" spans="1:10" x14ac:dyDescent="0.2">
      <c r="A1" s="652" t="s">
        <v>305</v>
      </c>
      <c r="B1" s="652"/>
      <c r="C1" s="652"/>
      <c r="D1" s="652"/>
      <c r="E1" s="652"/>
      <c r="F1" s="652"/>
      <c r="G1" s="652"/>
      <c r="H1" s="652"/>
      <c r="I1" s="652"/>
    </row>
    <row r="2" spans="1:10" x14ac:dyDescent="0.2">
      <c r="A2" s="401"/>
      <c r="B2" s="401"/>
      <c r="C2" s="401"/>
      <c r="D2" s="401"/>
      <c r="E2" s="401"/>
      <c r="F2" s="401"/>
      <c r="G2" s="401"/>
      <c r="H2" s="401"/>
      <c r="I2" s="401"/>
    </row>
    <row r="3" spans="1:10" x14ac:dyDescent="0.2">
      <c r="A3" s="401"/>
      <c r="B3" s="641" t="s">
        <v>269</v>
      </c>
      <c r="C3" s="641"/>
      <c r="D3" s="641"/>
      <c r="E3" s="641"/>
      <c r="F3" s="641"/>
      <c r="G3" s="641"/>
      <c r="H3" s="313"/>
      <c r="I3" s="401"/>
    </row>
    <row r="4" spans="1:10" ht="8.25" customHeight="1" x14ac:dyDescent="0.2">
      <c r="B4" s="24"/>
      <c r="C4" s="21"/>
      <c r="D4" s="21"/>
      <c r="E4" s="22"/>
      <c r="F4" s="23"/>
      <c r="G4" s="21"/>
      <c r="H4" s="24"/>
    </row>
    <row r="5" spans="1:10" x14ac:dyDescent="0.2">
      <c r="B5" s="623" t="s">
        <v>245</v>
      </c>
      <c r="C5" s="645" t="s">
        <v>246</v>
      </c>
      <c r="D5" s="653" t="s">
        <v>245</v>
      </c>
      <c r="E5" s="654"/>
      <c r="F5" s="654"/>
      <c r="G5" s="655"/>
    </row>
    <row r="6" spans="1:10" ht="25.5" x14ac:dyDescent="0.2">
      <c r="B6" s="624"/>
      <c r="C6" s="646"/>
      <c r="D6" s="588" t="s">
        <v>247</v>
      </c>
      <c r="E6" s="588" t="s">
        <v>248</v>
      </c>
      <c r="F6" s="588" t="s">
        <v>210</v>
      </c>
      <c r="G6" s="590" t="s">
        <v>249</v>
      </c>
    </row>
    <row r="7" spans="1:10" ht="15" customHeight="1" x14ac:dyDescent="0.2">
      <c r="B7" s="624"/>
      <c r="C7" s="192" t="s">
        <v>258</v>
      </c>
      <c r="D7" s="39">
        <v>1200</v>
      </c>
      <c r="E7" s="40">
        <v>232</v>
      </c>
      <c r="F7" s="19">
        <f>SUM(D7:E7)</f>
        <v>1432</v>
      </c>
      <c r="G7" s="41">
        <v>4</v>
      </c>
      <c r="J7" s="393"/>
    </row>
    <row r="8" spans="1:10" x14ac:dyDescent="0.2">
      <c r="B8" s="625"/>
      <c r="C8" s="190" t="s">
        <v>210</v>
      </c>
      <c r="D8" s="42">
        <f>SUM(D7)</f>
        <v>1200</v>
      </c>
      <c r="E8" s="42">
        <f>SUM(E7)</f>
        <v>232</v>
      </c>
      <c r="F8" s="42">
        <f>SUM(F7)</f>
        <v>1432</v>
      </c>
      <c r="G8" s="42">
        <f>SUM(G7)</f>
        <v>4</v>
      </c>
    </row>
    <row r="9" spans="1:10" x14ac:dyDescent="0.2">
      <c r="B9" s="380"/>
      <c r="C9" s="333"/>
      <c r="D9" s="333"/>
      <c r="E9" s="77"/>
      <c r="F9" s="77"/>
      <c r="G9" s="77"/>
      <c r="H9" s="77"/>
    </row>
    <row r="10" spans="1:10" x14ac:dyDescent="0.2">
      <c r="B10" s="25"/>
      <c r="C10" s="25"/>
      <c r="D10" s="25"/>
      <c r="E10" s="588" t="s">
        <v>247</v>
      </c>
      <c r="F10" s="588" t="s">
        <v>248</v>
      </c>
      <c r="G10" s="588" t="s">
        <v>210</v>
      </c>
    </row>
    <row r="11" spans="1:10" ht="28.5" customHeight="1" x14ac:dyDescent="0.2">
      <c r="B11" s="714" t="s">
        <v>155</v>
      </c>
      <c r="C11" s="715"/>
      <c r="D11" s="716"/>
      <c r="E11" s="82">
        <v>0</v>
      </c>
      <c r="F11" s="82">
        <v>0</v>
      </c>
      <c r="G11" s="83">
        <f>SUM(E11:F11)</f>
        <v>0</v>
      </c>
    </row>
    <row r="12" spans="1:10" ht="17.25" customHeight="1" x14ac:dyDescent="0.2">
      <c r="B12" s="28"/>
    </row>
    <row r="13" spans="1:10" x14ac:dyDescent="0.2">
      <c r="B13" s="641" t="s">
        <v>266</v>
      </c>
      <c r="C13" s="641"/>
      <c r="D13" s="641"/>
      <c r="E13" s="641"/>
      <c r="F13" s="641"/>
      <c r="G13" s="641"/>
      <c r="H13" s="34"/>
    </row>
    <row r="14" spans="1:10" ht="8.25" customHeight="1" x14ac:dyDescent="0.2">
      <c r="B14" s="24"/>
      <c r="C14" s="29"/>
      <c r="D14" s="29"/>
      <c r="E14" s="23"/>
      <c r="F14" s="21"/>
      <c r="G14" s="21"/>
      <c r="H14" s="28"/>
    </row>
    <row r="15" spans="1:10" x14ac:dyDescent="0.2">
      <c r="B15" s="29"/>
      <c r="C15" s="29"/>
      <c r="D15" s="591" t="s">
        <v>261</v>
      </c>
      <c r="E15" s="591" t="s">
        <v>247</v>
      </c>
      <c r="F15" s="593" t="s">
        <v>248</v>
      </c>
      <c r="G15" s="591" t="s">
        <v>210</v>
      </c>
      <c r="H15" s="28"/>
    </row>
    <row r="16" spans="1:10" ht="15" x14ac:dyDescent="0.2">
      <c r="B16" s="629" t="s">
        <v>250</v>
      </c>
      <c r="C16" s="630"/>
      <c r="D16" s="314" t="s">
        <v>258</v>
      </c>
      <c r="E16" s="45">
        <v>985</v>
      </c>
      <c r="F16" s="46">
        <v>209</v>
      </c>
      <c r="G16" s="47">
        <f>SUM(E16:F16)</f>
        <v>1194</v>
      </c>
      <c r="H16" s="28"/>
    </row>
    <row r="17" spans="2:8" ht="15" x14ac:dyDescent="0.2">
      <c r="B17" s="631"/>
      <c r="C17" s="632"/>
      <c r="D17" s="315" t="s">
        <v>259</v>
      </c>
      <c r="E17" s="40">
        <v>205</v>
      </c>
      <c r="F17" s="39">
        <v>40</v>
      </c>
      <c r="G17" s="19">
        <f>SUM(E17:F17)</f>
        <v>245</v>
      </c>
      <c r="H17" s="28"/>
    </row>
    <row r="18" spans="2:8" x14ac:dyDescent="0.2">
      <c r="B18" s="633"/>
      <c r="C18" s="634"/>
      <c r="D18" s="32" t="s">
        <v>210</v>
      </c>
      <c r="E18" s="47">
        <f>SUM(E16:E17)</f>
        <v>1190</v>
      </c>
      <c r="F18" s="56">
        <f>SUM(F16:F17)</f>
        <v>249</v>
      </c>
      <c r="G18" s="47">
        <f>SUM(G16:G17)</f>
        <v>1439</v>
      </c>
      <c r="H18" s="28"/>
    </row>
    <row r="19" spans="2:8" ht="15" x14ac:dyDescent="0.2">
      <c r="B19" s="629" t="s">
        <v>251</v>
      </c>
      <c r="C19" s="630"/>
      <c r="D19" s="314" t="s">
        <v>258</v>
      </c>
      <c r="E19" s="57">
        <v>978</v>
      </c>
      <c r="F19" s="45">
        <v>207</v>
      </c>
      <c r="G19" s="58">
        <f>SUM(E19:F19)</f>
        <v>1185</v>
      </c>
      <c r="H19" s="29"/>
    </row>
    <row r="20" spans="2:8" ht="15" x14ac:dyDescent="0.2">
      <c r="B20" s="631"/>
      <c r="C20" s="632"/>
      <c r="D20" s="315" t="s">
        <v>259</v>
      </c>
      <c r="E20" s="59">
        <v>194</v>
      </c>
      <c r="F20" s="48">
        <v>36</v>
      </c>
      <c r="G20" s="60">
        <f>SUM(E20:F20)</f>
        <v>230</v>
      </c>
      <c r="H20" s="29"/>
    </row>
    <row r="21" spans="2:8" x14ac:dyDescent="0.2">
      <c r="B21" s="633"/>
      <c r="C21" s="634"/>
      <c r="D21" s="32" t="s">
        <v>210</v>
      </c>
      <c r="E21" s="42">
        <f>SUM(E19:E20)</f>
        <v>1172</v>
      </c>
      <c r="F21" s="61">
        <f>SUM(F19:F20)</f>
        <v>243</v>
      </c>
      <c r="G21" s="42">
        <f>SUM(G19:G20)</f>
        <v>1415</v>
      </c>
      <c r="H21" s="29"/>
    </row>
    <row r="22" spans="2:8" ht="12.75" customHeight="1" x14ac:dyDescent="0.2">
      <c r="B22" s="642" t="s">
        <v>252</v>
      </c>
      <c r="C22" s="644"/>
      <c r="D22" s="314" t="s">
        <v>258</v>
      </c>
      <c r="E22" s="45">
        <v>0</v>
      </c>
      <c r="F22" s="46">
        <v>0</v>
      </c>
      <c r="G22" s="47">
        <f>SUM(E22:F22)</f>
        <v>0</v>
      </c>
      <c r="H22" s="29"/>
    </row>
    <row r="23" spans="2:8" ht="12.75" customHeight="1" x14ac:dyDescent="0.2">
      <c r="B23" s="647"/>
      <c r="C23" s="648"/>
      <c r="D23" s="315" t="s">
        <v>259</v>
      </c>
      <c r="E23" s="40">
        <v>0</v>
      </c>
      <c r="F23" s="39">
        <v>0</v>
      </c>
      <c r="G23" s="19">
        <f>SUM(E23:F23)</f>
        <v>0</v>
      </c>
      <c r="H23" s="29"/>
    </row>
    <row r="24" spans="2:8" ht="12.75" customHeight="1" x14ac:dyDescent="0.2">
      <c r="B24" s="626"/>
      <c r="C24" s="628"/>
      <c r="D24" s="32" t="s">
        <v>210</v>
      </c>
      <c r="E24" s="47">
        <f>SUM(E22:E23)</f>
        <v>0</v>
      </c>
      <c r="F24" s="56">
        <f>SUM(F22:F23)</f>
        <v>0</v>
      </c>
      <c r="G24" s="47">
        <f>SUM(G22:G23)</f>
        <v>0</v>
      </c>
      <c r="H24" s="29"/>
    </row>
    <row r="25" spans="2:8" ht="12.75" customHeight="1" x14ac:dyDescent="0.2">
      <c r="B25" s="642" t="s">
        <v>253</v>
      </c>
      <c r="C25" s="644"/>
      <c r="D25" s="314" t="s">
        <v>258</v>
      </c>
      <c r="E25" s="45">
        <v>0</v>
      </c>
      <c r="F25" s="46">
        <v>0</v>
      </c>
      <c r="G25" s="47">
        <f>SUM(E25:F25)</f>
        <v>0</v>
      </c>
      <c r="H25" s="1"/>
    </row>
    <row r="26" spans="2:8" ht="12.75" customHeight="1" x14ac:dyDescent="0.2">
      <c r="B26" s="647"/>
      <c r="C26" s="648"/>
      <c r="D26" s="315" t="s">
        <v>259</v>
      </c>
      <c r="E26" s="40">
        <v>0</v>
      </c>
      <c r="F26" s="39">
        <v>0</v>
      </c>
      <c r="G26" s="19">
        <f>SUM(E26:F26)</f>
        <v>0</v>
      </c>
      <c r="H26" s="1"/>
    </row>
    <row r="27" spans="2:8" ht="12.75" customHeight="1" x14ac:dyDescent="0.2">
      <c r="B27" s="626"/>
      <c r="C27" s="628"/>
      <c r="D27" s="32" t="s">
        <v>210</v>
      </c>
      <c r="E27" s="42">
        <f>SUM(E25:E26)</f>
        <v>0</v>
      </c>
      <c r="F27" s="61">
        <f>SUM(F25:F26)</f>
        <v>0</v>
      </c>
      <c r="G27" s="42">
        <f>SUM(G25:G26)</f>
        <v>0</v>
      </c>
      <c r="H27" s="1"/>
    </row>
    <row r="28" spans="2:8" ht="17.25" customHeight="1" x14ac:dyDescent="0.2">
      <c r="B28" s="28"/>
      <c r="C28" s="28"/>
      <c r="D28" s="28"/>
      <c r="E28" s="30"/>
      <c r="F28" s="30"/>
      <c r="G28" s="30"/>
      <c r="H28" s="29"/>
    </row>
    <row r="29" spans="2:8" x14ac:dyDescent="0.2">
      <c r="B29" s="641" t="s">
        <v>267</v>
      </c>
      <c r="C29" s="641"/>
      <c r="D29" s="641"/>
      <c r="E29" s="641"/>
      <c r="F29" s="641"/>
      <c r="G29" s="641"/>
      <c r="H29" s="34"/>
    </row>
    <row r="30" spans="2:8" ht="8.25" customHeight="1" x14ac:dyDescent="0.2">
      <c r="B30" s="24"/>
      <c r="C30" s="29"/>
      <c r="D30" s="29"/>
      <c r="E30" s="29"/>
      <c r="F30" s="29"/>
      <c r="G30" s="29"/>
      <c r="H30" s="29"/>
    </row>
    <row r="31" spans="2:8" x14ac:dyDescent="0.2">
      <c r="B31" s="25"/>
      <c r="C31" s="25"/>
      <c r="D31" s="25"/>
      <c r="E31" s="591" t="s">
        <v>247</v>
      </c>
      <c r="F31" s="593" t="s">
        <v>248</v>
      </c>
      <c r="G31" s="591" t="s">
        <v>210</v>
      </c>
      <c r="H31" s="29"/>
    </row>
    <row r="32" spans="2:8" ht="27" customHeight="1" x14ac:dyDescent="0.2">
      <c r="B32" s="642" t="s">
        <v>174</v>
      </c>
      <c r="C32" s="643"/>
      <c r="D32" s="644"/>
      <c r="E32" s="43">
        <v>3514</v>
      </c>
      <c r="F32" s="51">
        <v>708</v>
      </c>
      <c r="G32" s="52">
        <f>SUM(E32:F32)</f>
        <v>4222</v>
      </c>
      <c r="H32" s="29"/>
    </row>
    <row r="33" spans="2:8" ht="12.75" customHeight="1" x14ac:dyDescent="0.2">
      <c r="B33" s="626" t="s">
        <v>254</v>
      </c>
      <c r="C33" s="627"/>
      <c r="D33" s="628"/>
      <c r="E33" s="44">
        <v>1755</v>
      </c>
      <c r="F33" s="53">
        <v>370</v>
      </c>
      <c r="G33" s="54">
        <f>SUM(E33:F33)</f>
        <v>2125</v>
      </c>
      <c r="H33" s="29"/>
    </row>
    <row r="34" spans="2:8" x14ac:dyDescent="0.2">
      <c r="B34" s="28" t="s">
        <v>175</v>
      </c>
      <c r="C34" s="28"/>
      <c r="D34" s="28"/>
      <c r="E34" s="28"/>
      <c r="F34" s="28"/>
      <c r="G34" s="29"/>
      <c r="H34" s="29"/>
    </row>
    <row r="35" spans="2:8" ht="17.25" customHeight="1" x14ac:dyDescent="0.2">
      <c r="B35" s="28"/>
      <c r="C35" s="28"/>
      <c r="D35" s="28"/>
      <c r="E35" s="28"/>
      <c r="F35" s="28"/>
      <c r="G35" s="29"/>
      <c r="H35" s="29"/>
    </row>
    <row r="36" spans="2:8" x14ac:dyDescent="0.2">
      <c r="B36" s="641" t="s">
        <v>268</v>
      </c>
      <c r="C36" s="641"/>
      <c r="D36" s="641"/>
      <c r="E36" s="641"/>
      <c r="F36" s="641"/>
      <c r="G36" s="641"/>
      <c r="H36" s="34"/>
    </row>
    <row r="37" spans="2:8" ht="8.25" customHeight="1" x14ac:dyDescent="0.2">
      <c r="B37" s="31"/>
      <c r="C37" s="23"/>
      <c r="D37" s="23"/>
      <c r="E37" s="21"/>
      <c r="G37" s="29"/>
      <c r="H37" s="29"/>
    </row>
    <row r="38" spans="2:8" x14ac:dyDescent="0.2">
      <c r="B38" s="594" t="s">
        <v>255</v>
      </c>
      <c r="C38" s="594" t="s">
        <v>256</v>
      </c>
      <c r="D38" s="635" t="s">
        <v>257</v>
      </c>
      <c r="E38" s="636"/>
      <c r="F38" s="635" t="s">
        <v>210</v>
      </c>
      <c r="G38" s="636"/>
      <c r="H38" s="29"/>
    </row>
    <row r="39" spans="2:8" x14ac:dyDescent="0.2">
      <c r="B39" s="322">
        <v>32</v>
      </c>
      <c r="C39" s="322">
        <v>5</v>
      </c>
      <c r="D39" s="637">
        <v>0</v>
      </c>
      <c r="E39" s="638"/>
      <c r="F39" s="639">
        <f>SUM(B39:E39)</f>
        <v>37</v>
      </c>
      <c r="G39" s="640"/>
      <c r="H39" s="29"/>
    </row>
  </sheetData>
  <customSheetViews>
    <customSheetView guid="{4BF6A69F-C29D-460A-9E84-5045F8F80EEB}" showGridLines="0">
      <selection activeCell="J7" sqref="J7"/>
      <pageMargins left="0.19685039370078741" right="0.15748031496062992" top="0.19685039370078741" bottom="0.19685039370078741" header="0.31496062992125984" footer="0.31496062992125984"/>
      <pageSetup paperSize="9" orientation="portrait"/>
    </customSheetView>
  </customSheetViews>
  <mergeCells count="19">
    <mergeCell ref="A1:I1"/>
    <mergeCell ref="B3:G3"/>
    <mergeCell ref="B5:B8"/>
    <mergeCell ref="C5:C6"/>
    <mergeCell ref="D5:G5"/>
    <mergeCell ref="D39:E39"/>
    <mergeCell ref="F39:G39"/>
    <mergeCell ref="B29:G29"/>
    <mergeCell ref="B32:D32"/>
    <mergeCell ref="B33:D33"/>
    <mergeCell ref="B36:G36"/>
    <mergeCell ref="D38:E38"/>
    <mergeCell ref="F38:G38"/>
    <mergeCell ref="B25:C27"/>
    <mergeCell ref="B11:D11"/>
    <mergeCell ref="B13:G13"/>
    <mergeCell ref="B16:C18"/>
    <mergeCell ref="B19:C21"/>
    <mergeCell ref="B22:C24"/>
  </mergeCells>
  <phoneticPr fontId="10" type="noConversion"/>
  <pageMargins left="0.19685039370078741" right="0.15748031496062992" top="0.19685039370078741" bottom="0.19685039370078741" header="0.31496062992125984" footer="0.31496062992125984"/>
  <pageSetup paperSize="9" orientation="portrait" r:id="rId1"/>
  <ignoredErrors>
    <ignoredError sqref="G18:G27" formula="1"/>
  </ignoredError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6"/>
  <dimension ref="A1:Q48"/>
  <sheetViews>
    <sheetView showGridLines="0" topLeftCell="A25" workbookViewId="0">
      <selection sqref="A1:K49"/>
    </sheetView>
  </sheetViews>
  <sheetFormatPr baseColWidth="10" defaultRowHeight="12.75" x14ac:dyDescent="0.2"/>
  <cols>
    <col min="1" max="1" width="2.140625" style="20" customWidth="1"/>
    <col min="2" max="2" width="35" style="20" customWidth="1"/>
    <col min="3" max="3" width="11.42578125" style="20"/>
    <col min="4" max="4" width="9.42578125" style="20" customWidth="1"/>
    <col min="5" max="5" width="9.7109375" style="20" customWidth="1"/>
    <col min="6" max="6" width="12.7109375" style="20" customWidth="1"/>
    <col min="7" max="8" width="10" style="377" customWidth="1"/>
    <col min="9" max="9" width="8.7109375" style="377" customWidth="1"/>
    <col min="10" max="10" width="8.5703125" style="377" customWidth="1"/>
    <col min="11" max="11" width="7.7109375" style="377" customWidth="1"/>
    <col min="12" max="16384" width="11.42578125" style="20"/>
  </cols>
  <sheetData>
    <row r="1" spans="1:11" x14ac:dyDescent="0.2">
      <c r="A1" s="652" t="s">
        <v>305</v>
      </c>
      <c r="B1" s="652"/>
      <c r="C1" s="652"/>
      <c r="D1" s="652"/>
      <c r="E1" s="652"/>
      <c r="F1" s="652"/>
      <c r="G1" s="652"/>
      <c r="H1" s="652"/>
      <c r="I1" s="652"/>
      <c r="J1" s="652"/>
      <c r="K1" s="652"/>
    </row>
    <row r="2" spans="1:11" x14ac:dyDescent="0.2">
      <c r="A2" s="401"/>
      <c r="B2" s="401"/>
      <c r="C2" s="401"/>
      <c r="D2" s="401"/>
      <c r="E2" s="401"/>
      <c r="F2" s="401"/>
      <c r="G2" s="401"/>
      <c r="H2" s="401"/>
      <c r="I2" s="401"/>
      <c r="J2" s="20"/>
      <c r="K2" s="20"/>
    </row>
    <row r="3" spans="1:11" ht="12.75" customHeight="1" x14ac:dyDescent="0.2">
      <c r="A3" s="401"/>
      <c r="B3" s="641" t="s">
        <v>263</v>
      </c>
      <c r="C3" s="641"/>
      <c r="D3" s="641"/>
      <c r="E3" s="641"/>
      <c r="F3" s="641"/>
      <c r="G3" s="641"/>
      <c r="H3" s="641"/>
      <c r="I3" s="641"/>
      <c r="J3" s="401"/>
      <c r="K3" s="20"/>
    </row>
    <row r="4" spans="1:11" ht="8.25" customHeight="1" x14ac:dyDescent="0.2">
      <c r="B4" s="2"/>
      <c r="C4" s="2"/>
      <c r="D4" s="2"/>
      <c r="E4" s="2"/>
      <c r="F4" s="2"/>
      <c r="G4" s="2"/>
      <c r="H4" s="2"/>
      <c r="I4" s="2"/>
      <c r="J4" s="2"/>
      <c r="K4" s="2"/>
    </row>
    <row r="5" spans="1:11" ht="12.75" customHeight="1" x14ac:dyDescent="0.2">
      <c r="B5" s="3"/>
      <c r="C5" s="658" t="s">
        <v>184</v>
      </c>
      <c r="D5" s="658" t="s">
        <v>220</v>
      </c>
      <c r="E5" s="658" t="s">
        <v>139</v>
      </c>
      <c r="F5" s="658" t="s">
        <v>138</v>
      </c>
      <c r="G5" s="658" t="s">
        <v>329</v>
      </c>
      <c r="H5" s="658" t="s">
        <v>328</v>
      </c>
      <c r="I5" s="658" t="s">
        <v>327</v>
      </c>
      <c r="J5" s="658" t="s">
        <v>211</v>
      </c>
      <c r="K5" s="658" t="s">
        <v>210</v>
      </c>
    </row>
    <row r="6" spans="1:11" x14ac:dyDescent="0.2">
      <c r="B6" s="3"/>
      <c r="C6" s="659"/>
      <c r="D6" s="659"/>
      <c r="E6" s="659"/>
      <c r="F6" s="659"/>
      <c r="G6" s="659"/>
      <c r="H6" s="659"/>
      <c r="I6" s="659"/>
      <c r="J6" s="659"/>
      <c r="K6" s="659"/>
    </row>
    <row r="7" spans="1:11" x14ac:dyDescent="0.2">
      <c r="B7" s="3"/>
      <c r="C7" s="659"/>
      <c r="D7" s="659"/>
      <c r="E7" s="659"/>
      <c r="F7" s="659"/>
      <c r="G7" s="659"/>
      <c r="H7" s="659"/>
      <c r="I7" s="659"/>
      <c r="J7" s="659"/>
      <c r="K7" s="659"/>
    </row>
    <row r="8" spans="1:11" x14ac:dyDescent="0.2">
      <c r="B8" s="3"/>
      <c r="C8" s="659"/>
      <c r="D8" s="659"/>
      <c r="E8" s="659"/>
      <c r="F8" s="659"/>
      <c r="G8" s="659"/>
      <c r="H8" s="659"/>
      <c r="I8" s="659"/>
      <c r="J8" s="659"/>
      <c r="K8" s="659"/>
    </row>
    <row r="9" spans="1:11" x14ac:dyDescent="0.2">
      <c r="B9" s="3"/>
      <c r="C9" s="659"/>
      <c r="D9" s="659"/>
      <c r="E9" s="659"/>
      <c r="F9" s="659"/>
      <c r="G9" s="659"/>
      <c r="H9" s="659"/>
      <c r="I9" s="659"/>
      <c r="J9" s="659"/>
      <c r="K9" s="659"/>
    </row>
    <row r="10" spans="1:11" x14ac:dyDescent="0.2">
      <c r="B10" s="3"/>
      <c r="C10" s="659"/>
      <c r="D10" s="659"/>
      <c r="E10" s="659"/>
      <c r="F10" s="659"/>
      <c r="G10" s="659"/>
      <c r="H10" s="659"/>
      <c r="I10" s="659"/>
      <c r="J10" s="659"/>
      <c r="K10" s="659"/>
    </row>
    <row r="11" spans="1:11" x14ac:dyDescent="0.2">
      <c r="B11" s="3"/>
      <c r="C11" s="660"/>
      <c r="D11" s="660"/>
      <c r="E11" s="660"/>
      <c r="F11" s="660"/>
      <c r="G11" s="660"/>
      <c r="H11" s="660"/>
      <c r="I11" s="660"/>
      <c r="J11" s="660"/>
      <c r="K11" s="660"/>
    </row>
    <row r="12" spans="1:11" ht="15" customHeight="1" x14ac:dyDescent="0.2">
      <c r="B12" s="67" t="s">
        <v>271</v>
      </c>
      <c r="C12" s="325">
        <v>13.3</v>
      </c>
      <c r="D12" s="324">
        <v>0</v>
      </c>
      <c r="E12" s="8">
        <v>12</v>
      </c>
      <c r="F12" s="324">
        <v>71.2</v>
      </c>
      <c r="G12" s="340">
        <v>0.5</v>
      </c>
      <c r="H12" s="8">
        <v>3</v>
      </c>
      <c r="I12" s="8">
        <v>0</v>
      </c>
      <c r="J12" s="8">
        <v>0</v>
      </c>
      <c r="K12" s="328">
        <f>SUM(C12:J12)</f>
        <v>100</v>
      </c>
    </row>
    <row r="13" spans="1:11" x14ac:dyDescent="0.2">
      <c r="B13" s="68" t="s">
        <v>222</v>
      </c>
      <c r="C13" s="10"/>
      <c r="D13" s="9"/>
      <c r="E13" s="10"/>
      <c r="F13" s="9"/>
      <c r="G13" s="10"/>
      <c r="H13" s="11"/>
      <c r="I13" s="11"/>
      <c r="J13" s="11"/>
      <c r="K13" s="70">
        <v>1328</v>
      </c>
    </row>
    <row r="14" spans="1:11" x14ac:dyDescent="0.2">
      <c r="B14" s="69" t="s">
        <v>272</v>
      </c>
      <c r="C14" s="339">
        <v>13.3</v>
      </c>
      <c r="D14" s="12">
        <v>0</v>
      </c>
      <c r="E14" s="323">
        <v>11.9</v>
      </c>
      <c r="F14" s="12">
        <v>71.3</v>
      </c>
      <c r="G14" s="323">
        <v>0.5</v>
      </c>
      <c r="H14" s="4">
        <v>2.9</v>
      </c>
      <c r="I14" s="4">
        <v>0.1</v>
      </c>
      <c r="J14" s="4">
        <v>0</v>
      </c>
      <c r="K14" s="7">
        <f>SUM(C14:J14)</f>
        <v>100</v>
      </c>
    </row>
    <row r="15" spans="1:11" x14ac:dyDescent="0.2">
      <c r="B15" s="336" t="s">
        <v>222</v>
      </c>
      <c r="C15" s="326"/>
      <c r="D15" s="9"/>
      <c r="E15" s="10"/>
      <c r="F15" s="9"/>
      <c r="G15" s="10"/>
      <c r="H15" s="13"/>
      <c r="I15" s="13"/>
      <c r="J15" s="71"/>
      <c r="K15" s="71">
        <v>1363</v>
      </c>
    </row>
    <row r="16" spans="1:11" x14ac:dyDescent="0.2">
      <c r="B16" s="15"/>
      <c r="C16" s="323"/>
      <c r="D16" s="323"/>
      <c r="E16" s="323"/>
      <c r="F16" s="323"/>
      <c r="G16" s="323"/>
      <c r="H16" s="16"/>
      <c r="I16" s="323"/>
      <c r="J16" s="17"/>
      <c r="K16" s="17"/>
    </row>
    <row r="17" spans="2:11" ht="12.75" customHeight="1" x14ac:dyDescent="0.2">
      <c r="B17" s="641" t="s">
        <v>264</v>
      </c>
      <c r="C17" s="641"/>
      <c r="D17" s="641"/>
      <c r="E17" s="641"/>
      <c r="F17" s="641"/>
      <c r="G17" s="641"/>
      <c r="H17" s="641"/>
      <c r="I17" s="641"/>
      <c r="J17" s="20"/>
      <c r="K17" s="20"/>
    </row>
    <row r="18" spans="2:11" ht="8.25" customHeight="1" x14ac:dyDescent="0.2">
      <c r="B18" s="14"/>
      <c r="C18" s="14"/>
      <c r="D18" s="14"/>
      <c r="E18" s="14"/>
      <c r="F18" s="323"/>
      <c r="G18" s="323"/>
      <c r="H18" s="16"/>
      <c r="I18" s="323"/>
      <c r="J18" s="17"/>
      <c r="K18" s="17"/>
    </row>
    <row r="19" spans="2:11" ht="32.25" customHeight="1" x14ac:dyDescent="0.2">
      <c r="B19" s="596" t="s">
        <v>219</v>
      </c>
      <c r="C19" s="751" t="s">
        <v>430</v>
      </c>
      <c r="D19" s="751"/>
      <c r="E19" s="751" t="s">
        <v>272</v>
      </c>
      <c r="F19" s="751"/>
      <c r="G19" s="323"/>
      <c r="H19" s="16"/>
      <c r="I19" s="323"/>
      <c r="J19" s="17"/>
      <c r="K19" s="17"/>
    </row>
    <row r="20" spans="2:11" x14ac:dyDescent="0.2">
      <c r="B20" s="318" t="s">
        <v>223</v>
      </c>
      <c r="C20" s="673">
        <v>0.4</v>
      </c>
      <c r="D20" s="674"/>
      <c r="E20" s="673">
        <v>0</v>
      </c>
      <c r="F20" s="674"/>
      <c r="G20" s="323"/>
      <c r="H20" s="16"/>
      <c r="I20" s="323"/>
      <c r="J20" s="17"/>
      <c r="K20" s="17"/>
    </row>
    <row r="21" spans="2:11" x14ac:dyDescent="0.2">
      <c r="B21" s="35" t="s">
        <v>224</v>
      </c>
      <c r="C21" s="667">
        <v>0</v>
      </c>
      <c r="D21" s="668"/>
      <c r="E21" s="667">
        <v>0</v>
      </c>
      <c r="F21" s="668"/>
      <c r="G21" s="323"/>
      <c r="H21" s="20"/>
      <c r="K21" s="17"/>
    </row>
    <row r="22" spans="2:11" x14ac:dyDescent="0.2">
      <c r="B22" s="35" t="s">
        <v>225</v>
      </c>
      <c r="C22" s="667">
        <v>0</v>
      </c>
      <c r="D22" s="668"/>
      <c r="E22" s="667">
        <v>0.1</v>
      </c>
      <c r="F22" s="668"/>
      <c r="G22" s="196"/>
      <c r="H22" s="16"/>
      <c r="I22" s="20"/>
      <c r="J22" s="17"/>
      <c r="K22" s="17"/>
    </row>
    <row r="23" spans="2:11" x14ac:dyDescent="0.2">
      <c r="B23" s="35" t="s">
        <v>226</v>
      </c>
      <c r="C23" s="667">
        <v>4.4000000000000004</v>
      </c>
      <c r="D23" s="668"/>
      <c r="E23" s="667">
        <v>4.4000000000000004</v>
      </c>
      <c r="F23" s="668"/>
      <c r="G23" s="323"/>
      <c r="H23" s="16"/>
      <c r="I23" s="323"/>
      <c r="J23" s="17"/>
      <c r="K23" s="17"/>
    </row>
    <row r="24" spans="2:11" x14ac:dyDescent="0.2">
      <c r="B24" s="35" t="s">
        <v>227</v>
      </c>
      <c r="C24" s="667">
        <v>22</v>
      </c>
      <c r="D24" s="668"/>
      <c r="E24" s="667">
        <v>21.6</v>
      </c>
      <c r="F24" s="668"/>
      <c r="G24" s="323"/>
      <c r="H24" s="16"/>
      <c r="I24" s="323"/>
      <c r="J24" s="17"/>
      <c r="K24" s="17"/>
    </row>
    <row r="25" spans="2:11" x14ac:dyDescent="0.2">
      <c r="B25" s="35" t="s">
        <v>228</v>
      </c>
      <c r="C25" s="667">
        <v>25.8</v>
      </c>
      <c r="D25" s="668"/>
      <c r="E25" s="667">
        <v>26</v>
      </c>
      <c r="F25" s="668"/>
      <c r="G25" s="323"/>
      <c r="H25" s="16"/>
      <c r="I25" s="323"/>
      <c r="J25" s="17"/>
      <c r="K25" s="17"/>
    </row>
    <row r="26" spans="2:11" x14ac:dyDescent="0.2">
      <c r="B26" s="35" t="s">
        <v>229</v>
      </c>
      <c r="C26" s="667">
        <v>26.7</v>
      </c>
      <c r="D26" s="668"/>
      <c r="E26" s="667">
        <v>26.6</v>
      </c>
      <c r="F26" s="668"/>
      <c r="G26" s="323"/>
      <c r="H26" s="16"/>
      <c r="I26" s="323"/>
      <c r="J26" s="17"/>
      <c r="K26" s="17"/>
    </row>
    <row r="27" spans="2:11" x14ac:dyDescent="0.2">
      <c r="B27" s="35" t="s">
        <v>230</v>
      </c>
      <c r="C27" s="667">
        <v>13.4</v>
      </c>
      <c r="D27" s="668"/>
      <c r="E27" s="667">
        <v>13.5</v>
      </c>
      <c r="F27" s="668"/>
      <c r="G27" s="323"/>
      <c r="H27" s="16"/>
      <c r="I27" s="323"/>
      <c r="J27" s="17"/>
      <c r="K27" s="17"/>
    </row>
    <row r="28" spans="2:11" x14ac:dyDescent="0.2">
      <c r="B28" s="35" t="s">
        <v>231</v>
      </c>
      <c r="C28" s="667">
        <v>7.3</v>
      </c>
      <c r="D28" s="668"/>
      <c r="E28" s="667">
        <v>7.4</v>
      </c>
      <c r="F28" s="668"/>
      <c r="G28" s="323"/>
      <c r="H28" s="16"/>
      <c r="I28" s="323"/>
      <c r="J28" s="17"/>
      <c r="K28" s="17"/>
    </row>
    <row r="29" spans="2:11" x14ac:dyDescent="0.2">
      <c r="B29" s="36" t="s">
        <v>211</v>
      </c>
      <c r="C29" s="667">
        <v>0</v>
      </c>
      <c r="D29" s="668"/>
      <c r="E29" s="667">
        <v>0</v>
      </c>
      <c r="F29" s="668"/>
      <c r="G29" s="323"/>
      <c r="H29" s="16"/>
      <c r="I29" s="323"/>
      <c r="J29" s="17"/>
      <c r="K29" s="17"/>
    </row>
    <row r="30" spans="2:11" x14ac:dyDescent="0.2">
      <c r="B30" s="335" t="s">
        <v>210</v>
      </c>
      <c r="C30" s="669">
        <v>99.999999999999986</v>
      </c>
      <c r="D30" s="670"/>
      <c r="E30" s="669">
        <v>99.899999999999991</v>
      </c>
      <c r="F30" s="670"/>
      <c r="G30" s="323"/>
      <c r="H30" s="16"/>
      <c r="I30" s="323"/>
      <c r="J30" s="17"/>
      <c r="K30" s="17"/>
    </row>
    <row r="31" spans="2:11" x14ac:dyDescent="0.2">
      <c r="B31" s="336" t="s">
        <v>222</v>
      </c>
      <c r="C31" s="679">
        <v>1328</v>
      </c>
      <c r="D31" s="672"/>
      <c r="E31" s="671">
        <v>1363</v>
      </c>
      <c r="F31" s="672"/>
      <c r="G31" s="323"/>
      <c r="H31" s="16"/>
      <c r="I31" s="323"/>
      <c r="J31" s="17"/>
      <c r="K31" s="17"/>
    </row>
    <row r="32" spans="2:11" ht="16.5" customHeight="1" x14ac:dyDescent="0.2">
      <c r="B32" s="15"/>
      <c r="C32" s="323"/>
      <c r="D32" s="323"/>
      <c r="E32" s="323"/>
      <c r="F32" s="323"/>
      <c r="G32" s="323"/>
      <c r="H32" s="16"/>
      <c r="I32" s="323"/>
      <c r="J32" s="17"/>
      <c r="K32" s="17"/>
    </row>
    <row r="33" spans="2:17" ht="12.75" customHeight="1" x14ac:dyDescent="0.2">
      <c r="B33" s="641" t="s">
        <v>181</v>
      </c>
      <c r="C33" s="641"/>
      <c r="D33" s="641"/>
      <c r="E33" s="641"/>
      <c r="F33" s="641"/>
      <c r="G33" s="641"/>
      <c r="H33" s="641"/>
      <c r="I33" s="641"/>
      <c r="J33" s="17"/>
      <c r="K33" s="17"/>
      <c r="L33" s="66"/>
      <c r="M33" s="66"/>
      <c r="N33" s="66"/>
      <c r="O33" s="66"/>
      <c r="P33" s="66"/>
      <c r="Q33" s="66"/>
    </row>
    <row r="34" spans="2:17" ht="8.25" customHeight="1" x14ac:dyDescent="0.2">
      <c r="J34" s="224"/>
      <c r="K34" s="224"/>
    </row>
    <row r="35" spans="2:17" ht="18" customHeight="1" x14ac:dyDescent="0.2">
      <c r="C35" s="653" t="s">
        <v>435</v>
      </c>
      <c r="D35" s="655"/>
    </row>
    <row r="36" spans="2:17" ht="19.5" customHeight="1" x14ac:dyDescent="0.2">
      <c r="B36" s="318" t="s">
        <v>140</v>
      </c>
      <c r="C36" s="736">
        <v>10</v>
      </c>
      <c r="D36" s="737">
        <v>22</v>
      </c>
    </row>
    <row r="37" spans="2:17" ht="30" customHeight="1" x14ac:dyDescent="0.2">
      <c r="B37" s="35" t="s">
        <v>141</v>
      </c>
      <c r="C37" s="727">
        <v>0</v>
      </c>
      <c r="D37" s="728">
        <v>6</v>
      </c>
    </row>
    <row r="38" spans="2:17" ht="26.25" customHeight="1" x14ac:dyDescent="0.2">
      <c r="B38" s="35" t="s">
        <v>142</v>
      </c>
      <c r="C38" s="727">
        <v>0</v>
      </c>
      <c r="D38" s="728">
        <v>7</v>
      </c>
    </row>
    <row r="39" spans="2:17" ht="14.25" customHeight="1" x14ac:dyDescent="0.2">
      <c r="B39" s="35" t="s">
        <v>143</v>
      </c>
      <c r="C39" s="727">
        <v>22</v>
      </c>
      <c r="D39" s="728">
        <v>8</v>
      </c>
    </row>
    <row r="40" spans="2:17" ht="29.25" customHeight="1" x14ac:dyDescent="0.2">
      <c r="B40" s="35" t="s">
        <v>176</v>
      </c>
      <c r="C40" s="727">
        <v>141</v>
      </c>
      <c r="D40" s="728">
        <v>9</v>
      </c>
    </row>
    <row r="41" spans="2:17" ht="16.5" customHeight="1" x14ac:dyDescent="0.2">
      <c r="B41" s="35" t="s">
        <v>232</v>
      </c>
      <c r="C41" s="727">
        <v>1</v>
      </c>
      <c r="D41" s="728">
        <v>10</v>
      </c>
    </row>
    <row r="42" spans="2:17" ht="31.5" customHeight="1" x14ac:dyDescent="0.2">
      <c r="B42" s="35" t="s">
        <v>146</v>
      </c>
      <c r="C42" s="727">
        <v>34</v>
      </c>
      <c r="D42" s="728">
        <v>11</v>
      </c>
    </row>
    <row r="43" spans="2:17" ht="27" customHeight="1" x14ac:dyDescent="0.2">
      <c r="B43" s="35" t="s">
        <v>168</v>
      </c>
      <c r="C43" s="727">
        <v>147</v>
      </c>
      <c r="D43" s="728">
        <v>12</v>
      </c>
    </row>
    <row r="44" spans="2:17" ht="26.25" customHeight="1" x14ac:dyDescent="0.2">
      <c r="B44" s="35" t="s">
        <v>157</v>
      </c>
      <c r="C44" s="727">
        <v>1</v>
      </c>
      <c r="D44" s="728">
        <v>13</v>
      </c>
    </row>
    <row r="45" spans="2:17" ht="32.25" customHeight="1" x14ac:dyDescent="0.2">
      <c r="B45" s="35" t="s">
        <v>158</v>
      </c>
      <c r="C45" s="727">
        <v>925</v>
      </c>
      <c r="D45" s="728">
        <v>14</v>
      </c>
    </row>
    <row r="46" spans="2:17" ht="16.5" customHeight="1" x14ac:dyDescent="0.2">
      <c r="B46" s="35" t="s">
        <v>144</v>
      </c>
      <c r="C46" s="727">
        <v>22</v>
      </c>
      <c r="D46" s="728">
        <v>15</v>
      </c>
    </row>
    <row r="47" spans="2:17" x14ac:dyDescent="0.2">
      <c r="B47" s="35" t="s">
        <v>145</v>
      </c>
      <c r="C47" s="727">
        <v>6</v>
      </c>
      <c r="D47" s="728">
        <v>16</v>
      </c>
    </row>
    <row r="48" spans="2:17" x14ac:dyDescent="0.2">
      <c r="B48" s="36" t="s">
        <v>169</v>
      </c>
      <c r="C48" s="718">
        <v>64</v>
      </c>
      <c r="D48" s="719">
        <v>87</v>
      </c>
    </row>
  </sheetData>
  <customSheetViews>
    <customSheetView guid="{4BF6A69F-C29D-460A-9E84-5045F8F80EEB}" showGridLines="0">
      <selection sqref="A1:J49"/>
      <pageMargins left="0.19685039370078741" right="0.15748031496062992" top="0.19685039370078741" bottom="0.19685039370078741" header="0.31496062992125984" footer="0.31496062992125984"/>
      <pageSetup paperSize="9" orientation="portrait"/>
    </customSheetView>
  </customSheetViews>
  <mergeCells count="53">
    <mergeCell ref="A1:K1"/>
    <mergeCell ref="J5:J11"/>
    <mergeCell ref="K5:K11"/>
    <mergeCell ref="C47:D47"/>
    <mergeCell ref="C48:D48"/>
    <mergeCell ref="B3:I3"/>
    <mergeCell ref="C5:C11"/>
    <mergeCell ref="D5:D11"/>
    <mergeCell ref="E5:E11"/>
    <mergeCell ref="F5:F11"/>
    <mergeCell ref="G5:G11"/>
    <mergeCell ref="H5:H11"/>
    <mergeCell ref="I5:I11"/>
    <mergeCell ref="B17:I17"/>
    <mergeCell ref="C19:D19"/>
    <mergeCell ref="E19:F19"/>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6:D36"/>
    <mergeCell ref="C38:D38"/>
    <mergeCell ref="C31:D31"/>
    <mergeCell ref="E31:F31"/>
    <mergeCell ref="B33:I33"/>
    <mergeCell ref="C35:D35"/>
    <mergeCell ref="C37:D37"/>
    <mergeCell ref="C39:D39"/>
    <mergeCell ref="C40:D40"/>
    <mergeCell ref="C45:D45"/>
    <mergeCell ref="C46:D46"/>
    <mergeCell ref="C43:D43"/>
    <mergeCell ref="C44:D44"/>
    <mergeCell ref="C41:D41"/>
    <mergeCell ref="C42:D42"/>
  </mergeCells>
  <phoneticPr fontId="10" type="noConversion"/>
  <pageMargins left="0.19685039370078741" right="0.15748031496062992" top="0.19685039370078741" bottom="0.19685039370078741" header="0.31496062992125984" footer="0.31496062992125984"/>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7"/>
  <dimension ref="A1:J31"/>
  <sheetViews>
    <sheetView showGridLines="0" zoomScaleNormal="100" workbookViewId="0">
      <selection sqref="A1:I32"/>
    </sheetView>
  </sheetViews>
  <sheetFormatPr baseColWidth="10" defaultRowHeight="12.75" x14ac:dyDescent="0.2"/>
  <cols>
    <col min="1" max="1" width="2.140625" style="20" customWidth="1"/>
    <col min="2" max="2" width="15.42578125" style="20" customWidth="1"/>
    <col min="3" max="3" width="11.42578125" style="20"/>
    <col min="4" max="4" width="13.28515625" style="20" customWidth="1"/>
    <col min="5" max="8" width="13.7109375" style="20" customWidth="1"/>
    <col min="9" max="9" width="4" style="20" customWidth="1"/>
    <col min="10" max="16384" width="11.42578125" style="20"/>
  </cols>
  <sheetData>
    <row r="1" spans="1:10" x14ac:dyDescent="0.2">
      <c r="A1" s="652" t="s">
        <v>305</v>
      </c>
      <c r="B1" s="652"/>
      <c r="C1" s="652"/>
      <c r="D1" s="652"/>
      <c r="E1" s="652"/>
      <c r="F1" s="652"/>
      <c r="G1" s="652"/>
      <c r="H1" s="652"/>
      <c r="I1" s="652"/>
    </row>
    <row r="2" spans="1:10" x14ac:dyDescent="0.2">
      <c r="A2" s="401"/>
      <c r="B2" s="401"/>
      <c r="C2" s="401"/>
      <c r="D2" s="401"/>
      <c r="E2" s="401"/>
      <c r="F2" s="401"/>
      <c r="G2" s="401"/>
      <c r="H2" s="401"/>
      <c r="I2" s="401"/>
    </row>
    <row r="3" spans="1:10" ht="12.75" customHeight="1" x14ac:dyDescent="0.2">
      <c r="A3" s="401"/>
      <c r="B3" s="641" t="s">
        <v>182</v>
      </c>
      <c r="C3" s="641"/>
      <c r="D3" s="641"/>
      <c r="E3" s="641"/>
      <c r="F3" s="641"/>
      <c r="G3" s="641"/>
      <c r="H3" s="641"/>
      <c r="I3" s="401"/>
    </row>
    <row r="4" spans="1:10" ht="8.25" customHeight="1" x14ac:dyDescent="0.2">
      <c r="B4" s="18"/>
      <c r="C4" s="18"/>
      <c r="D4" s="18"/>
      <c r="E4" s="18"/>
      <c r="F4" s="18"/>
      <c r="G4" s="18"/>
      <c r="H4" s="18"/>
    </row>
    <row r="5" spans="1:10" ht="20.100000000000001" customHeight="1" x14ac:dyDescent="0.2">
      <c r="B5" s="691"/>
      <c r="C5" s="691"/>
      <c r="D5" s="691"/>
      <c r="E5" s="722" t="s">
        <v>430</v>
      </c>
      <c r="F5" s="723"/>
      <c r="G5" s="722" t="s">
        <v>272</v>
      </c>
      <c r="H5" s="723"/>
    </row>
    <row r="6" spans="1:10" ht="17.100000000000001" customHeight="1" x14ac:dyDescent="0.2">
      <c r="B6" s="642" t="s">
        <v>177</v>
      </c>
      <c r="C6" s="643"/>
      <c r="D6" s="643"/>
      <c r="E6" s="864">
        <v>1.4</v>
      </c>
      <c r="F6" s="778"/>
      <c r="G6" s="864">
        <v>1.4</v>
      </c>
      <c r="H6" s="778"/>
    </row>
    <row r="7" spans="1:10" ht="17.100000000000001" customHeight="1" x14ac:dyDescent="0.2">
      <c r="B7" s="647" t="s">
        <v>183</v>
      </c>
      <c r="C7" s="684"/>
      <c r="D7" s="684"/>
      <c r="E7" s="729">
        <v>89</v>
      </c>
      <c r="F7" s="668"/>
      <c r="G7" s="729">
        <v>89</v>
      </c>
      <c r="H7" s="668"/>
    </row>
    <row r="8" spans="1:10" ht="17.100000000000001" customHeight="1" x14ac:dyDescent="0.2">
      <c r="B8" s="647" t="s">
        <v>213</v>
      </c>
      <c r="C8" s="684"/>
      <c r="D8" s="684"/>
      <c r="E8" s="795">
        <v>7.2</v>
      </c>
      <c r="F8" s="780"/>
      <c r="G8" s="795">
        <v>7.2</v>
      </c>
      <c r="H8" s="780"/>
      <c r="J8" s="393"/>
    </row>
    <row r="9" spans="1:10" ht="17.100000000000001" customHeight="1" x14ac:dyDescent="0.2">
      <c r="B9" s="647" t="s">
        <v>214</v>
      </c>
      <c r="C9" s="684"/>
      <c r="D9" s="684"/>
      <c r="E9" s="795">
        <v>0.8</v>
      </c>
      <c r="F9" s="780"/>
      <c r="G9" s="865">
        <v>0.8</v>
      </c>
      <c r="H9" s="786"/>
    </row>
    <row r="10" spans="1:10" ht="17.100000000000001" customHeight="1" x14ac:dyDescent="0.2">
      <c r="B10" s="647" t="s">
        <v>178</v>
      </c>
      <c r="C10" s="684"/>
      <c r="D10" s="684"/>
      <c r="E10" s="729">
        <v>0</v>
      </c>
      <c r="F10" s="668"/>
      <c r="G10" s="729">
        <v>0</v>
      </c>
      <c r="H10" s="668"/>
    </row>
    <row r="11" spans="1:10" ht="17.100000000000001" customHeight="1" x14ac:dyDescent="0.2">
      <c r="B11" s="647" t="s">
        <v>179</v>
      </c>
      <c r="C11" s="684"/>
      <c r="D11" s="684"/>
      <c r="E11" s="863">
        <v>0.2</v>
      </c>
      <c r="F11" s="776"/>
      <c r="G11" s="863">
        <v>0.3</v>
      </c>
      <c r="H11" s="776"/>
    </row>
    <row r="12" spans="1:10" ht="17.100000000000001" customHeight="1" x14ac:dyDescent="0.2">
      <c r="B12" s="647" t="s">
        <v>215</v>
      </c>
      <c r="C12" s="684"/>
      <c r="D12" s="684"/>
      <c r="E12" s="863">
        <v>0.4</v>
      </c>
      <c r="F12" s="776"/>
      <c r="G12" s="863">
        <v>0.4</v>
      </c>
      <c r="H12" s="776"/>
    </row>
    <row r="13" spans="1:10" ht="17.100000000000001" customHeight="1" x14ac:dyDescent="0.2">
      <c r="B13" s="647" t="s">
        <v>180</v>
      </c>
      <c r="C13" s="684"/>
      <c r="D13" s="684"/>
      <c r="E13" s="863">
        <v>0.2</v>
      </c>
      <c r="F13" s="776"/>
      <c r="G13" s="863">
        <v>0.2</v>
      </c>
      <c r="H13" s="776"/>
    </row>
    <row r="14" spans="1:10" ht="17.100000000000001" customHeight="1" x14ac:dyDescent="0.2">
      <c r="B14" s="647" t="s">
        <v>211</v>
      </c>
      <c r="C14" s="684"/>
      <c r="D14" s="684"/>
      <c r="E14" s="729">
        <v>0.8</v>
      </c>
      <c r="F14" s="668"/>
      <c r="G14" s="729">
        <v>0.7</v>
      </c>
      <c r="H14" s="668"/>
    </row>
    <row r="15" spans="1:10" ht="15.75" customHeight="1" x14ac:dyDescent="0.2">
      <c r="B15" s="692" t="s">
        <v>210</v>
      </c>
      <c r="C15" s="693"/>
      <c r="D15" s="693"/>
      <c r="E15" s="669">
        <f>SUM(E6:E14)</f>
        <v>100.00000000000001</v>
      </c>
      <c r="F15" s="670"/>
      <c r="G15" s="669">
        <f>SUM(G6:G14)</f>
        <v>100.00000000000001</v>
      </c>
      <c r="H15" s="670"/>
    </row>
    <row r="16" spans="1:10" ht="15.75" customHeight="1" x14ac:dyDescent="0.2">
      <c r="B16" s="697" t="s">
        <v>222</v>
      </c>
      <c r="C16" s="698"/>
      <c r="D16" s="698"/>
      <c r="E16" s="679">
        <v>1328</v>
      </c>
      <c r="F16" s="672"/>
      <c r="G16" s="679">
        <v>1363</v>
      </c>
      <c r="H16" s="672"/>
    </row>
    <row r="17" spans="2:8" ht="16.5" customHeight="1" x14ac:dyDescent="0.2"/>
    <row r="18" spans="2:8" x14ac:dyDescent="0.2">
      <c r="B18" s="641" t="s">
        <v>270</v>
      </c>
      <c r="C18" s="641"/>
      <c r="D18" s="641"/>
      <c r="E18" s="641"/>
      <c r="F18" s="641"/>
      <c r="G18" s="641"/>
      <c r="H18" s="641"/>
    </row>
    <row r="20" spans="2:8" ht="20.100000000000001" customHeight="1" x14ac:dyDescent="0.2">
      <c r="E20" s="700" t="s">
        <v>430</v>
      </c>
      <c r="F20" s="701"/>
      <c r="G20" s="700" t="s">
        <v>272</v>
      </c>
      <c r="H20" s="701"/>
    </row>
    <row r="21" spans="2:8" ht="19.5" customHeight="1" x14ac:dyDescent="0.2">
      <c r="B21" s="581"/>
      <c r="E21" s="591" t="s">
        <v>217</v>
      </c>
      <c r="F21" s="591" t="s">
        <v>218</v>
      </c>
      <c r="G21" s="591" t="s">
        <v>217</v>
      </c>
      <c r="H21" s="591" t="s">
        <v>218</v>
      </c>
    </row>
    <row r="22" spans="2:8" ht="17.100000000000001" customHeight="1" x14ac:dyDescent="0.2">
      <c r="B22" s="629" t="s">
        <v>148</v>
      </c>
      <c r="C22" s="688"/>
      <c r="D22" s="630"/>
      <c r="E22" s="5">
        <v>4.4000000000000004</v>
      </c>
      <c r="F22" s="5">
        <v>3.1</v>
      </c>
      <c r="G22" s="4">
        <v>4.3</v>
      </c>
      <c r="H22" s="5">
        <v>3.1</v>
      </c>
    </row>
    <row r="23" spans="2:8" ht="17.100000000000001" customHeight="1" x14ac:dyDescent="0.2">
      <c r="B23" s="631" t="s">
        <v>149</v>
      </c>
      <c r="C23" s="685"/>
      <c r="D23" s="632"/>
      <c r="E23" s="76">
        <v>10.4</v>
      </c>
      <c r="F23" s="76">
        <v>4.0999999999999996</v>
      </c>
      <c r="G23" s="79">
        <v>10.4</v>
      </c>
      <c r="H23" s="76">
        <v>4.0999999999999996</v>
      </c>
    </row>
    <row r="24" spans="2:8" ht="17.100000000000001" customHeight="1" x14ac:dyDescent="0.2">
      <c r="B24" s="631" t="s">
        <v>150</v>
      </c>
      <c r="C24" s="685"/>
      <c r="D24" s="632"/>
      <c r="E24" s="76">
        <v>20.3</v>
      </c>
      <c r="F24" s="76">
        <v>8.1</v>
      </c>
      <c r="G24" s="79">
        <v>20.399999999999999</v>
      </c>
      <c r="H24" s="76">
        <v>8</v>
      </c>
    </row>
    <row r="25" spans="2:8" ht="17.100000000000001" customHeight="1" x14ac:dyDescent="0.2">
      <c r="B25" s="631" t="s">
        <v>151</v>
      </c>
      <c r="C25" s="685"/>
      <c r="D25" s="632"/>
      <c r="E25" s="76">
        <v>9.3000000000000007</v>
      </c>
      <c r="F25" s="76">
        <v>12</v>
      </c>
      <c r="G25" s="79">
        <v>9.1999999999999993</v>
      </c>
      <c r="H25" s="76">
        <v>11.9</v>
      </c>
    </row>
    <row r="26" spans="2:8" ht="17.100000000000001" customHeight="1" x14ac:dyDescent="0.2">
      <c r="B26" s="631" t="s">
        <v>152</v>
      </c>
      <c r="C26" s="685"/>
      <c r="D26" s="632"/>
      <c r="E26" s="76">
        <v>26.3</v>
      </c>
      <c r="F26" s="76">
        <v>40.6</v>
      </c>
      <c r="G26" s="79">
        <v>26.3</v>
      </c>
      <c r="H26" s="76">
        <v>40.799999999999997</v>
      </c>
    </row>
    <row r="27" spans="2:8" ht="17.100000000000001" customHeight="1" x14ac:dyDescent="0.2">
      <c r="B27" s="631" t="s">
        <v>153</v>
      </c>
      <c r="C27" s="685"/>
      <c r="D27" s="632"/>
      <c r="E27" s="76">
        <v>19.3</v>
      </c>
      <c r="F27" s="76">
        <v>7.9</v>
      </c>
      <c r="G27" s="79">
        <v>19.3</v>
      </c>
      <c r="H27" s="76">
        <v>8.1999999999999993</v>
      </c>
    </row>
    <row r="28" spans="2:8" ht="17.100000000000001" customHeight="1" x14ac:dyDescent="0.2">
      <c r="B28" s="631" t="s">
        <v>212</v>
      </c>
      <c r="C28" s="685"/>
      <c r="D28" s="632"/>
      <c r="E28" s="76">
        <v>0.4</v>
      </c>
      <c r="F28" s="76">
        <v>15.4</v>
      </c>
      <c r="G28" s="79">
        <v>0.4</v>
      </c>
      <c r="H28" s="76">
        <v>15</v>
      </c>
    </row>
    <row r="29" spans="2:8" ht="17.100000000000001" customHeight="1" x14ac:dyDescent="0.2">
      <c r="B29" s="633" t="s">
        <v>211</v>
      </c>
      <c r="C29" s="695"/>
      <c r="D29" s="634"/>
      <c r="E29" s="6">
        <v>9.6</v>
      </c>
      <c r="F29" s="6">
        <v>8.8000000000000007</v>
      </c>
      <c r="G29" s="80">
        <v>9.6999999999999993</v>
      </c>
      <c r="H29" s="6">
        <v>8.9</v>
      </c>
    </row>
    <row r="30" spans="2:8" ht="15.75" customHeight="1" x14ac:dyDescent="0.2">
      <c r="B30" s="692" t="s">
        <v>221</v>
      </c>
      <c r="C30" s="693"/>
      <c r="D30" s="694"/>
      <c r="E30" s="73">
        <f>SUM(E22:E29)</f>
        <v>100</v>
      </c>
      <c r="F30" s="73">
        <f>SUM(F22:F29)</f>
        <v>100.00000000000001</v>
      </c>
      <c r="G30" s="73">
        <f>SUM(G22:G29)</f>
        <v>100</v>
      </c>
      <c r="H30" s="73">
        <f>SUM(H22:H29)</f>
        <v>100.00000000000001</v>
      </c>
    </row>
    <row r="31" spans="2:8" ht="15.75" customHeight="1" x14ac:dyDescent="0.2">
      <c r="B31" s="697" t="s">
        <v>222</v>
      </c>
      <c r="C31" s="698"/>
      <c r="D31" s="699"/>
      <c r="E31" s="75">
        <v>1328</v>
      </c>
      <c r="F31" s="74">
        <v>1328</v>
      </c>
      <c r="G31" s="75">
        <v>1363</v>
      </c>
      <c r="H31" s="75">
        <v>1363</v>
      </c>
    </row>
  </sheetData>
  <customSheetViews>
    <customSheetView guid="{4BF6A69F-C29D-460A-9E84-5045F8F80EEB}" showGridLines="0">
      <selection activeCell="J9" sqref="J9"/>
      <pageMargins left="0.19685039370078741" right="0.15748031496062992" top="0.19685039370078741" bottom="0.19685039370078741" header="0.31496062992125984" footer="0.31496062992125984"/>
      <pageSetup paperSize="9" orientation="portrait"/>
    </customSheetView>
  </customSheetViews>
  <mergeCells count="51">
    <mergeCell ref="A1:I1"/>
    <mergeCell ref="B3:H3"/>
    <mergeCell ref="B5:D5"/>
    <mergeCell ref="E5:F5"/>
    <mergeCell ref="G5:H5"/>
    <mergeCell ref="B6:D6"/>
    <mergeCell ref="E6:F6"/>
    <mergeCell ref="G6:H6"/>
    <mergeCell ref="B7:D7"/>
    <mergeCell ref="E7:F7"/>
    <mergeCell ref="G7:H7"/>
    <mergeCell ref="B8:D8"/>
    <mergeCell ref="E8:F8"/>
    <mergeCell ref="G8:H8"/>
    <mergeCell ref="B9:D9"/>
    <mergeCell ref="E9:F9"/>
    <mergeCell ref="G9:H9"/>
    <mergeCell ref="B10:D10"/>
    <mergeCell ref="E10:F10"/>
    <mergeCell ref="G10:H10"/>
    <mergeCell ref="B11:D11"/>
    <mergeCell ref="E11:F11"/>
    <mergeCell ref="G11:H11"/>
    <mergeCell ref="B12:D12"/>
    <mergeCell ref="E12:F12"/>
    <mergeCell ref="G12:H12"/>
    <mergeCell ref="B13:D13"/>
    <mergeCell ref="E13:F13"/>
    <mergeCell ref="G13:H13"/>
    <mergeCell ref="B14:D14"/>
    <mergeCell ref="E14:F14"/>
    <mergeCell ref="G14:H14"/>
    <mergeCell ref="B15:D15"/>
    <mergeCell ref="E15:F15"/>
    <mergeCell ref="G15:H15"/>
    <mergeCell ref="B16:D16"/>
    <mergeCell ref="E16:F16"/>
    <mergeCell ref="G16:H16"/>
    <mergeCell ref="B18:H18"/>
    <mergeCell ref="E20:F20"/>
    <mergeCell ref="G20:H20"/>
    <mergeCell ref="B22:D22"/>
    <mergeCell ref="B23:D23"/>
    <mergeCell ref="B24:D24"/>
    <mergeCell ref="B31:D31"/>
    <mergeCell ref="B25:D25"/>
    <mergeCell ref="B26:D26"/>
    <mergeCell ref="B27:D27"/>
    <mergeCell ref="B28:D28"/>
    <mergeCell ref="B29:D29"/>
    <mergeCell ref="B30:D30"/>
  </mergeCells>
  <phoneticPr fontId="10" type="noConversion"/>
  <pageMargins left="0.19685039370078741" right="0.15748031496062992" top="0.19685039370078741" bottom="0.19685039370078741" header="0.31496062992125984" footer="0.31496062992125984"/>
  <pageSetup paperSize="9"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7"/>
  <sheetViews>
    <sheetView showGridLines="0" zoomScaleNormal="100" workbookViewId="0"/>
  </sheetViews>
  <sheetFormatPr baseColWidth="10" defaultColWidth="10.28515625" defaultRowHeight="12.75" x14ac:dyDescent="0.2"/>
  <cols>
    <col min="1" max="1" width="2.42578125" style="111" customWidth="1"/>
    <col min="2" max="2" width="16" style="111" customWidth="1"/>
    <col min="3" max="5" width="16.7109375" style="111" customWidth="1"/>
    <col min="6" max="6" width="8.7109375" style="111" customWidth="1"/>
    <col min="7" max="8" width="10.28515625" style="111" hidden="1" customWidth="1"/>
    <col min="9" max="9" width="2.42578125" style="111" customWidth="1"/>
    <col min="10" max="10" width="17.140625" style="111" customWidth="1"/>
    <col min="11" max="13" width="16.7109375" style="111" customWidth="1"/>
    <col min="14" max="14" width="8.7109375" style="111" customWidth="1"/>
    <col min="15" max="16384" width="10.28515625" style="111"/>
  </cols>
  <sheetData>
    <row r="1" spans="1:26" s="20" customFormat="1" ht="12.75" customHeight="1" x14ac:dyDescent="0.2">
      <c r="C1" s="1"/>
      <c r="D1" s="1"/>
      <c r="E1" s="1"/>
      <c r="K1" s="1"/>
      <c r="L1" s="1"/>
      <c r="M1" s="1"/>
    </row>
    <row r="2" spans="1:26" s="20" customFormat="1" ht="16.5" customHeight="1" x14ac:dyDescent="0.2">
      <c r="A2" s="652" t="s">
        <v>18</v>
      </c>
      <c r="B2" s="652"/>
      <c r="C2" s="652"/>
      <c r="D2" s="652"/>
      <c r="E2" s="652"/>
      <c r="F2" s="472"/>
      <c r="G2" s="472"/>
      <c r="H2" s="472"/>
      <c r="I2" s="652" t="s">
        <v>18</v>
      </c>
      <c r="J2" s="652"/>
      <c r="K2" s="652"/>
      <c r="L2" s="652"/>
      <c r="M2" s="652"/>
      <c r="N2" s="472"/>
      <c r="O2" s="380"/>
      <c r="P2" s="380"/>
    </row>
    <row r="3" spans="1:26" s="20" customFormat="1" ht="12.75" customHeight="1" x14ac:dyDescent="0.2">
      <c r="A3" s="104"/>
      <c r="B3" s="104"/>
      <c r="C3" s="1"/>
      <c r="D3" s="1"/>
      <c r="E3" s="1"/>
      <c r="I3" s="104"/>
      <c r="J3" s="104"/>
      <c r="K3" s="1"/>
      <c r="L3" s="1"/>
      <c r="M3" s="1"/>
    </row>
    <row r="4" spans="1:26" s="474" customFormat="1" ht="45" customHeight="1" x14ac:dyDescent="0.2">
      <c r="B4" s="598" t="s">
        <v>291</v>
      </c>
      <c r="C4" s="598" t="s">
        <v>73</v>
      </c>
      <c r="D4" s="598" t="s">
        <v>74</v>
      </c>
      <c r="E4" s="598" t="s">
        <v>75</v>
      </c>
      <c r="J4" s="598" t="s">
        <v>291</v>
      </c>
      <c r="K4" s="598" t="s">
        <v>73</v>
      </c>
      <c r="L4" s="598" t="s">
        <v>74</v>
      </c>
      <c r="M4" s="598" t="s">
        <v>75</v>
      </c>
    </row>
    <row r="5" spans="1:26" s="476" customFormat="1" x14ac:dyDescent="0.2">
      <c r="B5" s="483" t="s">
        <v>76</v>
      </c>
      <c r="C5" s="570">
        <v>19</v>
      </c>
      <c r="D5" s="570">
        <v>31</v>
      </c>
      <c r="E5" s="570">
        <v>9</v>
      </c>
      <c r="F5" s="571"/>
      <c r="G5" s="478"/>
      <c r="H5" s="478"/>
      <c r="J5" s="579" t="s">
        <v>301</v>
      </c>
      <c r="K5" s="570">
        <f>C7+C31</f>
        <v>183</v>
      </c>
      <c r="L5" s="570">
        <f>D7+D31</f>
        <v>325</v>
      </c>
      <c r="M5" s="570">
        <f>E7+E31</f>
        <v>89</v>
      </c>
      <c r="N5" s="571"/>
      <c r="O5" s="188"/>
    </row>
    <row r="6" spans="1:26" s="476" customFormat="1" x14ac:dyDescent="0.2">
      <c r="B6" s="502" t="s">
        <v>77</v>
      </c>
      <c r="C6" s="572">
        <v>13</v>
      </c>
      <c r="D6" s="572">
        <v>67</v>
      </c>
      <c r="E6" s="572">
        <v>23</v>
      </c>
      <c r="F6" s="571"/>
      <c r="G6" s="478"/>
      <c r="H6" s="478"/>
      <c r="J6" s="580" t="s">
        <v>300</v>
      </c>
      <c r="K6" s="572">
        <f>C9+C14</f>
        <v>48</v>
      </c>
      <c r="L6" s="572">
        <f>D9+D14</f>
        <v>93</v>
      </c>
      <c r="M6" s="572">
        <f>E9+E14</f>
        <v>25</v>
      </c>
      <c r="N6" s="571"/>
      <c r="O6" s="188"/>
    </row>
    <row r="7" spans="1:26" s="476" customFormat="1" x14ac:dyDescent="0.2">
      <c r="B7" s="502" t="s">
        <v>78</v>
      </c>
      <c r="C7" s="572">
        <v>21</v>
      </c>
      <c r="D7" s="572">
        <v>58</v>
      </c>
      <c r="E7" s="572">
        <v>23</v>
      </c>
      <c r="F7" s="478"/>
      <c r="G7" s="478"/>
      <c r="H7" s="478"/>
      <c r="J7" s="502" t="s">
        <v>81</v>
      </c>
      <c r="K7" s="572">
        <f t="shared" ref="K7:M8" si="0">C10</f>
        <v>26</v>
      </c>
      <c r="L7" s="572">
        <f t="shared" si="0"/>
        <v>50</v>
      </c>
      <c r="M7" s="572">
        <f t="shared" si="0"/>
        <v>27</v>
      </c>
      <c r="N7" s="478"/>
    </row>
    <row r="8" spans="1:26" s="476" customFormat="1" x14ac:dyDescent="0.2">
      <c r="B8" s="502" t="s">
        <v>79</v>
      </c>
      <c r="C8" s="572">
        <v>21</v>
      </c>
      <c r="D8" s="572">
        <v>62</v>
      </c>
      <c r="E8" s="572">
        <v>18</v>
      </c>
      <c r="F8" s="478"/>
      <c r="G8" s="478"/>
      <c r="H8" s="478"/>
      <c r="J8" s="502" t="s">
        <v>82</v>
      </c>
      <c r="K8" s="572">
        <f t="shared" si="0"/>
        <v>52</v>
      </c>
      <c r="L8" s="572">
        <f t="shared" si="0"/>
        <v>96</v>
      </c>
      <c r="M8" s="572">
        <f t="shared" si="0"/>
        <v>34</v>
      </c>
      <c r="N8" s="478"/>
    </row>
    <row r="9" spans="1:26" x14ac:dyDescent="0.2">
      <c r="B9" s="502" t="s">
        <v>80</v>
      </c>
      <c r="C9" s="573">
        <v>24</v>
      </c>
      <c r="D9" s="573">
        <v>46</v>
      </c>
      <c r="E9" s="573">
        <v>17</v>
      </c>
      <c r="F9" s="478"/>
      <c r="G9" s="478"/>
      <c r="H9" s="478"/>
      <c r="J9" s="502" t="s">
        <v>84</v>
      </c>
      <c r="K9" s="573">
        <f>C13</f>
        <v>7</v>
      </c>
      <c r="L9" s="573">
        <f>D13</f>
        <v>20</v>
      </c>
      <c r="M9" s="573">
        <f>E13</f>
        <v>3</v>
      </c>
      <c r="N9" s="478"/>
      <c r="O9" s="188"/>
      <c r="P9" s="476"/>
      <c r="Q9" s="476"/>
      <c r="R9" s="476"/>
      <c r="S9" s="476"/>
      <c r="T9" s="476"/>
      <c r="U9" s="476"/>
      <c r="V9" s="476"/>
      <c r="W9" s="476"/>
      <c r="X9" s="476"/>
      <c r="Y9" s="476"/>
      <c r="Z9" s="476"/>
    </row>
    <row r="10" spans="1:26" x14ac:dyDescent="0.2">
      <c r="B10" s="502" t="s">
        <v>81</v>
      </c>
      <c r="C10" s="573">
        <v>26</v>
      </c>
      <c r="D10" s="573">
        <v>50</v>
      </c>
      <c r="E10" s="573">
        <v>27</v>
      </c>
      <c r="F10" s="478"/>
      <c r="G10" s="478"/>
      <c r="H10" s="478"/>
      <c r="J10" s="502" t="s">
        <v>278</v>
      </c>
      <c r="K10" s="573">
        <f>C5+C12+C21</f>
        <v>41</v>
      </c>
      <c r="L10" s="573">
        <f>D5+D12+D21</f>
        <v>101</v>
      </c>
      <c r="M10" s="573">
        <f>E5+E12+E21</f>
        <v>41</v>
      </c>
      <c r="N10" s="478"/>
      <c r="O10" s="476"/>
      <c r="P10" s="476"/>
      <c r="Q10" s="476"/>
      <c r="R10" s="476"/>
      <c r="S10" s="476"/>
      <c r="T10" s="476"/>
      <c r="U10" s="476"/>
      <c r="V10" s="476"/>
      <c r="W10" s="476"/>
      <c r="X10" s="476"/>
      <c r="Y10" s="476"/>
      <c r="Z10" s="476"/>
    </row>
    <row r="11" spans="1:26" x14ac:dyDescent="0.2">
      <c r="B11" s="502" t="s">
        <v>82</v>
      </c>
      <c r="C11" s="573">
        <v>52</v>
      </c>
      <c r="D11" s="573">
        <v>96</v>
      </c>
      <c r="E11" s="573">
        <v>34</v>
      </c>
      <c r="F11" s="478"/>
      <c r="G11" s="478"/>
      <c r="H11" s="478"/>
      <c r="J11" s="502" t="s">
        <v>281</v>
      </c>
      <c r="K11" s="573">
        <f>C27+C25</f>
        <v>45</v>
      </c>
      <c r="L11" s="573">
        <f>D27+D25</f>
        <v>105</v>
      </c>
      <c r="M11" s="573">
        <f>E27+E25</f>
        <v>22</v>
      </c>
      <c r="N11" s="478"/>
      <c r="O11" s="476"/>
      <c r="P11" s="476"/>
      <c r="Q11" s="476"/>
      <c r="R11" s="476"/>
      <c r="S11" s="476"/>
      <c r="T11" s="476"/>
      <c r="U11" s="476"/>
      <c r="V11" s="476"/>
      <c r="W11" s="476"/>
      <c r="X11" s="476"/>
      <c r="Y11" s="476"/>
      <c r="Z11" s="476"/>
    </row>
    <row r="12" spans="1:26" x14ac:dyDescent="0.2">
      <c r="B12" s="502" t="s">
        <v>83</v>
      </c>
      <c r="C12" s="573">
        <v>9</v>
      </c>
      <c r="D12" s="573">
        <v>27</v>
      </c>
      <c r="E12" s="573">
        <v>5</v>
      </c>
      <c r="F12" s="476"/>
      <c r="G12" s="476"/>
      <c r="H12" s="476"/>
      <c r="J12" s="502" t="s">
        <v>89</v>
      </c>
      <c r="K12" s="573">
        <f>C18</f>
        <v>106</v>
      </c>
      <c r="L12" s="573">
        <f>D18</f>
        <v>273</v>
      </c>
      <c r="M12" s="573">
        <f>E18</f>
        <v>125</v>
      </c>
      <c r="N12" s="476"/>
      <c r="O12" s="476"/>
      <c r="P12" s="476"/>
      <c r="Q12" s="476"/>
      <c r="R12" s="476"/>
      <c r="S12" s="476"/>
      <c r="T12" s="476"/>
      <c r="U12" s="476"/>
      <c r="V12" s="476"/>
      <c r="W12" s="476"/>
      <c r="X12" s="476"/>
      <c r="Y12" s="476"/>
      <c r="Z12" s="476"/>
    </row>
    <row r="13" spans="1:26" x14ac:dyDescent="0.2">
      <c r="B13" s="502" t="s">
        <v>84</v>
      </c>
      <c r="C13" s="573">
        <v>7</v>
      </c>
      <c r="D13" s="573">
        <v>20</v>
      </c>
      <c r="E13" s="573">
        <v>3</v>
      </c>
      <c r="F13" s="476"/>
      <c r="G13" s="476"/>
      <c r="H13" s="476"/>
      <c r="J13" s="502" t="s">
        <v>86</v>
      </c>
      <c r="K13" s="573">
        <f t="shared" ref="K13:M14" si="1">C15</f>
        <v>4</v>
      </c>
      <c r="L13" s="573">
        <f t="shared" si="1"/>
        <v>12</v>
      </c>
      <c r="M13" s="573">
        <f t="shared" si="1"/>
        <v>7</v>
      </c>
      <c r="N13" s="476"/>
      <c r="O13" s="476"/>
      <c r="P13" s="476"/>
      <c r="Q13" s="476"/>
      <c r="R13" s="476"/>
      <c r="S13" s="476"/>
      <c r="T13" s="476"/>
      <c r="U13" s="476"/>
      <c r="V13" s="476"/>
      <c r="W13" s="476"/>
      <c r="X13" s="476"/>
      <c r="Y13" s="476"/>
      <c r="Z13" s="476"/>
    </row>
    <row r="14" spans="1:26" x14ac:dyDescent="0.2">
      <c r="B14" s="502" t="s">
        <v>85</v>
      </c>
      <c r="C14" s="573">
        <v>24</v>
      </c>
      <c r="D14" s="573">
        <v>47</v>
      </c>
      <c r="E14" s="573">
        <v>8</v>
      </c>
      <c r="F14" s="476"/>
      <c r="G14" s="476"/>
      <c r="H14" s="476"/>
      <c r="J14" s="502" t="s">
        <v>87</v>
      </c>
      <c r="K14" s="573">
        <f t="shared" si="1"/>
        <v>0</v>
      </c>
      <c r="L14" s="573">
        <f t="shared" si="1"/>
        <v>0</v>
      </c>
      <c r="M14" s="573">
        <f t="shared" si="1"/>
        <v>0</v>
      </c>
      <c r="N14" s="476"/>
      <c r="O14" s="476"/>
      <c r="P14" s="476"/>
      <c r="Q14" s="476"/>
      <c r="R14" s="476"/>
      <c r="S14" s="476"/>
      <c r="T14" s="476"/>
      <c r="U14" s="476"/>
      <c r="V14" s="476"/>
      <c r="W14" s="476"/>
      <c r="X14" s="476"/>
      <c r="Y14" s="476"/>
      <c r="Z14" s="476"/>
    </row>
    <row r="15" spans="1:26" x14ac:dyDescent="0.2">
      <c r="B15" s="502" t="s">
        <v>86</v>
      </c>
      <c r="C15" s="573">
        <v>4</v>
      </c>
      <c r="D15" s="573">
        <v>12</v>
      </c>
      <c r="E15" s="573">
        <v>7</v>
      </c>
      <c r="F15" s="476"/>
      <c r="G15" s="476"/>
      <c r="H15" s="476"/>
      <c r="J15" s="502" t="s">
        <v>93</v>
      </c>
      <c r="K15" s="573">
        <f t="shared" ref="K15:M16" si="2">C22</f>
        <v>15</v>
      </c>
      <c r="L15" s="573">
        <f t="shared" si="2"/>
        <v>28</v>
      </c>
      <c r="M15" s="573">
        <f t="shared" si="2"/>
        <v>4</v>
      </c>
      <c r="N15" s="476"/>
      <c r="O15" s="476"/>
      <c r="P15" s="476"/>
      <c r="Q15" s="476"/>
      <c r="R15" s="476"/>
      <c r="S15" s="476"/>
      <c r="T15" s="476"/>
      <c r="U15" s="476"/>
      <c r="V15" s="476"/>
      <c r="W15" s="476"/>
      <c r="X15" s="476"/>
      <c r="Y15" s="476"/>
      <c r="Z15" s="476"/>
    </row>
    <row r="16" spans="1:26" x14ac:dyDescent="0.2">
      <c r="B16" s="502" t="s">
        <v>87</v>
      </c>
      <c r="C16" s="573">
        <v>0</v>
      </c>
      <c r="D16" s="573">
        <v>0</v>
      </c>
      <c r="E16" s="573">
        <v>0</v>
      </c>
      <c r="F16" s="476"/>
      <c r="G16" s="476"/>
      <c r="H16" s="476"/>
      <c r="J16" s="502" t="s">
        <v>94</v>
      </c>
      <c r="K16" s="573">
        <f t="shared" si="2"/>
        <v>0</v>
      </c>
      <c r="L16" s="573">
        <f t="shared" si="2"/>
        <v>0</v>
      </c>
      <c r="M16" s="573">
        <f t="shared" si="2"/>
        <v>0</v>
      </c>
      <c r="N16" s="476"/>
      <c r="O16" s="476"/>
      <c r="P16" s="476"/>
      <c r="Q16" s="476"/>
      <c r="R16" s="476"/>
      <c r="S16" s="476"/>
      <c r="T16" s="476"/>
      <c r="U16" s="476"/>
      <c r="V16" s="476"/>
      <c r="W16" s="476"/>
      <c r="X16" s="476"/>
      <c r="Y16" s="476"/>
      <c r="Z16" s="476"/>
    </row>
    <row r="17" spans="2:26" x14ac:dyDescent="0.2">
      <c r="B17" s="502" t="s">
        <v>88</v>
      </c>
      <c r="C17" s="573">
        <v>14</v>
      </c>
      <c r="D17" s="573">
        <v>33</v>
      </c>
      <c r="E17" s="573">
        <v>12</v>
      </c>
      <c r="F17" s="476"/>
      <c r="G17" s="476"/>
      <c r="H17" s="476"/>
      <c r="J17" s="502" t="s">
        <v>279</v>
      </c>
      <c r="K17" s="573">
        <f>C8+C17</f>
        <v>35</v>
      </c>
      <c r="L17" s="573">
        <f>D8+D17</f>
        <v>95</v>
      </c>
      <c r="M17" s="573">
        <f>E8+E17</f>
        <v>30</v>
      </c>
      <c r="N17" s="476"/>
      <c r="O17" s="476"/>
      <c r="P17" s="476"/>
      <c r="Q17" s="476"/>
      <c r="R17" s="476"/>
      <c r="S17" s="476"/>
      <c r="T17" s="476"/>
      <c r="U17" s="476"/>
      <c r="V17" s="476"/>
      <c r="W17" s="476"/>
      <c r="X17" s="476"/>
      <c r="Y17" s="476"/>
      <c r="Z17" s="476"/>
    </row>
    <row r="18" spans="2:26" x14ac:dyDescent="0.2">
      <c r="B18" s="502" t="s">
        <v>89</v>
      </c>
      <c r="C18" s="573">
        <v>106</v>
      </c>
      <c r="D18" s="573">
        <v>273</v>
      </c>
      <c r="E18" s="573">
        <v>125</v>
      </c>
      <c r="F18" s="476"/>
      <c r="G18" s="476"/>
      <c r="H18" s="476"/>
      <c r="J18" s="502" t="s">
        <v>282</v>
      </c>
      <c r="K18" s="573">
        <f>C6+C20+C28</f>
        <v>59</v>
      </c>
      <c r="L18" s="573">
        <f>D6+D20+D28</f>
        <v>173</v>
      </c>
      <c r="M18" s="573">
        <f>E6+E20+E28</f>
        <v>54</v>
      </c>
      <c r="N18" s="476"/>
      <c r="O18" s="476"/>
      <c r="P18" s="476"/>
      <c r="Q18" s="476"/>
      <c r="R18" s="476"/>
      <c r="S18" s="476"/>
      <c r="T18" s="476"/>
      <c r="U18" s="476"/>
      <c r="V18" s="476"/>
      <c r="W18" s="476"/>
      <c r="X18" s="476"/>
      <c r="Y18" s="476"/>
      <c r="Z18" s="476"/>
    </row>
    <row r="19" spans="2:26" x14ac:dyDescent="0.2">
      <c r="B19" s="502" t="s">
        <v>90</v>
      </c>
      <c r="C19" s="573">
        <v>49</v>
      </c>
      <c r="D19" s="573">
        <v>107</v>
      </c>
      <c r="E19" s="573">
        <v>70</v>
      </c>
      <c r="F19" s="476"/>
      <c r="G19" s="476"/>
      <c r="H19" s="476"/>
      <c r="J19" s="502" t="s">
        <v>280</v>
      </c>
      <c r="K19" s="573">
        <f>C19+C24</f>
        <v>98</v>
      </c>
      <c r="L19" s="573">
        <f>D19+D24</f>
        <v>241</v>
      </c>
      <c r="M19" s="573">
        <f>E19+E24</f>
        <v>102</v>
      </c>
      <c r="N19" s="476"/>
      <c r="O19" s="476"/>
      <c r="P19" s="476"/>
      <c r="Q19" s="476"/>
      <c r="R19" s="476"/>
      <c r="S19" s="476"/>
      <c r="T19" s="476"/>
      <c r="U19" s="476"/>
      <c r="V19" s="476"/>
      <c r="W19" s="476"/>
      <c r="X19" s="476"/>
      <c r="Y19" s="476"/>
      <c r="Z19" s="476"/>
    </row>
    <row r="20" spans="2:26" x14ac:dyDescent="0.2">
      <c r="B20" s="502" t="s">
        <v>91</v>
      </c>
      <c r="C20" s="573">
        <v>9</v>
      </c>
      <c r="D20" s="573">
        <v>22</v>
      </c>
      <c r="E20" s="573">
        <v>5</v>
      </c>
      <c r="F20" s="476"/>
      <c r="G20" s="476"/>
      <c r="H20" s="476"/>
      <c r="J20" s="502" t="s">
        <v>97</v>
      </c>
      <c r="K20" s="573">
        <f>C26</f>
        <v>32</v>
      </c>
      <c r="L20" s="573">
        <f>D26</f>
        <v>88</v>
      </c>
      <c r="M20" s="573">
        <f>E26</f>
        <v>24</v>
      </c>
      <c r="N20" s="476"/>
      <c r="O20" s="476"/>
      <c r="P20" s="476"/>
      <c r="Q20" s="476"/>
      <c r="R20" s="476"/>
      <c r="S20" s="476"/>
      <c r="T20" s="476"/>
      <c r="U20" s="476"/>
      <c r="V20" s="476"/>
      <c r="W20" s="476"/>
      <c r="X20" s="476"/>
      <c r="Y20" s="476"/>
      <c r="Z20" s="476"/>
    </row>
    <row r="21" spans="2:26" x14ac:dyDescent="0.2">
      <c r="B21" s="502" t="s">
        <v>92</v>
      </c>
      <c r="C21" s="573">
        <v>13</v>
      </c>
      <c r="D21" s="573">
        <v>43</v>
      </c>
      <c r="E21" s="573">
        <v>27</v>
      </c>
      <c r="F21" s="476"/>
      <c r="G21" s="476"/>
      <c r="H21" s="476"/>
      <c r="J21" s="502" t="s">
        <v>100</v>
      </c>
      <c r="K21" s="573">
        <f t="shared" ref="K21:M22" si="3">C29</f>
        <v>86</v>
      </c>
      <c r="L21" s="573">
        <f t="shared" si="3"/>
        <v>119</v>
      </c>
      <c r="M21" s="573">
        <f t="shared" si="3"/>
        <v>104</v>
      </c>
      <c r="N21" s="476"/>
      <c r="O21" s="476"/>
      <c r="P21" s="476"/>
      <c r="Q21" s="476"/>
      <c r="R21" s="476"/>
      <c r="S21" s="476"/>
      <c r="T21" s="476"/>
      <c r="U21" s="476"/>
      <c r="V21" s="476"/>
      <c r="W21" s="476"/>
      <c r="X21" s="476"/>
      <c r="Y21" s="476"/>
      <c r="Z21" s="476"/>
    </row>
    <row r="22" spans="2:26" x14ac:dyDescent="0.2">
      <c r="B22" s="502" t="s">
        <v>93</v>
      </c>
      <c r="C22" s="573">
        <v>15</v>
      </c>
      <c r="D22" s="573">
        <v>28</v>
      </c>
      <c r="E22" s="573">
        <v>4</v>
      </c>
      <c r="J22" s="502" t="s">
        <v>101</v>
      </c>
      <c r="K22" s="573">
        <f t="shared" si="3"/>
        <v>13</v>
      </c>
      <c r="L22" s="573">
        <f t="shared" si="3"/>
        <v>31</v>
      </c>
      <c r="M22" s="573">
        <f t="shared" si="3"/>
        <v>12</v>
      </c>
    </row>
    <row r="23" spans="2:26" x14ac:dyDescent="0.2">
      <c r="B23" s="502" t="s">
        <v>94</v>
      </c>
      <c r="C23" s="573">
        <v>0</v>
      </c>
      <c r="D23" s="573">
        <v>0</v>
      </c>
      <c r="E23" s="573">
        <v>0</v>
      </c>
      <c r="J23" s="574" t="s">
        <v>103</v>
      </c>
      <c r="K23" s="577">
        <f>SUM(K5:K22)</f>
        <v>850</v>
      </c>
      <c r="L23" s="577">
        <f>SUM(L5:L22)</f>
        <v>1850</v>
      </c>
      <c r="M23" s="577">
        <f>SUM(M5:M22)</f>
        <v>703</v>
      </c>
    </row>
    <row r="24" spans="2:26" x14ac:dyDescent="0.2">
      <c r="B24" s="502" t="s">
        <v>95</v>
      </c>
      <c r="C24" s="573">
        <v>49</v>
      </c>
      <c r="D24" s="573">
        <v>134</v>
      </c>
      <c r="E24" s="573">
        <v>32</v>
      </c>
      <c r="J24" s="476"/>
      <c r="K24" s="398"/>
      <c r="L24" s="398"/>
      <c r="M24" s="398"/>
    </row>
    <row r="25" spans="2:26" x14ac:dyDescent="0.2">
      <c r="B25" s="502" t="s">
        <v>96</v>
      </c>
      <c r="C25" s="573">
        <v>20</v>
      </c>
      <c r="D25" s="573">
        <v>59</v>
      </c>
      <c r="E25" s="573">
        <v>9</v>
      </c>
      <c r="J25" s="866" t="s">
        <v>356</v>
      </c>
      <c r="K25" s="866"/>
      <c r="L25" s="866"/>
      <c r="M25" s="866"/>
    </row>
    <row r="26" spans="2:26" x14ac:dyDescent="0.2">
      <c r="B26" s="502" t="s">
        <v>97</v>
      </c>
      <c r="C26" s="573">
        <v>32</v>
      </c>
      <c r="D26" s="573">
        <v>88</v>
      </c>
      <c r="E26" s="573">
        <v>24</v>
      </c>
      <c r="J26" s="866"/>
      <c r="K26" s="866"/>
      <c r="L26" s="866"/>
      <c r="M26" s="866"/>
    </row>
    <row r="27" spans="2:26" x14ac:dyDescent="0.2">
      <c r="B27" s="502" t="s">
        <v>98</v>
      </c>
      <c r="C27" s="573">
        <v>25</v>
      </c>
      <c r="D27" s="573">
        <v>46</v>
      </c>
      <c r="E27" s="573">
        <v>13</v>
      </c>
      <c r="J27" s="476"/>
      <c r="K27" s="399"/>
      <c r="L27" s="398"/>
      <c r="M27" s="398"/>
    </row>
    <row r="28" spans="2:26" ht="12.75" customHeight="1" x14ac:dyDescent="0.2">
      <c r="B28" s="502" t="s">
        <v>99</v>
      </c>
      <c r="C28" s="573">
        <v>37</v>
      </c>
      <c r="D28" s="573">
        <v>84</v>
      </c>
      <c r="E28" s="573">
        <v>26</v>
      </c>
      <c r="J28" s="867" t="s">
        <v>104</v>
      </c>
      <c r="K28" s="867"/>
      <c r="L28" s="867"/>
      <c r="M28" s="867"/>
    </row>
    <row r="29" spans="2:26" x14ac:dyDescent="0.2">
      <c r="B29" s="502" t="s">
        <v>100</v>
      </c>
      <c r="C29" s="573">
        <v>86</v>
      </c>
      <c r="D29" s="573">
        <v>119</v>
      </c>
      <c r="E29" s="573">
        <v>104</v>
      </c>
      <c r="J29" s="867"/>
      <c r="K29" s="867"/>
      <c r="L29" s="867"/>
      <c r="M29" s="867"/>
    </row>
    <row r="30" spans="2:26" x14ac:dyDescent="0.2">
      <c r="B30" s="502" t="s">
        <v>101</v>
      </c>
      <c r="C30" s="573">
        <v>13</v>
      </c>
      <c r="D30" s="573">
        <v>31</v>
      </c>
      <c r="E30" s="573">
        <v>12</v>
      </c>
      <c r="J30" s="867"/>
      <c r="K30" s="867"/>
      <c r="L30" s="867"/>
      <c r="M30" s="867"/>
    </row>
    <row r="31" spans="2:26" x14ac:dyDescent="0.2">
      <c r="B31" s="506" t="s">
        <v>102</v>
      </c>
      <c r="C31" s="573">
        <v>162</v>
      </c>
      <c r="D31" s="573">
        <v>267</v>
      </c>
      <c r="E31" s="573">
        <v>66</v>
      </c>
      <c r="J31" s="476"/>
      <c r="K31" s="398"/>
      <c r="L31" s="398"/>
      <c r="M31" s="398"/>
    </row>
    <row r="32" spans="2:26" ht="12.75" customHeight="1" x14ac:dyDescent="0.2">
      <c r="B32" s="574" t="s">
        <v>103</v>
      </c>
      <c r="C32" s="577">
        <f>SUM(C5:C31)</f>
        <v>850</v>
      </c>
      <c r="D32" s="577">
        <f>SUM(D5:D31)</f>
        <v>1850</v>
      </c>
      <c r="E32" s="577">
        <f>SUM(E5:E31)</f>
        <v>703</v>
      </c>
      <c r="J32" s="867" t="s">
        <v>105</v>
      </c>
      <c r="K32" s="867"/>
      <c r="L32" s="867"/>
      <c r="M32" s="867"/>
    </row>
    <row r="33" spans="2:13" x14ac:dyDescent="0.2">
      <c r="J33" s="867"/>
      <c r="K33" s="867"/>
      <c r="L33" s="867"/>
      <c r="M33" s="867"/>
    </row>
    <row r="34" spans="2:13" ht="12.75" customHeight="1" x14ac:dyDescent="0.2">
      <c r="B34" s="866" t="s">
        <v>356</v>
      </c>
      <c r="C34" s="866"/>
      <c r="D34" s="866"/>
      <c r="E34" s="866"/>
      <c r="J34" s="184"/>
      <c r="K34" s="184"/>
      <c r="L34" s="184"/>
      <c r="M34" s="184"/>
    </row>
    <row r="35" spans="2:13" ht="12.75" customHeight="1" x14ac:dyDescent="0.2">
      <c r="B35" s="866"/>
      <c r="C35" s="866"/>
      <c r="D35" s="866"/>
      <c r="E35" s="866"/>
      <c r="J35" s="867" t="s">
        <v>2</v>
      </c>
      <c r="K35" s="867"/>
      <c r="L35" s="867"/>
      <c r="M35" s="867"/>
    </row>
    <row r="36" spans="2:13" x14ac:dyDescent="0.2">
      <c r="J36" s="867"/>
      <c r="K36" s="867"/>
      <c r="L36" s="867"/>
      <c r="M36" s="867"/>
    </row>
    <row r="37" spans="2:13" ht="12.75" customHeight="1" x14ac:dyDescent="0.2">
      <c r="B37" s="867" t="s">
        <v>104</v>
      </c>
      <c r="C37" s="867"/>
      <c r="D37" s="867"/>
      <c r="E37" s="867"/>
      <c r="J37" s="867"/>
      <c r="K37" s="867"/>
      <c r="L37" s="867"/>
      <c r="M37" s="867"/>
    </row>
    <row r="38" spans="2:13" x14ac:dyDescent="0.2">
      <c r="B38" s="867"/>
      <c r="C38" s="867"/>
      <c r="D38" s="867"/>
      <c r="E38" s="867"/>
      <c r="J38" s="400"/>
      <c r="K38" s="400"/>
      <c r="L38" s="400"/>
      <c r="M38" s="400"/>
    </row>
    <row r="39" spans="2:13" x14ac:dyDescent="0.2">
      <c r="B39" s="867"/>
      <c r="C39" s="867"/>
      <c r="D39" s="867"/>
      <c r="E39" s="867"/>
      <c r="J39" s="400"/>
      <c r="K39" s="400"/>
      <c r="L39" s="400"/>
      <c r="M39" s="400"/>
    </row>
    <row r="40" spans="2:13" x14ac:dyDescent="0.2">
      <c r="B40" s="400"/>
      <c r="C40" s="400"/>
      <c r="D40" s="400"/>
      <c r="E40" s="400"/>
      <c r="J40" s="400"/>
      <c r="K40" s="400"/>
      <c r="L40" s="400"/>
      <c r="M40" s="400"/>
    </row>
    <row r="41" spans="2:13" ht="33.75" customHeight="1" x14ac:dyDescent="0.2">
      <c r="B41" s="867" t="s">
        <v>105</v>
      </c>
      <c r="C41" s="867"/>
      <c r="D41" s="867"/>
      <c r="E41" s="867"/>
      <c r="J41" s="867"/>
      <c r="K41" s="867"/>
      <c r="L41" s="867"/>
      <c r="M41" s="867"/>
    </row>
    <row r="43" spans="2:13" ht="18" customHeight="1" x14ac:dyDescent="0.2">
      <c r="B43" s="868" t="s">
        <v>2</v>
      </c>
      <c r="C43" s="868"/>
      <c r="D43" s="868"/>
      <c r="E43" s="868"/>
      <c r="J43" s="868"/>
      <c r="K43" s="868"/>
      <c r="L43" s="868"/>
      <c r="M43" s="868"/>
    </row>
    <row r="44" spans="2:13" ht="18" customHeight="1" x14ac:dyDescent="0.2">
      <c r="B44" s="868"/>
      <c r="C44" s="868"/>
      <c r="D44" s="868"/>
      <c r="E44" s="868"/>
      <c r="J44" s="868"/>
      <c r="K44" s="868"/>
      <c r="L44" s="868"/>
      <c r="M44" s="868"/>
    </row>
    <row r="45" spans="2:13" x14ac:dyDescent="0.2">
      <c r="B45" s="20"/>
      <c r="J45" s="20"/>
    </row>
    <row r="46" spans="2:13" x14ac:dyDescent="0.2">
      <c r="B46" s="20"/>
      <c r="J46" s="20"/>
    </row>
    <row r="47" spans="2:13" x14ac:dyDescent="0.2">
      <c r="B47" s="20"/>
      <c r="J47" s="20"/>
    </row>
  </sheetData>
  <customSheetViews>
    <customSheetView guid="{4BF6A69F-C29D-460A-9E84-5045F8F80EEB}" showGridLines="0" hiddenColumns="1" topLeftCell="A10">
      <selection activeCell="B24" sqref="B24:D25"/>
      <pageMargins left="0.7" right="0.7" top="0.75" bottom="0.75" header="0.3" footer="0.3"/>
      <pageSetup paperSize="9" orientation="portrait" verticalDpi="0" r:id="rId1"/>
    </customSheetView>
  </customSheetViews>
  <mergeCells count="12">
    <mergeCell ref="B34:E35"/>
    <mergeCell ref="B37:E39"/>
    <mergeCell ref="B41:E41"/>
    <mergeCell ref="B43:E44"/>
    <mergeCell ref="I2:M2"/>
    <mergeCell ref="J41:M41"/>
    <mergeCell ref="J43:M44"/>
    <mergeCell ref="J28:M30"/>
    <mergeCell ref="J25:M26"/>
    <mergeCell ref="J32:M33"/>
    <mergeCell ref="J35:M37"/>
    <mergeCell ref="A2:E2"/>
  </mergeCells>
  <phoneticPr fontId="10" type="noConversion"/>
  <pageMargins left="0.7" right="0.7" top="0.75" bottom="0.75" header="0.3" footer="0.3"/>
  <pageSetup paperSize="9" orientation="portrait" verticalDpi="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Q49"/>
  <sheetViews>
    <sheetView showGridLines="0" zoomScaleNormal="100" workbookViewId="0">
      <selection activeCell="M21" sqref="M21"/>
    </sheetView>
  </sheetViews>
  <sheetFormatPr baseColWidth="10" defaultRowHeight="12.75" x14ac:dyDescent="0.2"/>
  <cols>
    <col min="1" max="1" width="2.140625" style="20" customWidth="1"/>
    <col min="2" max="2" width="35" style="20" customWidth="1"/>
    <col min="3" max="3" width="10.42578125" style="20" customWidth="1"/>
    <col min="4" max="4" width="10.28515625" style="20" customWidth="1"/>
    <col min="5" max="5" width="9.7109375" style="20" customWidth="1"/>
    <col min="6" max="6" width="13.85546875" style="20" customWidth="1"/>
    <col min="7" max="7" width="10" style="20" customWidth="1"/>
    <col min="8" max="8" width="9.42578125" style="20" customWidth="1"/>
    <col min="9" max="10" width="7.7109375" style="20" customWidth="1"/>
    <col min="11" max="16384" width="11.42578125" style="20"/>
  </cols>
  <sheetData>
    <row r="1" spans="1:11" x14ac:dyDescent="0.2">
      <c r="A1" s="652" t="s">
        <v>324</v>
      </c>
      <c r="B1" s="652"/>
      <c r="C1" s="652"/>
      <c r="D1" s="652"/>
      <c r="E1" s="652"/>
      <c r="F1" s="652"/>
      <c r="G1" s="652"/>
      <c r="H1" s="652"/>
      <c r="I1" s="652"/>
      <c r="J1" s="652"/>
      <c r="K1" s="652"/>
    </row>
    <row r="3" spans="1:11" ht="12.75" customHeight="1" x14ac:dyDescent="0.2">
      <c r="B3" s="641" t="s">
        <v>263</v>
      </c>
      <c r="C3" s="641"/>
      <c r="D3" s="641"/>
      <c r="E3" s="641"/>
      <c r="F3" s="641"/>
      <c r="G3" s="641"/>
      <c r="H3" s="641"/>
      <c r="I3" s="641"/>
    </row>
    <row r="4" spans="1:11" ht="8.25" customHeight="1" x14ac:dyDescent="0.2">
      <c r="B4" s="2"/>
      <c r="C4" s="2"/>
      <c r="D4" s="2"/>
      <c r="E4" s="2"/>
      <c r="F4" s="2"/>
      <c r="G4" s="2"/>
      <c r="H4" s="2"/>
      <c r="I4" s="2"/>
    </row>
    <row r="5" spans="1:11" ht="12.75" customHeight="1" x14ac:dyDescent="0.2">
      <c r="B5" s="3"/>
      <c r="C5" s="658" t="s">
        <v>184</v>
      </c>
      <c r="D5" s="658" t="s">
        <v>220</v>
      </c>
      <c r="E5" s="658" t="s">
        <v>139</v>
      </c>
      <c r="F5" s="658" t="s">
        <v>138</v>
      </c>
      <c r="G5" s="658" t="s">
        <v>329</v>
      </c>
      <c r="H5" s="658" t="s">
        <v>328</v>
      </c>
      <c r="I5" s="658" t="s">
        <v>327</v>
      </c>
      <c r="J5" s="658" t="s">
        <v>211</v>
      </c>
      <c r="K5" s="658" t="s">
        <v>210</v>
      </c>
    </row>
    <row r="6" spans="1:11" x14ac:dyDescent="0.2">
      <c r="B6" s="3"/>
      <c r="C6" s="659"/>
      <c r="D6" s="659"/>
      <c r="E6" s="659"/>
      <c r="F6" s="659"/>
      <c r="G6" s="659"/>
      <c r="H6" s="659"/>
      <c r="I6" s="659"/>
      <c r="J6" s="659"/>
      <c r="K6" s="659"/>
    </row>
    <row r="7" spans="1:11" x14ac:dyDescent="0.2">
      <c r="B7" s="3"/>
      <c r="C7" s="659"/>
      <c r="D7" s="659"/>
      <c r="E7" s="659"/>
      <c r="F7" s="659"/>
      <c r="G7" s="659"/>
      <c r="H7" s="659"/>
      <c r="I7" s="659"/>
      <c r="J7" s="659"/>
      <c r="K7" s="659"/>
    </row>
    <row r="8" spans="1:11" x14ac:dyDescent="0.2">
      <c r="B8" s="3"/>
      <c r="C8" s="659"/>
      <c r="D8" s="659"/>
      <c r="E8" s="659"/>
      <c r="F8" s="659"/>
      <c r="G8" s="659"/>
      <c r="H8" s="659"/>
      <c r="I8" s="659"/>
      <c r="J8" s="659"/>
      <c r="K8" s="659"/>
    </row>
    <row r="9" spans="1:11" x14ac:dyDescent="0.2">
      <c r="B9" s="3"/>
      <c r="C9" s="659"/>
      <c r="D9" s="659"/>
      <c r="E9" s="659"/>
      <c r="F9" s="659"/>
      <c r="G9" s="659"/>
      <c r="H9" s="659"/>
      <c r="I9" s="659"/>
      <c r="J9" s="659"/>
      <c r="K9" s="659"/>
    </row>
    <row r="10" spans="1:11" x14ac:dyDescent="0.2">
      <c r="B10" s="3"/>
      <c r="C10" s="659"/>
      <c r="D10" s="659"/>
      <c r="E10" s="659"/>
      <c r="F10" s="659"/>
      <c r="G10" s="659"/>
      <c r="H10" s="659"/>
      <c r="I10" s="659"/>
      <c r="J10" s="659"/>
      <c r="K10" s="659"/>
    </row>
    <row r="11" spans="1:11" x14ac:dyDescent="0.2">
      <c r="B11" s="3"/>
      <c r="C11" s="660"/>
      <c r="D11" s="660"/>
      <c r="E11" s="660"/>
      <c r="F11" s="660"/>
      <c r="G11" s="660"/>
      <c r="H11" s="660"/>
      <c r="I11" s="660"/>
      <c r="J11" s="660"/>
      <c r="K11" s="660"/>
    </row>
    <row r="12" spans="1:11" ht="15" customHeight="1" x14ac:dyDescent="0.2">
      <c r="B12" s="67" t="s">
        <v>271</v>
      </c>
      <c r="C12" s="325">
        <v>8.5</v>
      </c>
      <c r="D12" s="324">
        <v>6.4</v>
      </c>
      <c r="E12" s="8">
        <v>20</v>
      </c>
      <c r="F12" s="324">
        <v>5.3</v>
      </c>
      <c r="G12" s="340">
        <v>7.8</v>
      </c>
      <c r="H12" s="8">
        <v>52</v>
      </c>
      <c r="I12" s="8">
        <v>0</v>
      </c>
      <c r="J12" s="8">
        <v>0</v>
      </c>
      <c r="K12" s="328">
        <f>SUM(C12:J12)</f>
        <v>100</v>
      </c>
    </row>
    <row r="13" spans="1:11" x14ac:dyDescent="0.2">
      <c r="B13" s="68" t="s">
        <v>222</v>
      </c>
      <c r="C13" s="10"/>
      <c r="D13" s="9"/>
      <c r="E13" s="10"/>
      <c r="F13" s="9"/>
      <c r="G13" s="10"/>
      <c r="H13" s="11"/>
      <c r="I13" s="11"/>
      <c r="J13" s="11"/>
      <c r="K13" s="70">
        <v>3089</v>
      </c>
    </row>
    <row r="14" spans="1:11" x14ac:dyDescent="0.2">
      <c r="B14" s="69" t="s">
        <v>272</v>
      </c>
      <c r="C14" s="339">
        <v>8.3000000000000007</v>
      </c>
      <c r="D14" s="12">
        <v>6.1</v>
      </c>
      <c r="E14" s="323">
        <v>19.899999999999999</v>
      </c>
      <c r="F14" s="12">
        <v>5.3</v>
      </c>
      <c r="G14" s="323">
        <v>9.4</v>
      </c>
      <c r="H14" s="4">
        <v>50.8</v>
      </c>
      <c r="I14" s="4">
        <v>0</v>
      </c>
      <c r="J14" s="4">
        <v>0</v>
      </c>
      <c r="K14" s="7">
        <f>SUM(C14:J14)</f>
        <v>99.799999999999983</v>
      </c>
    </row>
    <row r="15" spans="1:11" x14ac:dyDescent="0.2">
      <c r="B15" s="336" t="s">
        <v>222</v>
      </c>
      <c r="C15" s="326"/>
      <c r="D15" s="9"/>
      <c r="E15" s="10"/>
      <c r="F15" s="9"/>
      <c r="G15" s="10"/>
      <c r="H15" s="13"/>
      <c r="I15" s="13"/>
      <c r="J15" s="13"/>
      <c r="K15" s="71">
        <v>3340</v>
      </c>
    </row>
    <row r="16" spans="1:11" ht="16.5" customHeight="1" x14ac:dyDescent="0.2">
      <c r="B16" s="15"/>
      <c r="C16" s="323"/>
      <c r="D16" s="323"/>
      <c r="E16" s="323"/>
      <c r="F16" s="323"/>
      <c r="G16" s="323"/>
      <c r="H16" s="16"/>
      <c r="I16" s="17"/>
    </row>
    <row r="17" spans="2:11" ht="12.75" customHeight="1" x14ac:dyDescent="0.2">
      <c r="B17" s="641" t="s">
        <v>264</v>
      </c>
      <c r="C17" s="641"/>
      <c r="D17" s="641"/>
      <c r="E17" s="641"/>
      <c r="F17" s="641"/>
      <c r="G17" s="641"/>
      <c r="H17" s="641"/>
      <c r="I17" s="641"/>
    </row>
    <row r="18" spans="2:11" ht="8.25" customHeight="1" x14ac:dyDescent="0.2">
      <c r="B18" s="14"/>
      <c r="C18" s="14"/>
      <c r="D18" s="14"/>
      <c r="E18" s="14"/>
      <c r="F18" s="323"/>
      <c r="G18" s="323"/>
      <c r="H18" s="16"/>
      <c r="I18" s="17"/>
    </row>
    <row r="19" spans="2:11" ht="12.75" customHeight="1" x14ac:dyDescent="0.2">
      <c r="B19" s="645" t="s">
        <v>219</v>
      </c>
      <c r="C19" s="722" t="s">
        <v>430</v>
      </c>
      <c r="D19" s="723"/>
      <c r="E19" s="722" t="s">
        <v>272</v>
      </c>
      <c r="F19" s="723"/>
      <c r="G19" s="323"/>
      <c r="H19" s="16"/>
      <c r="I19" s="17"/>
    </row>
    <row r="20" spans="2:11" ht="21.75" customHeight="1" x14ac:dyDescent="0.2">
      <c r="B20" s="646"/>
      <c r="C20" s="724"/>
      <c r="D20" s="725"/>
      <c r="E20" s="724"/>
      <c r="F20" s="725"/>
      <c r="G20" s="323"/>
      <c r="H20" s="16"/>
      <c r="I20" s="17"/>
    </row>
    <row r="21" spans="2:11" x14ac:dyDescent="0.2">
      <c r="B21" s="318" t="s">
        <v>223</v>
      </c>
      <c r="C21" s="726">
        <v>0.7</v>
      </c>
      <c r="D21" s="674">
        <v>22.6</v>
      </c>
      <c r="E21" s="726">
        <v>0.7</v>
      </c>
      <c r="F21" s="674">
        <v>13.4</v>
      </c>
      <c r="G21" s="323"/>
      <c r="H21" s="16"/>
      <c r="I21" s="17"/>
    </row>
    <row r="22" spans="2:11" x14ac:dyDescent="0.2">
      <c r="B22" s="35" t="s">
        <v>224</v>
      </c>
      <c r="C22" s="729">
        <v>8.6999999999999993</v>
      </c>
      <c r="D22" s="668">
        <v>23.6</v>
      </c>
      <c r="E22" s="729">
        <v>8.4</v>
      </c>
      <c r="F22" s="668">
        <v>14.4</v>
      </c>
      <c r="G22" s="323"/>
      <c r="H22" s="16"/>
      <c r="I22" s="17"/>
    </row>
    <row r="23" spans="2:11" x14ac:dyDescent="0.2">
      <c r="B23" s="35" t="s">
        <v>225</v>
      </c>
      <c r="C23" s="729">
        <v>20.6</v>
      </c>
      <c r="D23" s="668">
        <v>24.6</v>
      </c>
      <c r="E23" s="729">
        <v>20.8</v>
      </c>
      <c r="F23" s="668">
        <v>15.4</v>
      </c>
      <c r="G23" s="323"/>
      <c r="H23" s="16"/>
      <c r="I23" s="17"/>
    </row>
    <row r="24" spans="2:11" x14ac:dyDescent="0.2">
      <c r="B24" s="35" t="s">
        <v>226</v>
      </c>
      <c r="C24" s="729">
        <v>27.9</v>
      </c>
      <c r="D24" s="668"/>
      <c r="E24" s="729">
        <v>27.8</v>
      </c>
      <c r="F24" s="668">
        <v>16.399999999999999</v>
      </c>
      <c r="G24" s="323"/>
      <c r="H24" s="16"/>
      <c r="I24" s="17"/>
    </row>
    <row r="25" spans="2:11" x14ac:dyDescent="0.2">
      <c r="B25" s="35" t="s">
        <v>227</v>
      </c>
      <c r="C25" s="729">
        <v>16.7</v>
      </c>
      <c r="D25" s="668">
        <v>26.6</v>
      </c>
      <c r="E25" s="729">
        <v>16.8</v>
      </c>
      <c r="F25" s="668">
        <v>17.399999999999999</v>
      </c>
      <c r="G25" s="323"/>
      <c r="H25" s="16"/>
      <c r="I25" s="17"/>
    </row>
    <row r="26" spans="2:11" x14ac:dyDescent="0.2">
      <c r="B26" s="35" t="s">
        <v>228</v>
      </c>
      <c r="C26" s="729">
        <v>10</v>
      </c>
      <c r="D26" s="668"/>
      <c r="E26" s="729">
        <v>9.9</v>
      </c>
      <c r="F26" s="668">
        <v>18.399999999999999</v>
      </c>
      <c r="G26" s="323"/>
      <c r="H26" s="16"/>
      <c r="I26" s="17"/>
    </row>
    <row r="27" spans="2:11" x14ac:dyDescent="0.2">
      <c r="B27" s="35" t="s">
        <v>229</v>
      </c>
      <c r="C27" s="729">
        <v>7.3</v>
      </c>
      <c r="D27" s="668">
        <v>28.6</v>
      </c>
      <c r="E27" s="729">
        <v>7.3</v>
      </c>
      <c r="F27" s="668">
        <v>19.399999999999999</v>
      </c>
      <c r="G27" s="323"/>
      <c r="H27" s="16"/>
      <c r="I27" s="17"/>
    </row>
    <row r="28" spans="2:11" ht="12.75" customHeight="1" x14ac:dyDescent="0.2">
      <c r="B28" s="35" t="s">
        <v>230</v>
      </c>
      <c r="C28" s="730">
        <v>4.5999999999999996</v>
      </c>
      <c r="D28" s="731">
        <v>29.6</v>
      </c>
      <c r="E28" s="730">
        <v>4.8</v>
      </c>
      <c r="F28" s="731">
        <v>20.399999999999999</v>
      </c>
      <c r="G28" s="288"/>
      <c r="H28" s="289"/>
      <c r="I28" s="289"/>
      <c r="J28" s="289"/>
    </row>
    <row r="29" spans="2:11" x14ac:dyDescent="0.2">
      <c r="B29" s="35" t="s">
        <v>231</v>
      </c>
      <c r="C29" s="730">
        <v>3.6</v>
      </c>
      <c r="D29" s="731">
        <v>30.6</v>
      </c>
      <c r="E29" s="730">
        <v>3.7</v>
      </c>
      <c r="F29" s="731">
        <v>21.4</v>
      </c>
      <c r="G29" s="288"/>
      <c r="H29" s="289"/>
      <c r="I29" s="289"/>
      <c r="J29" s="289"/>
    </row>
    <row r="30" spans="2:11" x14ac:dyDescent="0.2">
      <c r="B30" s="36" t="s">
        <v>211</v>
      </c>
      <c r="C30" s="720">
        <v>0</v>
      </c>
      <c r="D30" s="721"/>
      <c r="E30" s="720">
        <v>0</v>
      </c>
      <c r="F30" s="721">
        <v>22.4</v>
      </c>
      <c r="G30" s="288"/>
      <c r="H30" s="289"/>
      <c r="I30" s="289"/>
      <c r="J30" s="289"/>
      <c r="K30" s="402"/>
    </row>
    <row r="31" spans="2:11" x14ac:dyDescent="0.2">
      <c r="B31" s="335" t="s">
        <v>210</v>
      </c>
      <c r="C31" s="732">
        <f>SUM(C21:C30)</f>
        <v>100.09999999999998</v>
      </c>
      <c r="D31" s="733"/>
      <c r="E31" s="732">
        <f>SUM(E21:E30)</f>
        <v>100.2</v>
      </c>
      <c r="F31" s="733"/>
      <c r="G31" s="288"/>
      <c r="H31" s="289"/>
      <c r="I31" s="289"/>
      <c r="J31" s="289"/>
    </row>
    <row r="32" spans="2:11" x14ac:dyDescent="0.2">
      <c r="B32" s="336" t="s">
        <v>222</v>
      </c>
      <c r="C32" s="734">
        <v>3089</v>
      </c>
      <c r="D32" s="735"/>
      <c r="E32" s="734">
        <v>3340</v>
      </c>
      <c r="F32" s="735"/>
      <c r="G32" s="288"/>
      <c r="H32" s="289"/>
      <c r="I32" s="289"/>
      <c r="J32" s="289"/>
    </row>
    <row r="33" spans="2:17" ht="16.5" customHeight="1" x14ac:dyDescent="0.2">
      <c r="B33" s="15"/>
      <c r="C33" s="323"/>
      <c r="D33" s="323"/>
      <c r="E33" s="323"/>
      <c r="F33" s="323"/>
      <c r="G33" s="323"/>
      <c r="H33" s="16"/>
      <c r="I33" s="17"/>
    </row>
    <row r="34" spans="2:17" ht="12.75" customHeight="1" x14ac:dyDescent="0.2">
      <c r="B34" s="641" t="s">
        <v>181</v>
      </c>
      <c r="C34" s="641"/>
      <c r="D34" s="641"/>
      <c r="E34" s="641"/>
      <c r="F34" s="641"/>
      <c r="G34" s="641"/>
      <c r="H34" s="641"/>
      <c r="I34" s="641"/>
      <c r="J34" s="66"/>
      <c r="K34" s="66"/>
      <c r="L34" s="66"/>
      <c r="M34" s="66"/>
      <c r="N34" s="66"/>
      <c r="O34" s="66"/>
      <c r="P34" s="66"/>
      <c r="Q34" s="66"/>
    </row>
    <row r="35" spans="2:17" ht="8.25" customHeight="1" x14ac:dyDescent="0.2"/>
    <row r="36" spans="2:17" ht="18" customHeight="1" x14ac:dyDescent="0.2">
      <c r="C36" s="653" t="s">
        <v>435</v>
      </c>
      <c r="D36" s="655"/>
    </row>
    <row r="37" spans="2:17" ht="18.75" customHeight="1" x14ac:dyDescent="0.2">
      <c r="B37" s="318" t="s">
        <v>140</v>
      </c>
      <c r="C37" s="736">
        <v>524</v>
      </c>
      <c r="D37" s="737"/>
    </row>
    <row r="38" spans="2:17" ht="25.5" customHeight="1" x14ac:dyDescent="0.2">
      <c r="B38" s="35" t="s">
        <v>141</v>
      </c>
      <c r="C38" s="727">
        <v>28</v>
      </c>
      <c r="D38" s="728">
        <v>23.6</v>
      </c>
    </row>
    <row r="39" spans="2:17" ht="26.25" customHeight="1" x14ac:dyDescent="0.2">
      <c r="B39" s="35" t="s">
        <v>142</v>
      </c>
      <c r="C39" s="727">
        <v>7</v>
      </c>
      <c r="D39" s="728"/>
    </row>
    <row r="40" spans="2:17" ht="18" customHeight="1" x14ac:dyDescent="0.2">
      <c r="B40" s="35" t="s">
        <v>143</v>
      </c>
      <c r="C40" s="727">
        <v>157</v>
      </c>
      <c r="D40" s="728"/>
    </row>
    <row r="41" spans="2:17" ht="29.25" customHeight="1" x14ac:dyDescent="0.2">
      <c r="B41" s="35" t="s">
        <v>176</v>
      </c>
      <c r="C41" s="727">
        <v>410</v>
      </c>
      <c r="D41" s="728"/>
    </row>
    <row r="42" spans="2:17" ht="16.5" customHeight="1" x14ac:dyDescent="0.2">
      <c r="B42" s="35" t="s">
        <v>232</v>
      </c>
      <c r="C42" s="727">
        <v>205</v>
      </c>
      <c r="D42" s="728"/>
    </row>
    <row r="43" spans="2:17" ht="29.25" customHeight="1" x14ac:dyDescent="0.2">
      <c r="B43" s="35" t="s">
        <v>146</v>
      </c>
      <c r="C43" s="727">
        <v>1304</v>
      </c>
      <c r="D43" s="728"/>
    </row>
    <row r="44" spans="2:17" ht="26.25" customHeight="1" x14ac:dyDescent="0.2">
      <c r="B44" s="35" t="s">
        <v>168</v>
      </c>
      <c r="C44" s="727">
        <v>141</v>
      </c>
      <c r="D44" s="728"/>
    </row>
    <row r="45" spans="2:17" ht="28.5" customHeight="1" x14ac:dyDescent="0.2">
      <c r="B45" s="35" t="s">
        <v>157</v>
      </c>
      <c r="C45" s="727">
        <v>17</v>
      </c>
      <c r="D45" s="728"/>
    </row>
    <row r="46" spans="2:17" ht="30.75" customHeight="1" x14ac:dyDescent="0.2">
      <c r="B46" s="35" t="s">
        <v>158</v>
      </c>
      <c r="C46" s="727">
        <v>45</v>
      </c>
      <c r="D46" s="728">
        <v>31.6</v>
      </c>
    </row>
    <row r="47" spans="2:17" ht="16.5" customHeight="1" x14ac:dyDescent="0.2">
      <c r="B47" s="35" t="s">
        <v>144</v>
      </c>
      <c r="C47" s="727">
        <v>400</v>
      </c>
      <c r="D47" s="728"/>
    </row>
    <row r="48" spans="2:17" x14ac:dyDescent="0.2">
      <c r="B48" s="35" t="s">
        <v>145</v>
      </c>
      <c r="C48" s="727">
        <v>41</v>
      </c>
      <c r="D48" s="728">
        <v>33.6</v>
      </c>
    </row>
    <row r="49" spans="2:4" x14ac:dyDescent="0.2">
      <c r="B49" s="36" t="s">
        <v>169</v>
      </c>
      <c r="C49" s="718">
        <v>231</v>
      </c>
      <c r="D49" s="719">
        <v>34.6</v>
      </c>
    </row>
  </sheetData>
  <customSheetViews>
    <customSheetView guid="{4BF6A69F-C29D-460A-9E84-5045F8F80EEB}" showGridLines="0">
      <selection activeCell="G22" sqref="G22"/>
      <pageMargins left="0.19685039370078741" right="0.15748031496062992" top="0.19685039370078741" bottom="0.19685039370078741" header="0.31496062992125984" footer="0.31496062992125984"/>
      <pageSetup paperSize="9" orientation="portrait"/>
    </customSheetView>
  </customSheetViews>
  <mergeCells count="54">
    <mergeCell ref="C44:D44"/>
    <mergeCell ref="C24:D24"/>
    <mergeCell ref="C26:D26"/>
    <mergeCell ref="C30:D30"/>
    <mergeCell ref="C37:D37"/>
    <mergeCell ref="C39:D39"/>
    <mergeCell ref="C45:D45"/>
    <mergeCell ref="C47:D47"/>
    <mergeCell ref="A1:K1"/>
    <mergeCell ref="K5:K11"/>
    <mergeCell ref="C46:D46"/>
    <mergeCell ref="H5:H11"/>
    <mergeCell ref="J5:J11"/>
    <mergeCell ref="C32:D32"/>
    <mergeCell ref="E32:F32"/>
    <mergeCell ref="B34:I34"/>
    <mergeCell ref="C36:D36"/>
    <mergeCell ref="C31:D31"/>
    <mergeCell ref="C40:D40"/>
    <mergeCell ref="C41:D41"/>
    <mergeCell ref="C42:D42"/>
    <mergeCell ref="C43:D43"/>
    <mergeCell ref="C48:D48"/>
    <mergeCell ref="E23:F23"/>
    <mergeCell ref="E22:F22"/>
    <mergeCell ref="E29:F29"/>
    <mergeCell ref="E28:F28"/>
    <mergeCell ref="E27:F27"/>
    <mergeCell ref="E26:F26"/>
    <mergeCell ref="C22:D22"/>
    <mergeCell ref="C23:D23"/>
    <mergeCell ref="C25:D25"/>
    <mergeCell ref="E25:F25"/>
    <mergeCell ref="E24:F24"/>
    <mergeCell ref="C27:D27"/>
    <mergeCell ref="C28:D28"/>
    <mergeCell ref="C29:D29"/>
    <mergeCell ref="E31:F31"/>
    <mergeCell ref="C49:D49"/>
    <mergeCell ref="E30:F30"/>
    <mergeCell ref="B3:I3"/>
    <mergeCell ref="C5:C11"/>
    <mergeCell ref="D5:D11"/>
    <mergeCell ref="E5:E11"/>
    <mergeCell ref="F5:F11"/>
    <mergeCell ref="G5:G11"/>
    <mergeCell ref="I5:I11"/>
    <mergeCell ref="B17:I17"/>
    <mergeCell ref="B19:B20"/>
    <mergeCell ref="C19:D20"/>
    <mergeCell ref="E19:F20"/>
    <mergeCell ref="C21:D21"/>
    <mergeCell ref="E21:F21"/>
    <mergeCell ref="C38:D38"/>
  </mergeCells>
  <phoneticPr fontId="10" type="noConversion"/>
  <pageMargins left="0.19685039370078741" right="0.15748031496062992" top="0.19685039370078741" bottom="0.19685039370078741" header="0.31496062992125984" footer="0.31496062992125984"/>
  <pageSetup paperSize="9"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
  <sheetViews>
    <sheetView showGridLines="0" workbookViewId="0">
      <selection activeCell="L1" sqref="I1:M34"/>
    </sheetView>
  </sheetViews>
  <sheetFormatPr baseColWidth="10" defaultColWidth="10.28515625" defaultRowHeight="12.75" x14ac:dyDescent="0.2"/>
  <cols>
    <col min="1" max="1" width="2.42578125" style="111" customWidth="1"/>
    <col min="2" max="2" width="16" style="111" customWidth="1"/>
    <col min="3" max="5" width="16.7109375" style="111" customWidth="1"/>
    <col min="6" max="6" width="6.140625" style="111" customWidth="1"/>
    <col min="7" max="8" width="10.28515625" style="111" hidden="1" customWidth="1"/>
    <col min="9" max="9" width="2.42578125" style="111" customWidth="1"/>
    <col min="10" max="10" width="17.140625" style="111" customWidth="1"/>
    <col min="11" max="13" width="16.7109375" style="111" customWidth="1"/>
    <col min="14" max="16384" width="10.28515625" style="111"/>
  </cols>
  <sheetData>
    <row r="1" spans="1:26" s="20" customFormat="1" ht="12.75" customHeight="1" x14ac:dyDescent="0.2">
      <c r="C1" s="1"/>
      <c r="D1" s="1"/>
      <c r="E1" s="1"/>
      <c r="K1" s="1"/>
      <c r="L1" s="1"/>
      <c r="M1" s="1"/>
    </row>
    <row r="2" spans="1:26" s="20" customFormat="1" ht="16.5" customHeight="1" x14ac:dyDescent="0.2">
      <c r="A2" s="652" t="s">
        <v>106</v>
      </c>
      <c r="B2" s="652"/>
      <c r="C2" s="652"/>
      <c r="D2" s="652"/>
      <c r="E2" s="652"/>
      <c r="F2" s="472"/>
      <c r="G2" s="472"/>
      <c r="H2" s="472"/>
      <c r="I2" s="652" t="s">
        <v>106</v>
      </c>
      <c r="J2" s="652"/>
      <c r="K2" s="652"/>
      <c r="L2" s="652"/>
      <c r="M2" s="652"/>
      <c r="N2" s="380"/>
      <c r="O2" s="380"/>
      <c r="P2" s="380"/>
    </row>
    <row r="3" spans="1:26" s="20" customFormat="1" ht="12.75" customHeight="1" x14ac:dyDescent="0.2">
      <c r="A3" s="104"/>
      <c r="B3" s="104"/>
      <c r="C3" s="1"/>
      <c r="D3" s="1"/>
      <c r="E3" s="1"/>
      <c r="I3" s="104"/>
      <c r="J3" s="104"/>
      <c r="K3" s="1"/>
      <c r="L3" s="1"/>
      <c r="M3" s="1"/>
    </row>
    <row r="4" spans="1:26" s="474" customFormat="1" ht="45" customHeight="1" x14ac:dyDescent="0.2">
      <c r="B4" s="598" t="s">
        <v>291</v>
      </c>
      <c r="C4" s="598" t="s">
        <v>73</v>
      </c>
      <c r="D4" s="598" t="s">
        <v>74</v>
      </c>
      <c r="E4" s="598" t="s">
        <v>75</v>
      </c>
      <c r="J4" s="598" t="s">
        <v>291</v>
      </c>
      <c r="K4" s="598" t="s">
        <v>73</v>
      </c>
      <c r="L4" s="598" t="s">
        <v>74</v>
      </c>
      <c r="M4" s="598" t="s">
        <v>75</v>
      </c>
    </row>
    <row r="5" spans="1:26" s="476" customFormat="1" x14ac:dyDescent="0.2">
      <c r="B5" s="483" t="s">
        <v>76</v>
      </c>
      <c r="C5" s="570">
        <v>20</v>
      </c>
      <c r="D5" s="570">
        <v>15</v>
      </c>
      <c r="E5" s="570">
        <v>6</v>
      </c>
      <c r="F5" s="571"/>
      <c r="G5" s="478"/>
      <c r="H5" s="478"/>
      <c r="J5" s="483" t="s">
        <v>301</v>
      </c>
      <c r="K5" s="570">
        <f>C7+C31</f>
        <v>95</v>
      </c>
      <c r="L5" s="570">
        <f>D7+D31</f>
        <v>156</v>
      </c>
      <c r="M5" s="570">
        <f>E7+E31</f>
        <v>19</v>
      </c>
    </row>
    <row r="6" spans="1:26" s="476" customFormat="1" x14ac:dyDescent="0.2">
      <c r="B6" s="502" t="s">
        <v>77</v>
      </c>
      <c r="C6" s="572">
        <v>9</v>
      </c>
      <c r="D6" s="572">
        <v>27</v>
      </c>
      <c r="E6" s="572">
        <v>8</v>
      </c>
      <c r="F6" s="571"/>
      <c r="G6" s="478"/>
      <c r="H6" s="478"/>
      <c r="J6" s="502" t="s">
        <v>300</v>
      </c>
      <c r="K6" s="572">
        <f>C9+C14</f>
        <v>9</v>
      </c>
      <c r="L6" s="572">
        <f>D9+D14</f>
        <v>24</v>
      </c>
      <c r="M6" s="572">
        <f>E9+E14</f>
        <v>12</v>
      </c>
    </row>
    <row r="7" spans="1:26" s="476" customFormat="1" x14ac:dyDescent="0.2">
      <c r="B7" s="502" t="s">
        <v>78</v>
      </c>
      <c r="C7" s="572">
        <v>6</v>
      </c>
      <c r="D7" s="572">
        <v>14</v>
      </c>
      <c r="E7" s="572">
        <v>4</v>
      </c>
      <c r="F7" s="478"/>
      <c r="G7" s="478"/>
      <c r="H7" s="478"/>
      <c r="J7" s="502" t="s">
        <v>81</v>
      </c>
      <c r="K7" s="572">
        <f t="shared" ref="K7:M8" si="0">C10</f>
        <v>3</v>
      </c>
      <c r="L7" s="572">
        <f t="shared" si="0"/>
        <v>12</v>
      </c>
      <c r="M7" s="572">
        <f t="shared" si="0"/>
        <v>7</v>
      </c>
    </row>
    <row r="8" spans="1:26" s="476" customFormat="1" x14ac:dyDescent="0.2">
      <c r="B8" s="502" t="s">
        <v>79</v>
      </c>
      <c r="C8" s="572">
        <v>3</v>
      </c>
      <c r="D8" s="572">
        <v>13</v>
      </c>
      <c r="E8" s="572">
        <v>3</v>
      </c>
      <c r="F8" s="478"/>
      <c r="G8" s="478"/>
      <c r="H8" s="478"/>
      <c r="J8" s="502" t="s">
        <v>82</v>
      </c>
      <c r="K8" s="572">
        <f t="shared" si="0"/>
        <v>16</v>
      </c>
      <c r="L8" s="572">
        <f t="shared" si="0"/>
        <v>24</v>
      </c>
      <c r="M8" s="572">
        <f t="shared" si="0"/>
        <v>12</v>
      </c>
    </row>
    <row r="9" spans="1:26" x14ac:dyDescent="0.2">
      <c r="B9" s="502" t="s">
        <v>80</v>
      </c>
      <c r="C9" s="573">
        <v>5</v>
      </c>
      <c r="D9" s="573">
        <v>11</v>
      </c>
      <c r="E9" s="573">
        <v>9</v>
      </c>
      <c r="F9" s="478"/>
      <c r="G9" s="478"/>
      <c r="H9" s="478"/>
      <c r="J9" s="502" t="s">
        <v>84</v>
      </c>
      <c r="K9" s="573">
        <f>C13</f>
        <v>4</v>
      </c>
      <c r="L9" s="573">
        <f>D13</f>
        <v>8</v>
      </c>
      <c r="M9" s="573">
        <f>E13</f>
        <v>1</v>
      </c>
      <c r="N9" s="476"/>
      <c r="O9" s="476"/>
      <c r="P9" s="476"/>
      <c r="Q9" s="476"/>
      <c r="R9" s="476"/>
      <c r="S9" s="476"/>
      <c r="T9" s="476"/>
      <c r="U9" s="476"/>
      <c r="V9" s="476"/>
      <c r="W9" s="476"/>
      <c r="X9" s="476"/>
      <c r="Y9" s="476"/>
      <c r="Z9" s="476"/>
    </row>
    <row r="10" spans="1:26" x14ac:dyDescent="0.2">
      <c r="B10" s="502" t="s">
        <v>81</v>
      </c>
      <c r="C10" s="573">
        <v>3</v>
      </c>
      <c r="D10" s="573">
        <v>12</v>
      </c>
      <c r="E10" s="573">
        <v>7</v>
      </c>
      <c r="F10" s="478"/>
      <c r="G10" s="478"/>
      <c r="H10" s="478"/>
      <c r="J10" s="502" t="s">
        <v>278</v>
      </c>
      <c r="K10" s="573">
        <f>C5+C12+C21</f>
        <v>42</v>
      </c>
      <c r="L10" s="573">
        <f>D5+D12+D21</f>
        <v>60</v>
      </c>
      <c r="M10" s="573">
        <f>E5+E12+E21</f>
        <v>12</v>
      </c>
      <c r="N10" s="476"/>
      <c r="O10" s="476"/>
      <c r="P10" s="476"/>
      <c r="Q10" s="476"/>
      <c r="R10" s="476"/>
      <c r="S10" s="476"/>
      <c r="T10" s="476"/>
      <c r="U10" s="476"/>
      <c r="V10" s="476"/>
      <c r="W10" s="476"/>
      <c r="X10" s="476"/>
      <c r="Y10" s="476"/>
      <c r="Z10" s="476"/>
    </row>
    <row r="11" spans="1:26" x14ac:dyDescent="0.2">
      <c r="B11" s="502" t="s">
        <v>82</v>
      </c>
      <c r="C11" s="573">
        <v>16</v>
      </c>
      <c r="D11" s="573">
        <v>24</v>
      </c>
      <c r="E11" s="573">
        <v>12</v>
      </c>
      <c r="F11" s="478"/>
      <c r="G11" s="478"/>
      <c r="H11" s="478"/>
      <c r="J11" s="502" t="s">
        <v>281</v>
      </c>
      <c r="K11" s="573">
        <f>C27+C25</f>
        <v>14</v>
      </c>
      <c r="L11" s="573">
        <f>D27+D25</f>
        <v>46</v>
      </c>
      <c r="M11" s="573">
        <f>E27+E25</f>
        <v>16</v>
      </c>
      <c r="N11" s="476"/>
      <c r="O11" s="476"/>
      <c r="P11" s="476"/>
      <c r="Q11" s="476"/>
      <c r="R11" s="476"/>
      <c r="S11" s="476"/>
      <c r="T11" s="476"/>
      <c r="U11" s="476"/>
      <c r="V11" s="476"/>
      <c r="W11" s="476"/>
      <c r="X11" s="476"/>
      <c r="Y11" s="476"/>
      <c r="Z11" s="476"/>
    </row>
    <row r="12" spans="1:26" x14ac:dyDescent="0.2">
      <c r="B12" s="502" t="s">
        <v>83</v>
      </c>
      <c r="C12" s="573">
        <v>15</v>
      </c>
      <c r="D12" s="573">
        <v>24</v>
      </c>
      <c r="E12" s="573">
        <v>2</v>
      </c>
      <c r="F12" s="476"/>
      <c r="G12" s="476"/>
      <c r="H12" s="476"/>
      <c r="J12" s="502" t="s">
        <v>89</v>
      </c>
      <c r="K12" s="573">
        <f>C18</f>
        <v>78</v>
      </c>
      <c r="L12" s="573">
        <f>D18</f>
        <v>203</v>
      </c>
      <c r="M12" s="573">
        <f>E18</f>
        <v>55</v>
      </c>
      <c r="N12" s="476"/>
      <c r="O12" s="476"/>
      <c r="P12" s="476"/>
      <c r="Q12" s="476"/>
      <c r="R12" s="476"/>
      <c r="S12" s="476"/>
      <c r="T12" s="476"/>
      <c r="U12" s="476"/>
      <c r="V12" s="476"/>
      <c r="W12" s="476"/>
      <c r="X12" s="476"/>
      <c r="Y12" s="476"/>
      <c r="Z12" s="476"/>
    </row>
    <row r="13" spans="1:26" x14ac:dyDescent="0.2">
      <c r="B13" s="502" t="s">
        <v>84</v>
      </c>
      <c r="C13" s="573">
        <v>4</v>
      </c>
      <c r="D13" s="573">
        <v>8</v>
      </c>
      <c r="E13" s="573">
        <v>1</v>
      </c>
      <c r="F13" s="476"/>
      <c r="G13" s="476"/>
      <c r="H13" s="476"/>
      <c r="J13" s="502" t="s">
        <v>86</v>
      </c>
      <c r="K13" s="573">
        <f t="shared" ref="K13:M14" si="1">C15</f>
        <v>0</v>
      </c>
      <c r="L13" s="573">
        <f t="shared" si="1"/>
        <v>6</v>
      </c>
      <c r="M13" s="573">
        <f t="shared" si="1"/>
        <v>3</v>
      </c>
      <c r="N13" s="476"/>
      <c r="O13" s="476"/>
      <c r="P13" s="476"/>
      <c r="Q13" s="476"/>
      <c r="R13" s="476"/>
      <c r="S13" s="476"/>
      <c r="T13" s="476"/>
      <c r="U13" s="476"/>
      <c r="V13" s="476"/>
      <c r="W13" s="476"/>
      <c r="X13" s="476"/>
      <c r="Y13" s="476"/>
      <c r="Z13" s="476"/>
    </row>
    <row r="14" spans="1:26" x14ac:dyDescent="0.2">
      <c r="B14" s="502" t="s">
        <v>85</v>
      </c>
      <c r="C14" s="573">
        <v>4</v>
      </c>
      <c r="D14" s="573">
        <v>13</v>
      </c>
      <c r="E14" s="573">
        <v>3</v>
      </c>
      <c r="F14" s="476"/>
      <c r="G14" s="476"/>
      <c r="H14" s="476"/>
      <c r="J14" s="502" t="s">
        <v>87</v>
      </c>
      <c r="K14" s="573">
        <f t="shared" si="1"/>
        <v>0</v>
      </c>
      <c r="L14" s="573">
        <f t="shared" si="1"/>
        <v>0</v>
      </c>
      <c r="M14" s="573">
        <f t="shared" si="1"/>
        <v>0</v>
      </c>
      <c r="N14" s="476"/>
      <c r="O14" s="476"/>
      <c r="P14" s="476"/>
      <c r="Q14" s="476"/>
      <c r="R14" s="476"/>
      <c r="S14" s="476"/>
      <c r="T14" s="476"/>
      <c r="U14" s="476"/>
      <c r="V14" s="476"/>
      <c r="W14" s="476"/>
      <c r="X14" s="476"/>
      <c r="Y14" s="476"/>
      <c r="Z14" s="476"/>
    </row>
    <row r="15" spans="1:26" x14ac:dyDescent="0.2">
      <c r="B15" s="502" t="s">
        <v>86</v>
      </c>
      <c r="C15" s="573">
        <v>0</v>
      </c>
      <c r="D15" s="573">
        <v>6</v>
      </c>
      <c r="E15" s="573">
        <v>3</v>
      </c>
      <c r="F15" s="476"/>
      <c r="G15" s="476"/>
      <c r="H15" s="476"/>
      <c r="J15" s="502" t="s">
        <v>93</v>
      </c>
      <c r="K15" s="573">
        <f t="shared" ref="K15:M16" si="2">C22</f>
        <v>12</v>
      </c>
      <c r="L15" s="573">
        <f t="shared" si="2"/>
        <v>16</v>
      </c>
      <c r="M15" s="573">
        <f t="shared" si="2"/>
        <v>6</v>
      </c>
      <c r="N15" s="476"/>
      <c r="O15" s="476"/>
      <c r="P15" s="476"/>
      <c r="Q15" s="476"/>
      <c r="R15" s="476"/>
      <c r="S15" s="476"/>
      <c r="T15" s="476"/>
      <c r="U15" s="476"/>
      <c r="V15" s="476"/>
      <c r="W15" s="476"/>
      <c r="X15" s="476"/>
      <c r="Y15" s="476"/>
      <c r="Z15" s="476"/>
    </row>
    <row r="16" spans="1:26" x14ac:dyDescent="0.2">
      <c r="B16" s="502" t="s">
        <v>87</v>
      </c>
      <c r="C16" s="573">
        <v>0</v>
      </c>
      <c r="D16" s="573">
        <v>0</v>
      </c>
      <c r="E16" s="573">
        <v>0</v>
      </c>
      <c r="F16" s="476"/>
      <c r="G16" s="476"/>
      <c r="H16" s="476"/>
      <c r="J16" s="502" t="s">
        <v>94</v>
      </c>
      <c r="K16" s="573">
        <f t="shared" si="2"/>
        <v>1</v>
      </c>
      <c r="L16" s="573">
        <f t="shared" si="2"/>
        <v>0</v>
      </c>
      <c r="M16" s="573">
        <f t="shared" si="2"/>
        <v>0</v>
      </c>
      <c r="N16" s="476"/>
      <c r="O16" s="476"/>
      <c r="P16" s="476"/>
      <c r="Q16" s="476"/>
      <c r="R16" s="476"/>
      <c r="S16" s="476"/>
      <c r="T16" s="476"/>
      <c r="U16" s="476"/>
      <c r="V16" s="476"/>
      <c r="W16" s="476"/>
      <c r="X16" s="476"/>
      <c r="Y16" s="476"/>
      <c r="Z16" s="476"/>
    </row>
    <row r="17" spans="2:26" x14ac:dyDescent="0.2">
      <c r="B17" s="502" t="s">
        <v>88</v>
      </c>
      <c r="C17" s="573">
        <v>0</v>
      </c>
      <c r="D17" s="573">
        <v>2</v>
      </c>
      <c r="E17" s="573">
        <v>0</v>
      </c>
      <c r="F17" s="476"/>
      <c r="G17" s="476"/>
      <c r="H17" s="476"/>
      <c r="J17" s="502" t="s">
        <v>279</v>
      </c>
      <c r="K17" s="573">
        <f>C8+C17</f>
        <v>3</v>
      </c>
      <c r="L17" s="573">
        <f>D8+D17</f>
        <v>15</v>
      </c>
      <c r="M17" s="573">
        <f>E8+E17</f>
        <v>3</v>
      </c>
      <c r="N17" s="476"/>
      <c r="O17" s="476"/>
      <c r="P17" s="476"/>
      <c r="Q17" s="476"/>
      <c r="R17" s="476"/>
      <c r="S17" s="476"/>
      <c r="T17" s="476"/>
      <c r="U17" s="476"/>
      <c r="V17" s="476"/>
      <c r="W17" s="476"/>
      <c r="X17" s="476"/>
      <c r="Y17" s="476"/>
      <c r="Z17" s="476"/>
    </row>
    <row r="18" spans="2:26" x14ac:dyDescent="0.2">
      <c r="B18" s="502" t="s">
        <v>89</v>
      </c>
      <c r="C18" s="573">
        <v>78</v>
      </c>
      <c r="D18" s="573">
        <v>203</v>
      </c>
      <c r="E18" s="573">
        <v>55</v>
      </c>
      <c r="F18" s="476"/>
      <c r="G18" s="476"/>
      <c r="H18" s="476"/>
      <c r="J18" s="502" t="s">
        <v>282</v>
      </c>
      <c r="K18" s="573">
        <f>C6+C20+C28</f>
        <v>14</v>
      </c>
      <c r="L18" s="573">
        <f>D6+D20+D28</f>
        <v>51</v>
      </c>
      <c r="M18" s="573">
        <f>E6+E20+E28</f>
        <v>20</v>
      </c>
      <c r="N18" s="476"/>
      <c r="O18" s="476"/>
      <c r="P18" s="476"/>
      <c r="Q18" s="476"/>
      <c r="R18" s="476"/>
      <c r="S18" s="476"/>
      <c r="T18" s="476"/>
      <c r="U18" s="476"/>
      <c r="V18" s="476"/>
      <c r="W18" s="476"/>
      <c r="X18" s="476"/>
      <c r="Y18" s="476"/>
      <c r="Z18" s="476"/>
    </row>
    <row r="19" spans="2:26" x14ac:dyDescent="0.2">
      <c r="B19" s="502" t="s">
        <v>90</v>
      </c>
      <c r="C19" s="573">
        <v>4</v>
      </c>
      <c r="D19" s="573">
        <v>64</v>
      </c>
      <c r="E19" s="573">
        <v>23</v>
      </c>
      <c r="F19" s="476"/>
      <c r="G19" s="476"/>
      <c r="H19" s="476"/>
      <c r="J19" s="502" t="s">
        <v>280</v>
      </c>
      <c r="K19" s="573">
        <f>C19+C24</f>
        <v>31</v>
      </c>
      <c r="L19" s="573">
        <f>D19+D24</f>
        <v>118</v>
      </c>
      <c r="M19" s="573">
        <f>E19+E24</f>
        <v>30</v>
      </c>
      <c r="N19" s="476"/>
      <c r="O19" s="476"/>
      <c r="P19" s="476"/>
      <c r="Q19" s="476"/>
      <c r="R19" s="476"/>
      <c r="S19" s="476"/>
      <c r="T19" s="476"/>
      <c r="U19" s="476"/>
      <c r="V19" s="476"/>
      <c r="W19" s="476"/>
      <c r="X19" s="476"/>
      <c r="Y19" s="476"/>
      <c r="Z19" s="476"/>
    </row>
    <row r="20" spans="2:26" x14ac:dyDescent="0.2">
      <c r="B20" s="502" t="s">
        <v>91</v>
      </c>
      <c r="C20" s="573">
        <v>0</v>
      </c>
      <c r="D20" s="573">
        <v>3</v>
      </c>
      <c r="E20" s="573">
        <v>2</v>
      </c>
      <c r="F20" s="476"/>
      <c r="G20" s="476"/>
      <c r="H20" s="476"/>
      <c r="J20" s="502" t="s">
        <v>97</v>
      </c>
      <c r="K20" s="573">
        <f>C26</f>
        <v>5</v>
      </c>
      <c r="L20" s="573">
        <f>D26</f>
        <v>25</v>
      </c>
      <c r="M20" s="573">
        <f>E26</f>
        <v>5</v>
      </c>
      <c r="N20" s="476"/>
      <c r="O20" s="476"/>
      <c r="P20" s="476"/>
      <c r="Q20" s="476"/>
      <c r="R20" s="476"/>
      <c r="S20" s="476"/>
      <c r="T20" s="476"/>
      <c r="U20" s="476"/>
      <c r="V20" s="476"/>
      <c r="W20" s="476"/>
      <c r="X20" s="476"/>
      <c r="Y20" s="476"/>
      <c r="Z20" s="476"/>
    </row>
    <row r="21" spans="2:26" x14ac:dyDescent="0.2">
      <c r="B21" s="502" t="s">
        <v>92</v>
      </c>
      <c r="C21" s="573">
        <v>7</v>
      </c>
      <c r="D21" s="573">
        <v>21</v>
      </c>
      <c r="E21" s="573">
        <v>4</v>
      </c>
      <c r="F21" s="476"/>
      <c r="G21" s="476"/>
      <c r="H21" s="476"/>
      <c r="J21" s="502" t="s">
        <v>100</v>
      </c>
      <c r="K21" s="573">
        <f t="shared" ref="K21:M22" si="3">C29</f>
        <v>67</v>
      </c>
      <c r="L21" s="573">
        <f t="shared" si="3"/>
        <v>67</v>
      </c>
      <c r="M21" s="573">
        <f t="shared" si="3"/>
        <v>62</v>
      </c>
      <c r="N21" s="476"/>
      <c r="O21" s="476"/>
      <c r="P21" s="476"/>
      <c r="Q21" s="476"/>
      <c r="R21" s="476"/>
      <c r="S21" s="476"/>
      <c r="T21" s="476"/>
      <c r="U21" s="476"/>
      <c r="V21" s="476"/>
      <c r="W21" s="476"/>
      <c r="X21" s="476"/>
      <c r="Y21" s="476"/>
      <c r="Z21" s="476"/>
    </row>
    <row r="22" spans="2:26" x14ac:dyDescent="0.2">
      <c r="B22" s="502" t="s">
        <v>93</v>
      </c>
      <c r="C22" s="573">
        <v>12</v>
      </c>
      <c r="D22" s="573">
        <v>16</v>
      </c>
      <c r="E22" s="573">
        <v>6</v>
      </c>
      <c r="J22" s="502" t="s">
        <v>101</v>
      </c>
      <c r="K22" s="573">
        <f t="shared" si="3"/>
        <v>4</v>
      </c>
      <c r="L22" s="573">
        <f t="shared" si="3"/>
        <v>24</v>
      </c>
      <c r="M22" s="573">
        <f t="shared" si="3"/>
        <v>14</v>
      </c>
    </row>
    <row r="23" spans="2:26" x14ac:dyDescent="0.2">
      <c r="B23" s="502" t="s">
        <v>94</v>
      </c>
      <c r="C23" s="573">
        <v>1</v>
      </c>
      <c r="D23" s="573">
        <v>0</v>
      </c>
      <c r="E23" s="573">
        <v>0</v>
      </c>
      <c r="J23" s="574" t="s">
        <v>103</v>
      </c>
      <c r="K23" s="577">
        <f>SUM(K5:K22)</f>
        <v>398</v>
      </c>
      <c r="L23" s="577">
        <f>SUM(L5:L22)</f>
        <v>855</v>
      </c>
      <c r="M23" s="577">
        <f>SUM(M5:M22)</f>
        <v>277</v>
      </c>
    </row>
    <row r="24" spans="2:26" x14ac:dyDescent="0.2">
      <c r="B24" s="502" t="s">
        <v>95</v>
      </c>
      <c r="C24" s="573">
        <v>27</v>
      </c>
      <c r="D24" s="573">
        <v>54</v>
      </c>
      <c r="E24" s="573">
        <v>7</v>
      </c>
      <c r="J24" s="476"/>
      <c r="K24" s="398"/>
      <c r="L24" s="398"/>
      <c r="M24" s="398"/>
    </row>
    <row r="25" spans="2:26" x14ac:dyDescent="0.2">
      <c r="B25" s="502" t="s">
        <v>96</v>
      </c>
      <c r="C25" s="573">
        <v>2</v>
      </c>
      <c r="D25" s="573">
        <v>16</v>
      </c>
      <c r="E25" s="573">
        <v>6</v>
      </c>
      <c r="J25" s="866" t="s">
        <v>356</v>
      </c>
      <c r="K25" s="866"/>
      <c r="L25" s="866"/>
      <c r="M25" s="866"/>
    </row>
    <row r="26" spans="2:26" x14ac:dyDescent="0.2">
      <c r="B26" s="502" t="s">
        <v>97</v>
      </c>
      <c r="C26" s="573">
        <v>5</v>
      </c>
      <c r="D26" s="573">
        <v>25</v>
      </c>
      <c r="E26" s="573">
        <v>5</v>
      </c>
      <c r="J26" s="866"/>
      <c r="K26" s="866"/>
      <c r="L26" s="866"/>
      <c r="M26" s="866"/>
    </row>
    <row r="27" spans="2:26" x14ac:dyDescent="0.2">
      <c r="B27" s="502" t="s">
        <v>98</v>
      </c>
      <c r="C27" s="573">
        <v>12</v>
      </c>
      <c r="D27" s="573">
        <v>30</v>
      </c>
      <c r="E27" s="573">
        <v>10</v>
      </c>
      <c r="J27" s="476"/>
      <c r="K27" s="399"/>
      <c r="L27" s="398"/>
      <c r="M27" s="398"/>
    </row>
    <row r="28" spans="2:26" x14ac:dyDescent="0.2">
      <c r="B28" s="502" t="s">
        <v>99</v>
      </c>
      <c r="C28" s="573">
        <v>5</v>
      </c>
      <c r="D28" s="573">
        <v>21</v>
      </c>
      <c r="E28" s="573">
        <v>10</v>
      </c>
      <c r="J28" s="867" t="s">
        <v>104</v>
      </c>
      <c r="K28" s="867"/>
      <c r="L28" s="867"/>
      <c r="M28" s="867"/>
    </row>
    <row r="29" spans="2:26" x14ac:dyDescent="0.2">
      <c r="B29" s="502" t="s">
        <v>100</v>
      </c>
      <c r="C29" s="573">
        <v>67</v>
      </c>
      <c r="D29" s="573">
        <v>67</v>
      </c>
      <c r="E29" s="573">
        <v>62</v>
      </c>
      <c r="J29" s="867"/>
      <c r="K29" s="867"/>
      <c r="L29" s="867"/>
      <c r="M29" s="867"/>
    </row>
    <row r="30" spans="2:26" x14ac:dyDescent="0.2">
      <c r="B30" s="502" t="s">
        <v>101</v>
      </c>
      <c r="C30" s="573">
        <v>4</v>
      </c>
      <c r="D30" s="573">
        <v>24</v>
      </c>
      <c r="E30" s="573">
        <v>14</v>
      </c>
      <c r="J30" s="867"/>
      <c r="K30" s="867"/>
      <c r="L30" s="867"/>
      <c r="M30" s="867"/>
    </row>
    <row r="31" spans="2:26" x14ac:dyDescent="0.2">
      <c r="B31" s="506" t="s">
        <v>102</v>
      </c>
      <c r="C31" s="573">
        <v>89</v>
      </c>
      <c r="D31" s="573">
        <v>142</v>
      </c>
      <c r="E31" s="573">
        <v>15</v>
      </c>
      <c r="J31" s="476"/>
      <c r="K31" s="398"/>
      <c r="L31" s="398"/>
      <c r="M31" s="398"/>
    </row>
    <row r="32" spans="2:26" ht="12.75" customHeight="1" x14ac:dyDescent="0.2">
      <c r="B32" s="574" t="s">
        <v>103</v>
      </c>
      <c r="C32" s="576">
        <f>SUM(C5:C31)</f>
        <v>398</v>
      </c>
      <c r="D32" s="576">
        <f>SUM(D5:D31)</f>
        <v>855</v>
      </c>
      <c r="E32" s="576">
        <f>SUM(E5:E31)</f>
        <v>277</v>
      </c>
      <c r="J32" s="867" t="s">
        <v>286</v>
      </c>
      <c r="K32" s="867"/>
      <c r="L32" s="867"/>
      <c r="M32" s="867"/>
    </row>
    <row r="33" spans="2:13" x14ac:dyDescent="0.2">
      <c r="J33" s="867"/>
      <c r="K33" s="867"/>
      <c r="L33" s="867"/>
      <c r="M33" s="867"/>
    </row>
    <row r="34" spans="2:13" ht="12.75" customHeight="1" x14ac:dyDescent="0.2">
      <c r="B34" s="866" t="s">
        <v>356</v>
      </c>
      <c r="C34" s="866"/>
      <c r="D34" s="866"/>
      <c r="E34" s="866"/>
      <c r="J34" s="400"/>
      <c r="K34" s="400"/>
      <c r="L34" s="400"/>
      <c r="M34" s="400"/>
    </row>
    <row r="35" spans="2:13" x14ac:dyDescent="0.2">
      <c r="B35" s="866"/>
      <c r="C35" s="866"/>
      <c r="D35" s="866"/>
      <c r="E35" s="866"/>
      <c r="J35" s="400"/>
      <c r="K35" s="400"/>
      <c r="L35" s="400"/>
      <c r="M35" s="400"/>
    </row>
    <row r="36" spans="2:13" x14ac:dyDescent="0.2">
      <c r="J36" s="400"/>
      <c r="K36" s="400"/>
      <c r="L36" s="400"/>
      <c r="M36" s="400"/>
    </row>
    <row r="37" spans="2:13" ht="12.75" customHeight="1" x14ac:dyDescent="0.2">
      <c r="B37" s="867" t="s">
        <v>104</v>
      </c>
      <c r="C37" s="867"/>
      <c r="D37" s="867"/>
      <c r="E37" s="867"/>
      <c r="J37" s="400"/>
      <c r="K37" s="400"/>
      <c r="L37" s="400"/>
      <c r="M37" s="400"/>
    </row>
    <row r="38" spans="2:13" x14ac:dyDescent="0.2">
      <c r="B38" s="867"/>
      <c r="C38" s="867"/>
      <c r="D38" s="867"/>
      <c r="E38" s="867"/>
      <c r="J38" s="400"/>
      <c r="K38" s="400"/>
      <c r="L38" s="400"/>
      <c r="M38" s="400"/>
    </row>
    <row r="39" spans="2:13" x14ac:dyDescent="0.2">
      <c r="B39" s="867"/>
      <c r="C39" s="867"/>
      <c r="D39" s="867"/>
      <c r="E39" s="867"/>
    </row>
    <row r="40" spans="2:13" x14ac:dyDescent="0.2">
      <c r="B40" s="400"/>
      <c r="C40" s="400"/>
      <c r="D40" s="400"/>
      <c r="E40" s="400"/>
      <c r="J40" s="868" t="s">
        <v>283</v>
      </c>
      <c r="K40" s="868"/>
      <c r="L40" s="868"/>
      <c r="M40" s="868"/>
    </row>
    <row r="41" spans="2:13" ht="28.5" customHeight="1" x14ac:dyDescent="0.2">
      <c r="B41" s="867" t="s">
        <v>105</v>
      </c>
      <c r="C41" s="867"/>
      <c r="D41" s="867"/>
      <c r="E41" s="867"/>
      <c r="J41" s="868"/>
      <c r="K41" s="868"/>
      <c r="L41" s="868"/>
      <c r="M41" s="868"/>
    </row>
    <row r="42" spans="2:13" x14ac:dyDescent="0.2">
      <c r="J42" s="20"/>
    </row>
    <row r="43" spans="2:13" x14ac:dyDescent="0.2">
      <c r="J43" s="20"/>
    </row>
    <row r="44" spans="2:13" x14ac:dyDescent="0.2">
      <c r="J44" s="20"/>
    </row>
  </sheetData>
  <customSheetViews>
    <customSheetView guid="{4BF6A69F-C29D-460A-9E84-5045F8F80EEB}" showGridLines="0" hiddenColumns="1" topLeftCell="A4">
      <selection activeCell="K20" sqref="K20"/>
      <pageMargins left="0.7" right="0.7" top="0.75" bottom="0.75" header="0.3" footer="0.3"/>
    </customSheetView>
  </customSheetViews>
  <mergeCells count="9">
    <mergeCell ref="J40:M41"/>
    <mergeCell ref="J25:M26"/>
    <mergeCell ref="J28:M30"/>
    <mergeCell ref="J32:M33"/>
    <mergeCell ref="A2:E2"/>
    <mergeCell ref="B34:E35"/>
    <mergeCell ref="B37:E39"/>
    <mergeCell ref="B41:E41"/>
    <mergeCell ref="I2:M2"/>
  </mergeCells>
  <phoneticPr fontId="10" type="noConversion"/>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7"/>
  <sheetViews>
    <sheetView showGridLines="0" workbookViewId="0">
      <selection activeCell="L1" sqref="I1:M34"/>
    </sheetView>
  </sheetViews>
  <sheetFormatPr baseColWidth="10" defaultColWidth="10.28515625" defaultRowHeight="12.75" x14ac:dyDescent="0.2"/>
  <cols>
    <col min="1" max="1" width="2.42578125" style="111" customWidth="1"/>
    <col min="2" max="2" width="16" style="111" customWidth="1"/>
    <col min="3" max="5" width="16.7109375" style="111" customWidth="1"/>
    <col min="6" max="6" width="5" style="111" customWidth="1"/>
    <col min="7" max="8" width="10.28515625" style="111" hidden="1" customWidth="1"/>
    <col min="9" max="9" width="2.42578125" style="111" customWidth="1"/>
    <col min="10" max="10" width="17.140625" style="111" customWidth="1"/>
    <col min="11" max="13" width="16.7109375" style="111" customWidth="1"/>
    <col min="14" max="16384" width="10.28515625" style="111"/>
  </cols>
  <sheetData>
    <row r="1" spans="1:26" s="20" customFormat="1" ht="12.75" customHeight="1" x14ac:dyDescent="0.2">
      <c r="C1" s="1"/>
      <c r="D1" s="1"/>
      <c r="E1" s="1"/>
      <c r="K1" s="1"/>
      <c r="L1" s="1"/>
      <c r="M1" s="1"/>
    </row>
    <row r="2" spans="1:26" s="20" customFormat="1" ht="15" customHeight="1" x14ac:dyDescent="0.2">
      <c r="A2" s="652" t="s">
        <v>107</v>
      </c>
      <c r="B2" s="652"/>
      <c r="C2" s="652"/>
      <c r="D2" s="652"/>
      <c r="E2" s="652"/>
      <c r="F2" s="578"/>
      <c r="G2" s="578"/>
      <c r="H2" s="578"/>
      <c r="I2" s="652" t="s">
        <v>107</v>
      </c>
      <c r="J2" s="652"/>
      <c r="K2" s="652"/>
      <c r="L2" s="652"/>
      <c r="M2" s="652"/>
      <c r="N2" s="380"/>
      <c r="O2" s="380"/>
      <c r="P2" s="380"/>
    </row>
    <row r="3" spans="1:26" s="20" customFormat="1" ht="12.75" customHeight="1" x14ac:dyDescent="0.2">
      <c r="A3" s="104"/>
      <c r="B3" s="104"/>
      <c r="C3" s="1"/>
      <c r="D3" s="1"/>
      <c r="E3" s="1"/>
      <c r="I3" s="104"/>
      <c r="J3" s="104"/>
      <c r="K3" s="1"/>
      <c r="L3" s="1"/>
      <c r="M3" s="1"/>
    </row>
    <row r="4" spans="1:26" s="474" customFormat="1" ht="45" customHeight="1" x14ac:dyDescent="0.2">
      <c r="B4" s="598" t="s">
        <v>291</v>
      </c>
      <c r="C4" s="598" t="s">
        <v>73</v>
      </c>
      <c r="D4" s="598" t="s">
        <v>74</v>
      </c>
      <c r="E4" s="598" t="s">
        <v>75</v>
      </c>
      <c r="J4" s="598" t="s">
        <v>291</v>
      </c>
      <c r="K4" s="598" t="s">
        <v>73</v>
      </c>
      <c r="L4" s="598" t="s">
        <v>74</v>
      </c>
      <c r="M4" s="598" t="s">
        <v>75</v>
      </c>
    </row>
    <row r="5" spans="1:26" s="476" customFormat="1" x14ac:dyDescent="0.2">
      <c r="B5" s="483" t="s">
        <v>76</v>
      </c>
      <c r="C5" s="570">
        <v>0</v>
      </c>
      <c r="D5" s="570">
        <v>0</v>
      </c>
      <c r="E5" s="570">
        <v>0</v>
      </c>
      <c r="F5" s="571"/>
      <c r="G5" s="478"/>
      <c r="H5" s="478"/>
      <c r="J5" s="483" t="s">
        <v>301</v>
      </c>
      <c r="K5" s="570">
        <f>C7+C31</f>
        <v>3</v>
      </c>
      <c r="L5" s="570">
        <f>D7+D31</f>
        <v>27</v>
      </c>
      <c r="M5" s="570">
        <f>E7+E31</f>
        <v>1</v>
      </c>
    </row>
    <row r="6" spans="1:26" s="476" customFormat="1" x14ac:dyDescent="0.2">
      <c r="B6" s="502" t="s">
        <v>77</v>
      </c>
      <c r="C6" s="572">
        <v>0</v>
      </c>
      <c r="D6" s="572">
        <v>8</v>
      </c>
      <c r="E6" s="572">
        <v>2</v>
      </c>
      <c r="F6" s="571"/>
      <c r="G6" s="478"/>
      <c r="H6" s="478"/>
      <c r="J6" s="502" t="s">
        <v>300</v>
      </c>
      <c r="K6" s="572">
        <f>C9+C14</f>
        <v>0</v>
      </c>
      <c r="L6" s="572">
        <f>D9+D14</f>
        <v>0</v>
      </c>
      <c r="M6" s="572">
        <f>E9+E14</f>
        <v>0</v>
      </c>
    </row>
    <row r="7" spans="1:26" s="476" customFormat="1" x14ac:dyDescent="0.2">
      <c r="B7" s="502" t="s">
        <v>78</v>
      </c>
      <c r="C7" s="572">
        <v>0</v>
      </c>
      <c r="D7" s="572">
        <v>0</v>
      </c>
      <c r="E7" s="572">
        <v>0</v>
      </c>
      <c r="F7" s="478"/>
      <c r="G7" s="478"/>
      <c r="H7" s="478"/>
      <c r="J7" s="502" t="s">
        <v>81</v>
      </c>
      <c r="K7" s="572">
        <f t="shared" ref="K7:M8" si="0">C10</f>
        <v>0</v>
      </c>
      <c r="L7" s="572">
        <f t="shared" si="0"/>
        <v>0</v>
      </c>
      <c r="M7" s="572">
        <f t="shared" si="0"/>
        <v>0</v>
      </c>
    </row>
    <row r="8" spans="1:26" s="476" customFormat="1" x14ac:dyDescent="0.2">
      <c r="B8" s="502" t="s">
        <v>79</v>
      </c>
      <c r="C8" s="572">
        <v>0</v>
      </c>
      <c r="D8" s="572">
        <v>0</v>
      </c>
      <c r="E8" s="572">
        <v>0</v>
      </c>
      <c r="F8" s="478"/>
      <c r="G8" s="478"/>
      <c r="H8" s="478"/>
      <c r="J8" s="502" t="s">
        <v>82</v>
      </c>
      <c r="K8" s="572">
        <f t="shared" si="0"/>
        <v>0</v>
      </c>
      <c r="L8" s="572">
        <f t="shared" si="0"/>
        <v>22</v>
      </c>
      <c r="M8" s="572">
        <f t="shared" si="0"/>
        <v>1</v>
      </c>
    </row>
    <row r="9" spans="1:26" x14ac:dyDescent="0.2">
      <c r="B9" s="502" t="s">
        <v>80</v>
      </c>
      <c r="C9" s="573">
        <v>0</v>
      </c>
      <c r="D9" s="573">
        <v>0</v>
      </c>
      <c r="E9" s="573">
        <v>0</v>
      </c>
      <c r="F9" s="478"/>
      <c r="G9" s="478"/>
      <c r="H9" s="478"/>
      <c r="J9" s="502" t="s">
        <v>84</v>
      </c>
      <c r="K9" s="573">
        <f>C13</f>
        <v>0</v>
      </c>
      <c r="L9" s="573">
        <f>D13</f>
        <v>0</v>
      </c>
      <c r="M9" s="573">
        <f>E13</f>
        <v>0</v>
      </c>
      <c r="N9" s="476"/>
      <c r="O9" s="476"/>
      <c r="P9" s="476"/>
      <c r="Q9" s="476"/>
      <c r="R9" s="476"/>
      <c r="S9" s="476"/>
      <c r="T9" s="476"/>
      <c r="U9" s="476"/>
      <c r="V9" s="476"/>
      <c r="W9" s="476"/>
      <c r="X9" s="476"/>
      <c r="Y9" s="476"/>
      <c r="Z9" s="476"/>
    </row>
    <row r="10" spans="1:26" x14ac:dyDescent="0.2">
      <c r="B10" s="502" t="s">
        <v>81</v>
      </c>
      <c r="C10" s="573">
        <v>0</v>
      </c>
      <c r="D10" s="573">
        <v>0</v>
      </c>
      <c r="E10" s="573">
        <v>0</v>
      </c>
      <c r="F10" s="478"/>
      <c r="G10" s="478"/>
      <c r="H10" s="478"/>
      <c r="J10" s="502" t="s">
        <v>278</v>
      </c>
      <c r="K10" s="573">
        <f>C5+C12+C21</f>
        <v>1</v>
      </c>
      <c r="L10" s="573">
        <f>D5+D12+D21</f>
        <v>1</v>
      </c>
      <c r="M10" s="573">
        <f>E5+E12+E21</f>
        <v>1</v>
      </c>
      <c r="N10" s="476"/>
      <c r="O10" s="476"/>
      <c r="P10" s="476"/>
      <c r="Q10" s="476"/>
      <c r="R10" s="476"/>
      <c r="S10" s="476"/>
      <c r="T10" s="476"/>
      <c r="U10" s="476"/>
      <c r="V10" s="476"/>
      <c r="W10" s="476"/>
      <c r="X10" s="476"/>
      <c r="Y10" s="476"/>
      <c r="Z10" s="476"/>
    </row>
    <row r="11" spans="1:26" x14ac:dyDescent="0.2">
      <c r="B11" s="502" t="s">
        <v>82</v>
      </c>
      <c r="C11" s="573">
        <v>0</v>
      </c>
      <c r="D11" s="573">
        <v>22</v>
      </c>
      <c r="E11" s="573">
        <v>1</v>
      </c>
      <c r="F11" s="478"/>
      <c r="G11" s="478"/>
      <c r="H11" s="478"/>
      <c r="J11" s="502" t="s">
        <v>281</v>
      </c>
      <c r="K11" s="573">
        <f>C27+C25</f>
        <v>0</v>
      </c>
      <c r="L11" s="573">
        <f>D27+D25</f>
        <v>10</v>
      </c>
      <c r="M11" s="573">
        <f>E27+E25</f>
        <v>2</v>
      </c>
      <c r="N11" s="476"/>
      <c r="O11" s="476"/>
      <c r="P11" s="476"/>
      <c r="Q11" s="476"/>
      <c r="R11" s="476"/>
      <c r="S11" s="476"/>
      <c r="T11" s="476"/>
      <c r="U11" s="476"/>
      <c r="V11" s="476"/>
      <c r="W11" s="476"/>
      <c r="X11" s="476"/>
      <c r="Y11" s="476"/>
      <c r="Z11" s="476"/>
    </row>
    <row r="12" spans="1:26" x14ac:dyDescent="0.2">
      <c r="B12" s="502" t="s">
        <v>83</v>
      </c>
      <c r="C12" s="573">
        <v>0</v>
      </c>
      <c r="D12" s="573">
        <v>0</v>
      </c>
      <c r="E12" s="573">
        <v>0</v>
      </c>
      <c r="F12" s="476"/>
      <c r="G12" s="476"/>
      <c r="H12" s="476"/>
      <c r="J12" s="502" t="s">
        <v>89</v>
      </c>
      <c r="K12" s="573">
        <f>C18</f>
        <v>4</v>
      </c>
      <c r="L12" s="573">
        <f>D18</f>
        <v>38</v>
      </c>
      <c r="M12" s="573">
        <f>E18</f>
        <v>5</v>
      </c>
      <c r="N12" s="476"/>
      <c r="O12" s="476"/>
      <c r="P12" s="476"/>
      <c r="Q12" s="476"/>
      <c r="R12" s="476"/>
      <c r="S12" s="476"/>
      <c r="T12" s="476"/>
      <c r="U12" s="476"/>
      <c r="V12" s="476"/>
      <c r="W12" s="476"/>
      <c r="X12" s="476"/>
      <c r="Y12" s="476"/>
      <c r="Z12" s="476"/>
    </row>
    <row r="13" spans="1:26" x14ac:dyDescent="0.2">
      <c r="B13" s="502" t="s">
        <v>84</v>
      </c>
      <c r="C13" s="573">
        <v>0</v>
      </c>
      <c r="D13" s="573">
        <v>0</v>
      </c>
      <c r="E13" s="573">
        <v>0</v>
      </c>
      <c r="F13" s="476"/>
      <c r="G13" s="476"/>
      <c r="H13" s="476"/>
      <c r="J13" s="502" t="s">
        <v>86</v>
      </c>
      <c r="K13" s="573">
        <f t="shared" ref="K13:M14" si="1">C15</f>
        <v>0</v>
      </c>
      <c r="L13" s="573">
        <f t="shared" si="1"/>
        <v>0</v>
      </c>
      <c r="M13" s="573">
        <f t="shared" si="1"/>
        <v>0</v>
      </c>
      <c r="N13" s="476"/>
      <c r="O13" s="476"/>
      <c r="P13" s="476"/>
      <c r="Q13" s="476"/>
      <c r="R13" s="476"/>
      <c r="S13" s="476"/>
      <c r="T13" s="476"/>
      <c r="U13" s="476"/>
      <c r="V13" s="476"/>
      <c r="W13" s="476"/>
      <c r="X13" s="476"/>
      <c r="Y13" s="476"/>
      <c r="Z13" s="476"/>
    </row>
    <row r="14" spans="1:26" x14ac:dyDescent="0.2">
      <c r="B14" s="502" t="s">
        <v>85</v>
      </c>
      <c r="C14" s="573">
        <v>0</v>
      </c>
      <c r="D14" s="573">
        <v>0</v>
      </c>
      <c r="E14" s="573">
        <v>0</v>
      </c>
      <c r="F14" s="476"/>
      <c r="G14" s="476"/>
      <c r="H14" s="476"/>
      <c r="J14" s="502" t="s">
        <v>87</v>
      </c>
      <c r="K14" s="573">
        <f t="shared" si="1"/>
        <v>0</v>
      </c>
      <c r="L14" s="573">
        <f t="shared" si="1"/>
        <v>0</v>
      </c>
      <c r="M14" s="573">
        <f t="shared" si="1"/>
        <v>0</v>
      </c>
      <c r="N14" s="476"/>
      <c r="O14" s="476"/>
      <c r="P14" s="476"/>
      <c r="Q14" s="476"/>
      <c r="R14" s="476"/>
      <c r="S14" s="476"/>
      <c r="T14" s="476"/>
      <c r="U14" s="476"/>
      <c r="V14" s="476"/>
      <c r="W14" s="476"/>
      <c r="X14" s="476"/>
      <c r="Y14" s="476"/>
      <c r="Z14" s="476"/>
    </row>
    <row r="15" spans="1:26" x14ac:dyDescent="0.2">
      <c r="B15" s="502" t="s">
        <v>86</v>
      </c>
      <c r="C15" s="573">
        <v>0</v>
      </c>
      <c r="D15" s="573">
        <v>0</v>
      </c>
      <c r="E15" s="573">
        <v>0</v>
      </c>
      <c r="F15" s="476"/>
      <c r="G15" s="476"/>
      <c r="H15" s="476"/>
      <c r="J15" s="502" t="s">
        <v>93</v>
      </c>
      <c r="K15" s="573">
        <f t="shared" ref="K15:M16" si="2">C22</f>
        <v>0</v>
      </c>
      <c r="L15" s="573">
        <f t="shared" si="2"/>
        <v>0</v>
      </c>
      <c r="M15" s="573">
        <f t="shared" si="2"/>
        <v>0</v>
      </c>
      <c r="N15" s="476"/>
      <c r="O15" s="476"/>
      <c r="P15" s="476"/>
      <c r="Q15" s="476"/>
      <c r="R15" s="476"/>
      <c r="S15" s="476"/>
      <c r="T15" s="476"/>
      <c r="U15" s="476"/>
      <c r="V15" s="476"/>
      <c r="W15" s="476"/>
      <c r="X15" s="476"/>
      <c r="Y15" s="476"/>
      <c r="Z15" s="476"/>
    </row>
    <row r="16" spans="1:26" x14ac:dyDescent="0.2">
      <c r="B16" s="502" t="s">
        <v>87</v>
      </c>
      <c r="C16" s="573">
        <v>0</v>
      </c>
      <c r="D16" s="573">
        <v>0</v>
      </c>
      <c r="E16" s="573">
        <v>0</v>
      </c>
      <c r="F16" s="476"/>
      <c r="G16" s="476"/>
      <c r="H16" s="476"/>
      <c r="J16" s="502" t="s">
        <v>94</v>
      </c>
      <c r="K16" s="573">
        <f t="shared" si="2"/>
        <v>0</v>
      </c>
      <c r="L16" s="573">
        <f t="shared" si="2"/>
        <v>0</v>
      </c>
      <c r="M16" s="573">
        <f t="shared" si="2"/>
        <v>0</v>
      </c>
      <c r="N16" s="476"/>
      <c r="O16" s="476"/>
      <c r="P16" s="476"/>
      <c r="Q16" s="476"/>
      <c r="R16" s="476"/>
      <c r="S16" s="476"/>
      <c r="T16" s="476"/>
      <c r="U16" s="476"/>
      <c r="V16" s="476"/>
      <c r="W16" s="476"/>
      <c r="X16" s="476"/>
      <c r="Y16" s="476"/>
      <c r="Z16" s="476"/>
    </row>
    <row r="17" spans="2:26" x14ac:dyDescent="0.2">
      <c r="B17" s="502" t="s">
        <v>88</v>
      </c>
      <c r="C17" s="573">
        <v>0</v>
      </c>
      <c r="D17" s="573">
        <v>0</v>
      </c>
      <c r="E17" s="573">
        <v>0</v>
      </c>
      <c r="F17" s="476"/>
      <c r="G17" s="476"/>
      <c r="H17" s="476"/>
      <c r="J17" s="502" t="s">
        <v>279</v>
      </c>
      <c r="K17" s="573">
        <f>C8+C17</f>
        <v>0</v>
      </c>
      <c r="L17" s="573">
        <f>D8+D17</f>
        <v>0</v>
      </c>
      <c r="M17" s="573">
        <f>E8+E17</f>
        <v>0</v>
      </c>
      <c r="N17" s="476"/>
      <c r="O17" s="476"/>
      <c r="P17" s="476"/>
      <c r="Q17" s="476"/>
      <c r="R17" s="476"/>
      <c r="S17" s="476"/>
      <c r="T17" s="476"/>
      <c r="U17" s="476"/>
      <c r="V17" s="476"/>
      <c r="W17" s="476"/>
      <c r="X17" s="476"/>
      <c r="Y17" s="476"/>
      <c r="Z17" s="476"/>
    </row>
    <row r="18" spans="2:26" x14ac:dyDescent="0.2">
      <c r="B18" s="502" t="s">
        <v>89</v>
      </c>
      <c r="C18" s="573">
        <v>4</v>
      </c>
      <c r="D18" s="573">
        <v>38</v>
      </c>
      <c r="E18" s="573">
        <v>5</v>
      </c>
      <c r="F18" s="476"/>
      <c r="G18" s="476"/>
      <c r="H18" s="476"/>
      <c r="J18" s="502" t="s">
        <v>282</v>
      </c>
      <c r="K18" s="573">
        <f>C6+C20+C28</f>
        <v>0</v>
      </c>
      <c r="L18" s="573">
        <f>D6+D20+D28</f>
        <v>8</v>
      </c>
      <c r="M18" s="573">
        <f>E6+E20+E28</f>
        <v>2</v>
      </c>
      <c r="N18" s="476"/>
      <c r="O18" s="476"/>
      <c r="P18" s="476"/>
      <c r="Q18" s="476"/>
      <c r="R18" s="476"/>
      <c r="S18" s="476"/>
      <c r="T18" s="476"/>
      <c r="U18" s="476"/>
      <c r="V18" s="476"/>
      <c r="W18" s="476"/>
      <c r="X18" s="476"/>
      <c r="Y18" s="476"/>
      <c r="Z18" s="476"/>
    </row>
    <row r="19" spans="2:26" x14ac:dyDescent="0.2">
      <c r="B19" s="502" t="s">
        <v>90</v>
      </c>
      <c r="C19" s="573">
        <v>1</v>
      </c>
      <c r="D19" s="573">
        <v>7</v>
      </c>
      <c r="E19" s="573">
        <v>1</v>
      </c>
      <c r="F19" s="476"/>
      <c r="G19" s="476"/>
      <c r="H19" s="476"/>
      <c r="J19" s="502" t="s">
        <v>280</v>
      </c>
      <c r="K19" s="573">
        <f>C19+C24</f>
        <v>1</v>
      </c>
      <c r="L19" s="573">
        <f>D19+D24</f>
        <v>7</v>
      </c>
      <c r="M19" s="573">
        <f>E19+E24</f>
        <v>1</v>
      </c>
      <c r="N19" s="476"/>
      <c r="O19" s="476"/>
      <c r="P19" s="476"/>
      <c r="Q19" s="476"/>
      <c r="R19" s="476"/>
      <c r="S19" s="476"/>
      <c r="T19" s="476"/>
      <c r="U19" s="476"/>
      <c r="V19" s="476"/>
      <c r="W19" s="476"/>
      <c r="X19" s="476"/>
      <c r="Y19" s="476"/>
      <c r="Z19" s="476"/>
    </row>
    <row r="20" spans="2:26" x14ac:dyDescent="0.2">
      <c r="B20" s="502" t="s">
        <v>91</v>
      </c>
      <c r="C20" s="573">
        <v>0</v>
      </c>
      <c r="D20" s="573">
        <v>0</v>
      </c>
      <c r="E20" s="573">
        <v>0</v>
      </c>
      <c r="F20" s="476"/>
      <c r="G20" s="476"/>
      <c r="H20" s="476"/>
      <c r="J20" s="502" t="s">
        <v>97</v>
      </c>
      <c r="K20" s="573">
        <f>C26</f>
        <v>0</v>
      </c>
      <c r="L20" s="573">
        <f>D26</f>
        <v>0</v>
      </c>
      <c r="M20" s="573">
        <f>E26</f>
        <v>0</v>
      </c>
      <c r="N20" s="476"/>
      <c r="O20" s="476"/>
      <c r="P20" s="476"/>
      <c r="Q20" s="476"/>
      <c r="R20" s="476"/>
      <c r="S20" s="476"/>
      <c r="T20" s="476"/>
      <c r="U20" s="476"/>
      <c r="V20" s="476"/>
      <c r="W20" s="476"/>
      <c r="X20" s="476"/>
      <c r="Y20" s="476"/>
      <c r="Z20" s="476"/>
    </row>
    <row r="21" spans="2:26" x14ac:dyDescent="0.2">
      <c r="B21" s="502" t="s">
        <v>92</v>
      </c>
      <c r="C21" s="573">
        <v>1</v>
      </c>
      <c r="D21" s="573">
        <v>1</v>
      </c>
      <c r="E21" s="573">
        <v>1</v>
      </c>
      <c r="F21" s="476"/>
      <c r="G21" s="476"/>
      <c r="H21" s="476"/>
      <c r="J21" s="502" t="s">
        <v>100</v>
      </c>
      <c r="K21" s="573">
        <f t="shared" ref="K21:M22" si="3">C29</f>
        <v>6</v>
      </c>
      <c r="L21" s="573">
        <f t="shared" si="3"/>
        <v>10</v>
      </c>
      <c r="M21" s="573">
        <f t="shared" si="3"/>
        <v>0</v>
      </c>
      <c r="N21" s="476"/>
      <c r="O21" s="476"/>
      <c r="P21" s="476"/>
      <c r="Q21" s="476"/>
      <c r="R21" s="476"/>
      <c r="S21" s="476"/>
      <c r="T21" s="476"/>
      <c r="U21" s="476"/>
      <c r="V21" s="476"/>
      <c r="W21" s="476"/>
      <c r="X21" s="476"/>
      <c r="Y21" s="476"/>
      <c r="Z21" s="476"/>
    </row>
    <row r="22" spans="2:26" x14ac:dyDescent="0.2">
      <c r="B22" s="502" t="s">
        <v>93</v>
      </c>
      <c r="C22" s="573">
        <v>0</v>
      </c>
      <c r="D22" s="573">
        <v>0</v>
      </c>
      <c r="E22" s="573">
        <v>0</v>
      </c>
      <c r="J22" s="502" t="s">
        <v>101</v>
      </c>
      <c r="K22" s="573">
        <f t="shared" si="3"/>
        <v>0</v>
      </c>
      <c r="L22" s="573">
        <f t="shared" si="3"/>
        <v>0</v>
      </c>
      <c r="M22" s="573">
        <f t="shared" si="3"/>
        <v>0</v>
      </c>
    </row>
    <row r="23" spans="2:26" x14ac:dyDescent="0.2">
      <c r="B23" s="502" t="s">
        <v>94</v>
      </c>
      <c r="C23" s="573">
        <v>0</v>
      </c>
      <c r="D23" s="573">
        <v>0</v>
      </c>
      <c r="E23" s="573">
        <v>0</v>
      </c>
      <c r="J23" s="574" t="s">
        <v>103</v>
      </c>
      <c r="K23" s="577">
        <f>SUM(K5:K22)</f>
        <v>15</v>
      </c>
      <c r="L23" s="577">
        <f>SUM(L5:L22)</f>
        <v>123</v>
      </c>
      <c r="M23" s="577">
        <f>SUM(M5:M22)</f>
        <v>13</v>
      </c>
    </row>
    <row r="24" spans="2:26" x14ac:dyDescent="0.2">
      <c r="B24" s="502" t="s">
        <v>95</v>
      </c>
      <c r="C24" s="573">
        <v>0</v>
      </c>
      <c r="D24" s="573">
        <v>0</v>
      </c>
      <c r="E24" s="573">
        <v>0</v>
      </c>
      <c r="J24" s="476"/>
      <c r="K24" s="398"/>
      <c r="L24" s="398"/>
      <c r="M24" s="398"/>
    </row>
    <row r="25" spans="2:26" x14ac:dyDescent="0.2">
      <c r="B25" s="502" t="s">
        <v>96</v>
      </c>
      <c r="C25" s="573">
        <v>0</v>
      </c>
      <c r="D25" s="573">
        <v>9</v>
      </c>
      <c r="E25" s="573">
        <v>2</v>
      </c>
      <c r="J25" s="866" t="s">
        <v>356</v>
      </c>
      <c r="K25" s="866"/>
      <c r="L25" s="866"/>
      <c r="M25" s="866"/>
    </row>
    <row r="26" spans="2:26" x14ac:dyDescent="0.2">
      <c r="B26" s="502" t="s">
        <v>97</v>
      </c>
      <c r="C26" s="573">
        <v>0</v>
      </c>
      <c r="D26" s="573">
        <v>0</v>
      </c>
      <c r="E26" s="573">
        <v>0</v>
      </c>
      <c r="J26" s="866"/>
      <c r="K26" s="866"/>
      <c r="L26" s="866"/>
      <c r="M26" s="866"/>
    </row>
    <row r="27" spans="2:26" x14ac:dyDescent="0.2">
      <c r="B27" s="502" t="s">
        <v>98</v>
      </c>
      <c r="C27" s="573">
        <v>0</v>
      </c>
      <c r="D27" s="573">
        <v>1</v>
      </c>
      <c r="E27" s="573">
        <v>0</v>
      </c>
      <c r="J27" s="476"/>
      <c r="K27" s="399"/>
      <c r="L27" s="398"/>
      <c r="M27" s="398"/>
    </row>
    <row r="28" spans="2:26" x14ac:dyDescent="0.2">
      <c r="B28" s="502" t="s">
        <v>99</v>
      </c>
      <c r="C28" s="573">
        <v>0</v>
      </c>
      <c r="D28" s="573">
        <v>0</v>
      </c>
      <c r="E28" s="573">
        <v>0</v>
      </c>
      <c r="J28" s="867" t="s">
        <v>104</v>
      </c>
      <c r="K28" s="867"/>
      <c r="L28" s="867"/>
      <c r="M28" s="867"/>
    </row>
    <row r="29" spans="2:26" x14ac:dyDescent="0.2">
      <c r="B29" s="502" t="s">
        <v>100</v>
      </c>
      <c r="C29" s="573">
        <v>6</v>
      </c>
      <c r="D29" s="573">
        <v>10</v>
      </c>
      <c r="E29" s="573">
        <v>0</v>
      </c>
      <c r="J29" s="867"/>
      <c r="K29" s="867"/>
      <c r="L29" s="867"/>
      <c r="M29" s="867"/>
    </row>
    <row r="30" spans="2:26" x14ac:dyDescent="0.2">
      <c r="B30" s="502" t="s">
        <v>101</v>
      </c>
      <c r="C30" s="573">
        <v>0</v>
      </c>
      <c r="D30" s="573">
        <v>0</v>
      </c>
      <c r="E30" s="573">
        <v>0</v>
      </c>
      <c r="J30" s="867"/>
      <c r="K30" s="867"/>
      <c r="L30" s="867"/>
      <c r="M30" s="867"/>
    </row>
    <row r="31" spans="2:26" x14ac:dyDescent="0.2">
      <c r="B31" s="506" t="s">
        <v>102</v>
      </c>
      <c r="C31" s="573">
        <v>3</v>
      </c>
      <c r="D31" s="573">
        <v>27</v>
      </c>
      <c r="E31" s="573">
        <v>1</v>
      </c>
      <c r="J31" s="476"/>
      <c r="K31" s="398"/>
      <c r="L31" s="398"/>
      <c r="M31" s="398"/>
    </row>
    <row r="32" spans="2:26" x14ac:dyDescent="0.2">
      <c r="B32" s="574" t="s">
        <v>103</v>
      </c>
      <c r="C32" s="576">
        <f>SUM(C5:C31)</f>
        <v>15</v>
      </c>
      <c r="D32" s="576">
        <f>SUM(D5:D31)</f>
        <v>123</v>
      </c>
      <c r="E32" s="576">
        <f>SUM(E5:E31)</f>
        <v>13</v>
      </c>
      <c r="J32" s="867" t="s">
        <v>287</v>
      </c>
      <c r="K32" s="867"/>
      <c r="L32" s="867"/>
      <c r="M32" s="867"/>
    </row>
    <row r="33" spans="2:13" x14ac:dyDescent="0.2">
      <c r="J33" s="867"/>
      <c r="K33" s="867"/>
      <c r="L33" s="867"/>
      <c r="M33" s="867"/>
    </row>
    <row r="34" spans="2:13" ht="12.75" customHeight="1" x14ac:dyDescent="0.2">
      <c r="B34" s="866" t="s">
        <v>356</v>
      </c>
      <c r="C34" s="866"/>
      <c r="D34" s="866"/>
      <c r="E34" s="866"/>
      <c r="J34" s="184"/>
      <c r="K34" s="184"/>
      <c r="L34" s="184"/>
      <c r="M34" s="184"/>
    </row>
    <row r="35" spans="2:13" x14ac:dyDescent="0.2">
      <c r="B35" s="866"/>
      <c r="C35" s="866"/>
      <c r="D35" s="866"/>
      <c r="E35" s="866"/>
      <c r="J35" s="184"/>
      <c r="K35" s="184"/>
      <c r="L35" s="184"/>
      <c r="M35" s="184"/>
    </row>
    <row r="37" spans="2:13" ht="12.75" customHeight="1" x14ac:dyDescent="0.2">
      <c r="B37" s="867" t="s">
        <v>104</v>
      </c>
      <c r="C37" s="867"/>
      <c r="D37" s="867"/>
      <c r="E37" s="867"/>
      <c r="J37" s="400"/>
      <c r="K37" s="400"/>
      <c r="L37" s="400"/>
      <c r="M37" s="400"/>
    </row>
    <row r="38" spans="2:13" x14ac:dyDescent="0.2">
      <c r="B38" s="867"/>
      <c r="C38" s="867"/>
      <c r="D38" s="867"/>
      <c r="E38" s="867"/>
      <c r="J38" s="400"/>
      <c r="K38" s="400"/>
      <c r="L38" s="400"/>
      <c r="M38" s="400"/>
    </row>
    <row r="39" spans="2:13" x14ac:dyDescent="0.2">
      <c r="B39" s="867"/>
      <c r="C39" s="867"/>
      <c r="D39" s="867"/>
      <c r="E39" s="867"/>
      <c r="J39" s="400"/>
      <c r="K39" s="400"/>
      <c r="L39" s="400"/>
      <c r="M39" s="400"/>
    </row>
    <row r="40" spans="2:13" x14ac:dyDescent="0.2">
      <c r="B40" s="400"/>
      <c r="C40" s="400"/>
      <c r="D40" s="400"/>
      <c r="E40" s="400"/>
      <c r="J40" s="400"/>
      <c r="K40" s="400"/>
      <c r="L40" s="400"/>
      <c r="M40" s="400"/>
    </row>
    <row r="41" spans="2:13" ht="28.5" customHeight="1" x14ac:dyDescent="0.2">
      <c r="B41" s="867" t="s">
        <v>108</v>
      </c>
      <c r="C41" s="867"/>
      <c r="D41" s="867"/>
      <c r="E41" s="867"/>
      <c r="J41" s="400"/>
      <c r="K41" s="400"/>
      <c r="L41" s="400"/>
      <c r="M41" s="400"/>
    </row>
    <row r="43" spans="2:13" x14ac:dyDescent="0.2">
      <c r="J43" s="185"/>
      <c r="K43" s="185"/>
      <c r="L43" s="185"/>
      <c r="M43" s="185"/>
    </row>
    <row r="44" spans="2:13" x14ac:dyDescent="0.2">
      <c r="J44" s="185"/>
      <c r="K44" s="185"/>
      <c r="L44" s="185"/>
      <c r="M44" s="185"/>
    </row>
    <row r="45" spans="2:13" x14ac:dyDescent="0.2">
      <c r="J45" s="20"/>
    </row>
    <row r="46" spans="2:13" x14ac:dyDescent="0.2">
      <c r="J46" s="20"/>
    </row>
    <row r="47" spans="2:13" x14ac:dyDescent="0.2">
      <c r="J47" s="20"/>
    </row>
  </sheetData>
  <customSheetViews>
    <customSheetView guid="{4BF6A69F-C29D-460A-9E84-5045F8F80EEB}" showGridLines="0" hiddenColumns="1">
      <selection activeCell="I2" sqref="I2:M34"/>
      <pageMargins left="0.7" right="0.7" top="0.75" bottom="0.75" header="0.3" footer="0.3"/>
    </customSheetView>
  </customSheetViews>
  <mergeCells count="8">
    <mergeCell ref="B41:E41"/>
    <mergeCell ref="I2:M2"/>
    <mergeCell ref="J25:M26"/>
    <mergeCell ref="J28:M30"/>
    <mergeCell ref="J32:M33"/>
    <mergeCell ref="A2:E2"/>
    <mergeCell ref="B34:E35"/>
    <mergeCell ref="B37:E39"/>
  </mergeCells>
  <phoneticPr fontId="10" type="noConversion"/>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7"/>
  <sheetViews>
    <sheetView showGridLines="0" topLeftCell="A4" workbookViewId="0">
      <selection activeCell="N44" sqref="N44"/>
    </sheetView>
  </sheetViews>
  <sheetFormatPr baseColWidth="10" defaultColWidth="10.28515625" defaultRowHeight="12.75" x14ac:dyDescent="0.2"/>
  <cols>
    <col min="1" max="1" width="2.42578125" style="111" customWidth="1"/>
    <col min="2" max="2" width="16" style="111" customWidth="1"/>
    <col min="3" max="5" width="16.7109375" style="111" customWidth="1"/>
    <col min="6" max="6" width="4.7109375" style="111" customWidth="1"/>
    <col min="7" max="8" width="10.28515625" style="111" hidden="1" customWidth="1"/>
    <col min="9" max="9" width="2.42578125" style="111" customWidth="1"/>
    <col min="10" max="10" width="17.140625" style="111" customWidth="1"/>
    <col min="11" max="13" width="16.7109375" style="111" customWidth="1"/>
    <col min="14" max="16384" width="10.28515625" style="111"/>
  </cols>
  <sheetData>
    <row r="1" spans="1:26" s="20" customFormat="1" ht="12.75" customHeight="1" x14ac:dyDescent="0.2">
      <c r="C1" s="1"/>
      <c r="D1" s="1"/>
      <c r="E1" s="1"/>
      <c r="K1" s="1"/>
      <c r="L1" s="1"/>
      <c r="M1" s="1"/>
    </row>
    <row r="2" spans="1:26" s="20" customFormat="1" ht="15.75" customHeight="1" x14ac:dyDescent="0.2">
      <c r="A2" s="652" t="s">
        <v>109</v>
      </c>
      <c r="B2" s="652"/>
      <c r="C2" s="652"/>
      <c r="D2" s="652"/>
      <c r="E2" s="652"/>
      <c r="F2" s="472"/>
      <c r="G2" s="472"/>
      <c r="H2" s="472"/>
      <c r="I2" s="652" t="s">
        <v>109</v>
      </c>
      <c r="J2" s="652"/>
      <c r="K2" s="652"/>
      <c r="L2" s="652"/>
      <c r="M2" s="652"/>
      <c r="N2" s="380"/>
      <c r="O2" s="380"/>
      <c r="P2" s="380"/>
    </row>
    <row r="3" spans="1:26" s="20" customFormat="1" ht="12.75" customHeight="1" x14ac:dyDescent="0.2">
      <c r="A3" s="104"/>
      <c r="B3" s="104"/>
      <c r="C3" s="1"/>
      <c r="D3" s="1"/>
      <c r="E3" s="1"/>
      <c r="I3" s="104"/>
      <c r="J3" s="104"/>
      <c r="K3" s="1"/>
      <c r="L3" s="1"/>
      <c r="M3" s="1"/>
    </row>
    <row r="4" spans="1:26" s="474" customFormat="1" ht="45" customHeight="1" x14ac:dyDescent="0.2">
      <c r="B4" s="598" t="s">
        <v>291</v>
      </c>
      <c r="C4" s="598" t="s">
        <v>73</v>
      </c>
      <c r="D4" s="598" t="s">
        <v>74</v>
      </c>
      <c r="E4" s="598" t="s">
        <v>75</v>
      </c>
      <c r="J4" s="598" t="s">
        <v>291</v>
      </c>
      <c r="K4" s="598" t="s">
        <v>73</v>
      </c>
      <c r="L4" s="598" t="s">
        <v>74</v>
      </c>
      <c r="M4" s="598" t="s">
        <v>75</v>
      </c>
    </row>
    <row r="5" spans="1:26" s="476" customFormat="1" x14ac:dyDescent="0.2">
      <c r="B5" s="483" t="s">
        <v>76</v>
      </c>
      <c r="C5" s="570">
        <v>0</v>
      </c>
      <c r="D5" s="570">
        <v>0</v>
      </c>
      <c r="E5" s="570">
        <v>0</v>
      </c>
      <c r="F5" s="571"/>
      <c r="G5" s="478"/>
      <c r="H5" s="478"/>
      <c r="J5" s="483" t="s">
        <v>301</v>
      </c>
      <c r="K5" s="570">
        <f>C7+C31</f>
        <v>0</v>
      </c>
      <c r="L5" s="570">
        <f>D7+D31</f>
        <v>1</v>
      </c>
      <c r="M5" s="570">
        <f>E7+E31</f>
        <v>0</v>
      </c>
    </row>
    <row r="6" spans="1:26" s="476" customFormat="1" x14ac:dyDescent="0.2">
      <c r="B6" s="502" t="s">
        <v>77</v>
      </c>
      <c r="C6" s="572">
        <v>0</v>
      </c>
      <c r="D6" s="572">
        <v>0</v>
      </c>
      <c r="E6" s="572">
        <v>0</v>
      </c>
      <c r="F6" s="571"/>
      <c r="G6" s="478"/>
      <c r="H6" s="478"/>
      <c r="J6" s="502" t="s">
        <v>300</v>
      </c>
      <c r="K6" s="572">
        <f>C9+C14</f>
        <v>0</v>
      </c>
      <c r="L6" s="572">
        <f>D9+D14</f>
        <v>0</v>
      </c>
      <c r="M6" s="572">
        <f>E9+E14</f>
        <v>0</v>
      </c>
    </row>
    <row r="7" spans="1:26" s="476" customFormat="1" x14ac:dyDescent="0.2">
      <c r="B7" s="502" t="s">
        <v>78</v>
      </c>
      <c r="C7" s="572">
        <v>0</v>
      </c>
      <c r="D7" s="572">
        <v>0</v>
      </c>
      <c r="E7" s="572">
        <v>0</v>
      </c>
      <c r="F7" s="478"/>
      <c r="G7" s="478"/>
      <c r="H7" s="478"/>
      <c r="J7" s="502" t="s">
        <v>81</v>
      </c>
      <c r="K7" s="572">
        <f t="shared" ref="K7:M8" si="0">C10</f>
        <v>0</v>
      </c>
      <c r="L7" s="572">
        <f t="shared" si="0"/>
        <v>0</v>
      </c>
      <c r="M7" s="572">
        <f t="shared" si="0"/>
        <v>0</v>
      </c>
    </row>
    <row r="8" spans="1:26" s="476" customFormat="1" x14ac:dyDescent="0.2">
      <c r="B8" s="502" t="s">
        <v>79</v>
      </c>
      <c r="C8" s="572">
        <v>0</v>
      </c>
      <c r="D8" s="572">
        <v>0</v>
      </c>
      <c r="E8" s="572">
        <v>0</v>
      </c>
      <c r="F8" s="478"/>
      <c r="G8" s="478"/>
      <c r="H8" s="478"/>
      <c r="J8" s="502" t="s">
        <v>82</v>
      </c>
      <c r="K8" s="572">
        <f t="shared" si="0"/>
        <v>0</v>
      </c>
      <c r="L8" s="572">
        <f t="shared" si="0"/>
        <v>0</v>
      </c>
      <c r="M8" s="572">
        <f t="shared" si="0"/>
        <v>0</v>
      </c>
    </row>
    <row r="9" spans="1:26" x14ac:dyDescent="0.2">
      <c r="B9" s="502" t="s">
        <v>80</v>
      </c>
      <c r="C9" s="573">
        <v>0</v>
      </c>
      <c r="D9" s="573">
        <v>0</v>
      </c>
      <c r="E9" s="573">
        <v>0</v>
      </c>
      <c r="F9" s="478"/>
      <c r="G9" s="478"/>
      <c r="H9" s="478"/>
      <c r="J9" s="502" t="s">
        <v>84</v>
      </c>
      <c r="K9" s="573">
        <f>C13</f>
        <v>0</v>
      </c>
      <c r="L9" s="573">
        <f>D13</f>
        <v>0</v>
      </c>
      <c r="M9" s="573">
        <f>E13</f>
        <v>0</v>
      </c>
      <c r="N9" s="476"/>
      <c r="O9" s="476"/>
      <c r="P9" s="476"/>
      <c r="Q9" s="476"/>
      <c r="R9" s="476"/>
      <c r="S9" s="476"/>
      <c r="T9" s="476"/>
      <c r="U9" s="476"/>
      <c r="V9" s="476"/>
      <c r="W9" s="476"/>
      <c r="X9" s="476"/>
      <c r="Y9" s="476"/>
      <c r="Z9" s="476"/>
    </row>
    <row r="10" spans="1:26" x14ac:dyDescent="0.2">
      <c r="B10" s="502" t="s">
        <v>81</v>
      </c>
      <c r="C10" s="573">
        <v>0</v>
      </c>
      <c r="D10" s="573">
        <v>0</v>
      </c>
      <c r="E10" s="573">
        <v>0</v>
      </c>
      <c r="F10" s="478"/>
      <c r="G10" s="478"/>
      <c r="H10" s="478"/>
      <c r="J10" s="502" t="s">
        <v>278</v>
      </c>
      <c r="K10" s="573">
        <f>C5+C12+C21</f>
        <v>0</v>
      </c>
      <c r="L10" s="573">
        <f>D5+D12+D21</f>
        <v>0</v>
      </c>
      <c r="M10" s="573">
        <f>E5+E12+E21</f>
        <v>0</v>
      </c>
      <c r="N10" s="476"/>
      <c r="O10" s="476"/>
      <c r="P10" s="476"/>
      <c r="Q10" s="476"/>
      <c r="R10" s="476"/>
      <c r="S10" s="476"/>
      <c r="T10" s="476"/>
      <c r="U10" s="476"/>
      <c r="V10" s="476"/>
      <c r="W10" s="476"/>
      <c r="X10" s="476"/>
      <c r="Y10" s="476"/>
      <c r="Z10" s="476"/>
    </row>
    <row r="11" spans="1:26" x14ac:dyDescent="0.2">
      <c r="B11" s="502" t="s">
        <v>82</v>
      </c>
      <c r="C11" s="573">
        <v>0</v>
      </c>
      <c r="D11" s="573">
        <v>0</v>
      </c>
      <c r="E11" s="573">
        <v>0</v>
      </c>
      <c r="F11" s="478"/>
      <c r="G11" s="478"/>
      <c r="H11" s="478"/>
      <c r="J11" s="502" t="s">
        <v>281</v>
      </c>
      <c r="K11" s="573">
        <f>C27+C25</f>
        <v>0</v>
      </c>
      <c r="L11" s="573">
        <f>D27+D25</f>
        <v>0</v>
      </c>
      <c r="M11" s="573">
        <f>E27+E25</f>
        <v>0</v>
      </c>
      <c r="N11" s="476"/>
      <c r="O11" s="476"/>
      <c r="P11" s="476"/>
      <c r="Q11" s="476"/>
      <c r="R11" s="476"/>
      <c r="S11" s="476"/>
      <c r="T11" s="476"/>
      <c r="U11" s="476"/>
      <c r="V11" s="476"/>
      <c r="W11" s="476"/>
      <c r="X11" s="476"/>
      <c r="Y11" s="476"/>
      <c r="Z11" s="476"/>
    </row>
    <row r="12" spans="1:26" x14ac:dyDescent="0.2">
      <c r="B12" s="502" t="s">
        <v>83</v>
      </c>
      <c r="C12" s="573">
        <v>0</v>
      </c>
      <c r="D12" s="573">
        <v>0</v>
      </c>
      <c r="E12" s="573">
        <v>0</v>
      </c>
      <c r="F12" s="476"/>
      <c r="G12" s="476"/>
      <c r="H12" s="476"/>
      <c r="J12" s="502" t="s">
        <v>89</v>
      </c>
      <c r="K12" s="573">
        <f>C18</f>
        <v>0</v>
      </c>
      <c r="L12" s="573">
        <f>D18</f>
        <v>0</v>
      </c>
      <c r="M12" s="573">
        <f>E18</f>
        <v>0</v>
      </c>
      <c r="N12" s="476"/>
      <c r="O12" s="476"/>
      <c r="P12" s="476"/>
      <c r="Q12" s="476"/>
      <c r="R12" s="476"/>
      <c r="S12" s="476"/>
      <c r="T12" s="476"/>
      <c r="U12" s="476"/>
      <c r="V12" s="476"/>
      <c r="W12" s="476"/>
      <c r="X12" s="476"/>
      <c r="Y12" s="476"/>
      <c r="Z12" s="476"/>
    </row>
    <row r="13" spans="1:26" x14ac:dyDescent="0.2">
      <c r="B13" s="502" t="s">
        <v>84</v>
      </c>
      <c r="C13" s="573">
        <v>0</v>
      </c>
      <c r="D13" s="573">
        <v>0</v>
      </c>
      <c r="E13" s="573">
        <v>0</v>
      </c>
      <c r="F13" s="476"/>
      <c r="G13" s="476"/>
      <c r="H13" s="476"/>
      <c r="J13" s="502" t="s">
        <v>86</v>
      </c>
      <c r="K13" s="573">
        <f t="shared" ref="K13:M14" si="1">C15</f>
        <v>0</v>
      </c>
      <c r="L13" s="573">
        <f t="shared" si="1"/>
        <v>0</v>
      </c>
      <c r="M13" s="573">
        <f t="shared" si="1"/>
        <v>0</v>
      </c>
      <c r="N13" s="476"/>
      <c r="O13" s="476"/>
      <c r="P13" s="476"/>
      <c r="Q13" s="476"/>
      <c r="R13" s="476"/>
      <c r="S13" s="476"/>
      <c r="T13" s="476"/>
      <c r="U13" s="476"/>
      <c r="V13" s="476"/>
      <c r="W13" s="476"/>
      <c r="X13" s="476"/>
      <c r="Y13" s="476"/>
      <c r="Z13" s="476"/>
    </row>
    <row r="14" spans="1:26" x14ac:dyDescent="0.2">
      <c r="B14" s="502" t="s">
        <v>85</v>
      </c>
      <c r="C14" s="573">
        <v>0</v>
      </c>
      <c r="D14" s="573">
        <v>0</v>
      </c>
      <c r="E14" s="573">
        <v>0</v>
      </c>
      <c r="F14" s="476"/>
      <c r="G14" s="476"/>
      <c r="H14" s="476"/>
      <c r="J14" s="502" t="s">
        <v>87</v>
      </c>
      <c r="K14" s="573">
        <f t="shared" si="1"/>
        <v>0</v>
      </c>
      <c r="L14" s="573">
        <f t="shared" si="1"/>
        <v>0</v>
      </c>
      <c r="M14" s="573">
        <f t="shared" si="1"/>
        <v>0</v>
      </c>
      <c r="N14" s="476"/>
      <c r="O14" s="476"/>
      <c r="P14" s="476"/>
      <c r="Q14" s="476"/>
      <c r="R14" s="476"/>
      <c r="S14" s="476"/>
      <c r="T14" s="476"/>
      <c r="U14" s="476"/>
      <c r="V14" s="476"/>
      <c r="W14" s="476"/>
      <c r="X14" s="476"/>
      <c r="Y14" s="476"/>
      <c r="Z14" s="476"/>
    </row>
    <row r="15" spans="1:26" x14ac:dyDescent="0.2">
      <c r="B15" s="502" t="s">
        <v>86</v>
      </c>
      <c r="C15" s="573">
        <v>0</v>
      </c>
      <c r="D15" s="573">
        <v>0</v>
      </c>
      <c r="E15" s="573">
        <v>0</v>
      </c>
      <c r="F15" s="476"/>
      <c r="G15" s="476"/>
      <c r="H15" s="476"/>
      <c r="J15" s="502" t="s">
        <v>93</v>
      </c>
      <c r="K15" s="573">
        <f t="shared" ref="K15:M16" si="2">C22</f>
        <v>0</v>
      </c>
      <c r="L15" s="573">
        <f t="shared" si="2"/>
        <v>0</v>
      </c>
      <c r="M15" s="573">
        <f t="shared" si="2"/>
        <v>0</v>
      </c>
      <c r="N15" s="476"/>
      <c r="O15" s="476"/>
      <c r="P15" s="476"/>
      <c r="Q15" s="476"/>
      <c r="R15" s="476"/>
      <c r="S15" s="476"/>
      <c r="T15" s="476"/>
      <c r="U15" s="476"/>
      <c r="V15" s="476"/>
      <c r="W15" s="476"/>
      <c r="X15" s="476"/>
      <c r="Y15" s="476"/>
      <c r="Z15" s="476"/>
    </row>
    <row r="16" spans="1:26" x14ac:dyDescent="0.2">
      <c r="B16" s="502" t="s">
        <v>87</v>
      </c>
      <c r="C16" s="573">
        <v>0</v>
      </c>
      <c r="D16" s="573">
        <v>0</v>
      </c>
      <c r="E16" s="573">
        <v>0</v>
      </c>
      <c r="F16" s="476"/>
      <c r="G16" s="476"/>
      <c r="H16" s="476"/>
      <c r="J16" s="502" t="s">
        <v>94</v>
      </c>
      <c r="K16" s="573">
        <f t="shared" si="2"/>
        <v>0</v>
      </c>
      <c r="L16" s="573">
        <f t="shared" si="2"/>
        <v>0</v>
      </c>
      <c r="M16" s="573">
        <f t="shared" si="2"/>
        <v>0</v>
      </c>
      <c r="N16" s="476"/>
      <c r="O16" s="476"/>
      <c r="P16" s="476"/>
      <c r="Q16" s="476"/>
      <c r="R16" s="476"/>
      <c r="S16" s="476"/>
      <c r="T16" s="476"/>
      <c r="U16" s="476"/>
      <c r="V16" s="476"/>
      <c r="W16" s="476"/>
      <c r="X16" s="476"/>
      <c r="Y16" s="476"/>
      <c r="Z16" s="476"/>
    </row>
    <row r="17" spans="2:26" x14ac:dyDescent="0.2">
      <c r="B17" s="502" t="s">
        <v>88</v>
      </c>
      <c r="C17" s="573">
        <v>0</v>
      </c>
      <c r="D17" s="573">
        <v>0</v>
      </c>
      <c r="E17" s="573">
        <v>0</v>
      </c>
      <c r="F17" s="476"/>
      <c r="G17" s="476"/>
      <c r="H17" s="476"/>
      <c r="J17" s="502" t="s">
        <v>279</v>
      </c>
      <c r="K17" s="573">
        <f>C8+C17</f>
        <v>0</v>
      </c>
      <c r="L17" s="573">
        <f>D8+D17</f>
        <v>0</v>
      </c>
      <c r="M17" s="573">
        <f>E8+E17</f>
        <v>0</v>
      </c>
      <c r="N17" s="476"/>
      <c r="O17" s="476"/>
      <c r="P17" s="476"/>
      <c r="Q17" s="476"/>
      <c r="R17" s="476"/>
      <c r="S17" s="476"/>
      <c r="T17" s="476"/>
      <c r="U17" s="476"/>
      <c r="V17" s="476"/>
      <c r="W17" s="476"/>
      <c r="X17" s="476"/>
      <c r="Y17" s="476"/>
      <c r="Z17" s="476"/>
    </row>
    <row r="18" spans="2:26" x14ac:dyDescent="0.2">
      <c r="B18" s="502" t="s">
        <v>89</v>
      </c>
      <c r="C18" s="573">
        <v>0</v>
      </c>
      <c r="D18" s="573">
        <v>0</v>
      </c>
      <c r="E18" s="573">
        <v>0</v>
      </c>
      <c r="F18" s="476"/>
      <c r="G18" s="476"/>
      <c r="H18" s="476"/>
      <c r="J18" s="502" t="s">
        <v>282</v>
      </c>
      <c r="K18" s="573">
        <f>C6+C20+C28</f>
        <v>0</v>
      </c>
      <c r="L18" s="573">
        <f>D6+D20+D28</f>
        <v>0</v>
      </c>
      <c r="M18" s="573">
        <f>E6+E20+E28</f>
        <v>0</v>
      </c>
      <c r="N18" s="476"/>
      <c r="O18" s="476"/>
      <c r="P18" s="476"/>
      <c r="Q18" s="476"/>
      <c r="R18" s="476"/>
      <c r="S18" s="476"/>
      <c r="T18" s="476"/>
      <c r="U18" s="476"/>
      <c r="V18" s="476"/>
      <c r="W18" s="476"/>
      <c r="X18" s="476"/>
      <c r="Y18" s="476"/>
      <c r="Z18" s="476"/>
    </row>
    <row r="19" spans="2:26" x14ac:dyDescent="0.2">
      <c r="B19" s="502" t="s">
        <v>90</v>
      </c>
      <c r="C19" s="573">
        <v>0</v>
      </c>
      <c r="D19" s="573">
        <v>0</v>
      </c>
      <c r="E19" s="573">
        <v>0</v>
      </c>
      <c r="F19" s="476"/>
      <c r="G19" s="476"/>
      <c r="H19" s="476"/>
      <c r="J19" s="502" t="s">
        <v>280</v>
      </c>
      <c r="K19" s="573">
        <f>C19+C24</f>
        <v>0</v>
      </c>
      <c r="L19" s="573">
        <f>D19+D24</f>
        <v>0</v>
      </c>
      <c r="M19" s="573">
        <f>E19+E24</f>
        <v>0</v>
      </c>
      <c r="N19" s="476"/>
      <c r="O19" s="476"/>
      <c r="P19" s="476"/>
      <c r="Q19" s="476"/>
      <c r="R19" s="476"/>
      <c r="S19" s="476"/>
      <c r="T19" s="476"/>
      <c r="U19" s="476"/>
      <c r="V19" s="476"/>
      <c r="W19" s="476"/>
      <c r="X19" s="476"/>
      <c r="Y19" s="476"/>
      <c r="Z19" s="476"/>
    </row>
    <row r="20" spans="2:26" x14ac:dyDescent="0.2">
      <c r="B20" s="502" t="s">
        <v>91</v>
      </c>
      <c r="C20" s="573">
        <v>0</v>
      </c>
      <c r="D20" s="573">
        <v>0</v>
      </c>
      <c r="E20" s="573">
        <v>0</v>
      </c>
      <c r="F20" s="476"/>
      <c r="G20" s="476"/>
      <c r="H20" s="476"/>
      <c r="J20" s="502" t="s">
        <v>97</v>
      </c>
      <c r="K20" s="573">
        <f>C26</f>
        <v>0</v>
      </c>
      <c r="L20" s="573">
        <f>D26</f>
        <v>0</v>
      </c>
      <c r="M20" s="573">
        <f>E26</f>
        <v>0</v>
      </c>
      <c r="N20" s="476"/>
      <c r="O20" s="476"/>
      <c r="P20" s="476"/>
      <c r="Q20" s="476"/>
      <c r="R20" s="476"/>
      <c r="S20" s="476"/>
      <c r="T20" s="476"/>
      <c r="U20" s="476"/>
      <c r="V20" s="476"/>
      <c r="W20" s="476"/>
      <c r="X20" s="476"/>
      <c r="Y20" s="476"/>
      <c r="Z20" s="476"/>
    </row>
    <row r="21" spans="2:26" x14ac:dyDescent="0.2">
      <c r="B21" s="502" t="s">
        <v>92</v>
      </c>
      <c r="C21" s="573">
        <v>0</v>
      </c>
      <c r="D21" s="573">
        <v>0</v>
      </c>
      <c r="E21" s="573">
        <v>0</v>
      </c>
      <c r="F21" s="476"/>
      <c r="G21" s="476"/>
      <c r="H21" s="476"/>
      <c r="J21" s="502" t="s">
        <v>100</v>
      </c>
      <c r="K21" s="573">
        <f t="shared" ref="K21:M22" si="3">C29</f>
        <v>0</v>
      </c>
      <c r="L21" s="573">
        <f t="shared" si="3"/>
        <v>0</v>
      </c>
      <c r="M21" s="573">
        <f t="shared" si="3"/>
        <v>0</v>
      </c>
      <c r="N21" s="476"/>
      <c r="O21" s="476"/>
      <c r="P21" s="476"/>
      <c r="Q21" s="476"/>
      <c r="R21" s="476"/>
      <c r="S21" s="476"/>
      <c r="T21" s="476"/>
      <c r="U21" s="476"/>
      <c r="V21" s="476"/>
      <c r="W21" s="476"/>
      <c r="X21" s="476"/>
      <c r="Y21" s="476"/>
      <c r="Z21" s="476"/>
    </row>
    <row r="22" spans="2:26" x14ac:dyDescent="0.2">
      <c r="B22" s="502" t="s">
        <v>93</v>
      </c>
      <c r="C22" s="573">
        <v>0</v>
      </c>
      <c r="D22" s="573">
        <v>0</v>
      </c>
      <c r="E22" s="573">
        <v>0</v>
      </c>
      <c r="J22" s="502" t="s">
        <v>101</v>
      </c>
      <c r="K22" s="573">
        <f t="shared" si="3"/>
        <v>0</v>
      </c>
      <c r="L22" s="573">
        <f t="shared" si="3"/>
        <v>0</v>
      </c>
      <c r="M22" s="573">
        <f t="shared" si="3"/>
        <v>0</v>
      </c>
    </row>
    <row r="23" spans="2:26" x14ac:dyDescent="0.2">
      <c r="B23" s="502" t="s">
        <v>94</v>
      </c>
      <c r="C23" s="573">
        <v>0</v>
      </c>
      <c r="D23" s="573">
        <v>0</v>
      </c>
      <c r="E23" s="573">
        <v>0</v>
      </c>
      <c r="J23" s="574" t="s">
        <v>103</v>
      </c>
      <c r="K23" s="577">
        <f>SUM(K5:K22)</f>
        <v>0</v>
      </c>
      <c r="L23" s="577">
        <f>SUM(L5:L22)</f>
        <v>1</v>
      </c>
      <c r="M23" s="577">
        <f>SUM(M5:M22)</f>
        <v>0</v>
      </c>
    </row>
    <row r="24" spans="2:26" x14ac:dyDescent="0.2">
      <c r="B24" s="502" t="s">
        <v>95</v>
      </c>
      <c r="C24" s="573">
        <v>0</v>
      </c>
      <c r="D24" s="573">
        <v>0</v>
      </c>
      <c r="E24" s="573">
        <v>0</v>
      </c>
      <c r="J24" s="476"/>
      <c r="K24" s="398"/>
      <c r="L24" s="398"/>
      <c r="M24" s="398"/>
    </row>
    <row r="25" spans="2:26" x14ac:dyDescent="0.2">
      <c r="B25" s="502" t="s">
        <v>96</v>
      </c>
      <c r="C25" s="573">
        <v>0</v>
      </c>
      <c r="D25" s="573">
        <v>0</v>
      </c>
      <c r="E25" s="573">
        <v>0</v>
      </c>
      <c r="J25" s="866" t="s">
        <v>356</v>
      </c>
      <c r="K25" s="866"/>
      <c r="L25" s="866"/>
      <c r="M25" s="866"/>
    </row>
    <row r="26" spans="2:26" x14ac:dyDescent="0.2">
      <c r="B26" s="502" t="s">
        <v>97</v>
      </c>
      <c r="C26" s="573">
        <v>0</v>
      </c>
      <c r="D26" s="573">
        <v>0</v>
      </c>
      <c r="E26" s="573">
        <v>0</v>
      </c>
      <c r="J26" s="866"/>
      <c r="K26" s="866"/>
      <c r="L26" s="866"/>
      <c r="M26" s="866"/>
    </row>
    <row r="27" spans="2:26" x14ac:dyDescent="0.2">
      <c r="B27" s="502" t="s">
        <v>98</v>
      </c>
      <c r="C27" s="573">
        <v>0</v>
      </c>
      <c r="D27" s="573">
        <v>0</v>
      </c>
      <c r="E27" s="573">
        <v>0</v>
      </c>
      <c r="J27" s="476"/>
      <c r="K27" s="399"/>
      <c r="L27" s="398"/>
      <c r="M27" s="398"/>
    </row>
    <row r="28" spans="2:26" x14ac:dyDescent="0.2">
      <c r="B28" s="502" t="s">
        <v>99</v>
      </c>
      <c r="C28" s="573">
        <v>0</v>
      </c>
      <c r="D28" s="573">
        <v>0</v>
      </c>
      <c r="E28" s="573">
        <v>0</v>
      </c>
      <c r="J28" s="867" t="s">
        <v>104</v>
      </c>
      <c r="K28" s="867"/>
      <c r="L28" s="867"/>
      <c r="M28" s="867"/>
    </row>
    <row r="29" spans="2:26" x14ac:dyDescent="0.2">
      <c r="B29" s="502" t="s">
        <v>100</v>
      </c>
      <c r="C29" s="573">
        <v>0</v>
      </c>
      <c r="D29" s="573">
        <v>0</v>
      </c>
      <c r="E29" s="573">
        <v>0</v>
      </c>
      <c r="J29" s="867"/>
      <c r="K29" s="867"/>
      <c r="L29" s="867"/>
      <c r="M29" s="867"/>
    </row>
    <row r="30" spans="2:26" x14ac:dyDescent="0.2">
      <c r="B30" s="502" t="s">
        <v>101</v>
      </c>
      <c r="C30" s="573">
        <v>0</v>
      </c>
      <c r="D30" s="573">
        <v>0</v>
      </c>
      <c r="E30" s="573">
        <v>0</v>
      </c>
      <c r="J30" s="867"/>
      <c r="K30" s="867"/>
      <c r="L30" s="867"/>
      <c r="M30" s="867"/>
    </row>
    <row r="31" spans="2:26" x14ac:dyDescent="0.2">
      <c r="B31" s="506" t="s">
        <v>102</v>
      </c>
      <c r="C31" s="573">
        <v>0</v>
      </c>
      <c r="D31" s="573">
        <v>1</v>
      </c>
      <c r="E31" s="573">
        <v>0</v>
      </c>
      <c r="J31" s="476"/>
      <c r="K31" s="398"/>
      <c r="L31" s="398"/>
      <c r="M31" s="398"/>
    </row>
    <row r="32" spans="2:26" x14ac:dyDescent="0.2">
      <c r="B32" s="574" t="s">
        <v>103</v>
      </c>
      <c r="C32" s="576">
        <f>SUM(C5:C31)</f>
        <v>0</v>
      </c>
      <c r="D32" s="576">
        <f>SUM(D5:D31)</f>
        <v>1</v>
      </c>
      <c r="E32" s="576">
        <f>SUM(E5:E31)</f>
        <v>0</v>
      </c>
      <c r="J32" s="867" t="s">
        <v>287</v>
      </c>
      <c r="K32" s="867"/>
      <c r="L32" s="867"/>
      <c r="M32" s="867"/>
    </row>
    <row r="33" spans="2:13" x14ac:dyDescent="0.2">
      <c r="J33" s="867"/>
      <c r="K33" s="867"/>
      <c r="L33" s="867"/>
      <c r="M33" s="867"/>
    </row>
    <row r="34" spans="2:13" ht="12.75" customHeight="1" x14ac:dyDescent="0.2">
      <c r="B34" s="866" t="s">
        <v>356</v>
      </c>
      <c r="C34" s="866"/>
      <c r="D34" s="866"/>
      <c r="E34" s="866"/>
      <c r="J34" s="184"/>
      <c r="K34" s="184"/>
      <c r="L34" s="184"/>
      <c r="M34" s="184"/>
    </row>
    <row r="35" spans="2:13" x14ac:dyDescent="0.2">
      <c r="B35" s="866"/>
      <c r="C35" s="866"/>
      <c r="D35" s="866"/>
      <c r="E35" s="866"/>
      <c r="J35" s="184"/>
      <c r="K35" s="184"/>
      <c r="L35" s="184"/>
      <c r="M35" s="184"/>
    </row>
    <row r="37" spans="2:13" ht="12.75" customHeight="1" x14ac:dyDescent="0.2">
      <c r="B37" s="867" t="s">
        <v>104</v>
      </c>
      <c r="C37" s="867"/>
      <c r="D37" s="867"/>
      <c r="E37" s="867"/>
      <c r="J37" s="400"/>
      <c r="K37" s="400"/>
      <c r="L37" s="400"/>
      <c r="M37" s="400"/>
    </row>
    <row r="38" spans="2:13" x14ac:dyDescent="0.2">
      <c r="B38" s="867"/>
      <c r="C38" s="867"/>
      <c r="D38" s="867"/>
      <c r="E38" s="867"/>
      <c r="J38" s="400"/>
      <c r="K38" s="400"/>
      <c r="L38" s="400"/>
      <c r="M38" s="400"/>
    </row>
    <row r="39" spans="2:13" x14ac:dyDescent="0.2">
      <c r="B39" s="867"/>
      <c r="C39" s="867"/>
      <c r="D39" s="867"/>
      <c r="E39" s="867"/>
      <c r="J39" s="400"/>
      <c r="K39" s="400"/>
      <c r="L39" s="400"/>
      <c r="M39" s="400"/>
    </row>
    <row r="40" spans="2:13" x14ac:dyDescent="0.2">
      <c r="B40" s="400"/>
      <c r="C40" s="400"/>
      <c r="D40" s="400"/>
      <c r="E40" s="400"/>
      <c r="J40" s="400"/>
      <c r="K40" s="400"/>
      <c r="L40" s="400"/>
      <c r="M40" s="400"/>
    </row>
    <row r="41" spans="2:13" ht="28.5" customHeight="1" x14ac:dyDescent="0.2">
      <c r="B41" s="867" t="s">
        <v>110</v>
      </c>
      <c r="C41" s="867"/>
      <c r="D41" s="867"/>
      <c r="E41" s="867"/>
      <c r="J41" s="400"/>
      <c r="K41" s="400"/>
      <c r="L41" s="400"/>
      <c r="M41" s="400"/>
    </row>
    <row r="43" spans="2:13" x14ac:dyDescent="0.2">
      <c r="J43" s="868" t="s">
        <v>283</v>
      </c>
      <c r="K43" s="868"/>
      <c r="L43" s="868"/>
      <c r="M43" s="868"/>
    </row>
    <row r="44" spans="2:13" x14ac:dyDescent="0.2">
      <c r="J44" s="868"/>
      <c r="K44" s="868"/>
      <c r="L44" s="868"/>
      <c r="M44" s="868"/>
    </row>
    <row r="45" spans="2:13" x14ac:dyDescent="0.2">
      <c r="J45" s="20"/>
    </row>
    <row r="46" spans="2:13" x14ac:dyDescent="0.2">
      <c r="J46" s="20"/>
    </row>
    <row r="47" spans="2:13" x14ac:dyDescent="0.2">
      <c r="J47" s="20"/>
    </row>
  </sheetData>
  <customSheetViews>
    <customSheetView guid="{4BF6A69F-C29D-460A-9E84-5045F8F80EEB}" showGridLines="0" hiddenColumns="1" topLeftCell="A7">
      <selection activeCell="I2" sqref="I2:M34"/>
      <pageMargins left="0.7" right="0.7" top="0.75" bottom="0.75" header="0.3" footer="0.3"/>
    </customSheetView>
  </customSheetViews>
  <mergeCells count="9">
    <mergeCell ref="J43:M44"/>
    <mergeCell ref="J25:M26"/>
    <mergeCell ref="J28:M30"/>
    <mergeCell ref="J32:M33"/>
    <mergeCell ref="A2:E2"/>
    <mergeCell ref="B34:E35"/>
    <mergeCell ref="B37:E39"/>
    <mergeCell ref="B41:E41"/>
    <mergeCell ref="I2:M2"/>
  </mergeCells>
  <phoneticPr fontId="10" type="noConversion"/>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7"/>
  <sheetViews>
    <sheetView showGridLines="0" workbookViewId="0">
      <selection activeCell="O39" sqref="O39"/>
    </sheetView>
  </sheetViews>
  <sheetFormatPr baseColWidth="10" defaultColWidth="10.28515625" defaultRowHeight="12.75" x14ac:dyDescent="0.2"/>
  <cols>
    <col min="1" max="1" width="2.42578125" style="111" customWidth="1"/>
    <col min="2" max="2" width="16" style="111" customWidth="1"/>
    <col min="3" max="5" width="16.7109375" style="111" customWidth="1"/>
    <col min="6" max="6" width="4.7109375" style="111" customWidth="1"/>
    <col min="7" max="8" width="10.28515625" style="111" hidden="1" customWidth="1"/>
    <col min="9" max="9" width="2.42578125" style="111" customWidth="1"/>
    <col min="10" max="10" width="17.140625" style="111" customWidth="1"/>
    <col min="11" max="13" width="16.7109375" style="111" customWidth="1"/>
    <col min="14" max="16384" width="10.28515625" style="111"/>
  </cols>
  <sheetData>
    <row r="1" spans="1:26" s="20" customFormat="1" ht="12.75" customHeight="1" x14ac:dyDescent="0.2">
      <c r="C1" s="1"/>
      <c r="D1" s="1"/>
      <c r="E1" s="1"/>
      <c r="K1" s="1"/>
      <c r="L1" s="1"/>
      <c r="M1" s="1"/>
    </row>
    <row r="2" spans="1:26" s="20" customFormat="1" ht="15.75" customHeight="1" x14ac:dyDescent="0.2">
      <c r="A2" s="652" t="s">
        <v>297</v>
      </c>
      <c r="B2" s="652"/>
      <c r="C2" s="652"/>
      <c r="D2" s="652"/>
      <c r="E2" s="652"/>
      <c r="F2" s="472"/>
      <c r="G2" s="472"/>
      <c r="H2" s="472"/>
      <c r="I2" s="652" t="s">
        <v>297</v>
      </c>
      <c r="J2" s="652"/>
      <c r="K2" s="652"/>
      <c r="L2" s="652"/>
      <c r="M2" s="652"/>
      <c r="N2" s="380"/>
      <c r="O2" s="380"/>
      <c r="P2" s="380"/>
    </row>
    <row r="3" spans="1:26" s="20" customFormat="1" ht="12.75" customHeight="1" x14ac:dyDescent="0.2">
      <c r="A3" s="104"/>
      <c r="B3" s="104"/>
      <c r="C3" s="1"/>
      <c r="D3" s="1"/>
      <c r="E3" s="1"/>
      <c r="I3" s="104"/>
      <c r="J3" s="104"/>
      <c r="K3" s="1"/>
      <c r="L3" s="1"/>
      <c r="M3" s="1"/>
    </row>
    <row r="4" spans="1:26" s="474" customFormat="1" ht="45" customHeight="1" x14ac:dyDescent="0.2">
      <c r="B4" s="598" t="s">
        <v>291</v>
      </c>
      <c r="C4" s="598" t="s">
        <v>73</v>
      </c>
      <c r="D4" s="598" t="s">
        <v>74</v>
      </c>
      <c r="E4" s="598" t="s">
        <v>75</v>
      </c>
      <c r="J4" s="598" t="s">
        <v>291</v>
      </c>
      <c r="K4" s="598" t="s">
        <v>73</v>
      </c>
      <c r="L4" s="598" t="s">
        <v>74</v>
      </c>
      <c r="M4" s="598" t="s">
        <v>75</v>
      </c>
    </row>
    <row r="5" spans="1:26" s="476" customFormat="1" x14ac:dyDescent="0.2">
      <c r="B5" s="483" t="s">
        <v>76</v>
      </c>
      <c r="C5" s="570">
        <v>1</v>
      </c>
      <c r="D5" s="570">
        <v>1</v>
      </c>
      <c r="E5" s="570">
        <v>1</v>
      </c>
      <c r="F5" s="571"/>
      <c r="G5" s="478"/>
      <c r="H5" s="478"/>
      <c r="J5" s="483" t="s">
        <v>301</v>
      </c>
      <c r="K5" s="570">
        <f>C7+C31</f>
        <v>10</v>
      </c>
      <c r="L5" s="570">
        <f>D7+D31</f>
        <v>18</v>
      </c>
      <c r="M5" s="570">
        <f>E7+E31</f>
        <v>1</v>
      </c>
    </row>
    <row r="6" spans="1:26" s="476" customFormat="1" x14ac:dyDescent="0.2">
      <c r="B6" s="502" t="s">
        <v>77</v>
      </c>
      <c r="C6" s="572">
        <v>0</v>
      </c>
      <c r="D6" s="572">
        <v>0</v>
      </c>
      <c r="E6" s="572">
        <v>0</v>
      </c>
      <c r="F6" s="571"/>
      <c r="G6" s="478"/>
      <c r="H6" s="478"/>
      <c r="J6" s="502" t="s">
        <v>300</v>
      </c>
      <c r="K6" s="572">
        <f>C9+C14</f>
        <v>0</v>
      </c>
      <c r="L6" s="572">
        <f>D9+D14</f>
        <v>6</v>
      </c>
      <c r="M6" s="572">
        <f>E9+E14</f>
        <v>0</v>
      </c>
    </row>
    <row r="7" spans="1:26" s="476" customFormat="1" x14ac:dyDescent="0.2">
      <c r="B7" s="502" t="s">
        <v>78</v>
      </c>
      <c r="C7" s="572">
        <v>0</v>
      </c>
      <c r="D7" s="572">
        <v>0</v>
      </c>
      <c r="E7" s="572">
        <v>0</v>
      </c>
      <c r="F7" s="478"/>
      <c r="G7" s="478"/>
      <c r="H7" s="478"/>
      <c r="J7" s="502" t="s">
        <v>81</v>
      </c>
      <c r="K7" s="572">
        <f t="shared" ref="K7:M8" si="0">C10</f>
        <v>0</v>
      </c>
      <c r="L7" s="572">
        <f t="shared" si="0"/>
        <v>3</v>
      </c>
      <c r="M7" s="572">
        <f t="shared" si="0"/>
        <v>0</v>
      </c>
    </row>
    <row r="8" spans="1:26" s="476" customFormat="1" x14ac:dyDescent="0.2">
      <c r="B8" s="502" t="s">
        <v>79</v>
      </c>
      <c r="C8" s="572">
        <v>0</v>
      </c>
      <c r="D8" s="572">
        <v>0</v>
      </c>
      <c r="E8" s="572">
        <v>0</v>
      </c>
      <c r="F8" s="478"/>
      <c r="G8" s="478"/>
      <c r="H8" s="478"/>
      <c r="J8" s="502" t="s">
        <v>82</v>
      </c>
      <c r="K8" s="572">
        <f t="shared" si="0"/>
        <v>0</v>
      </c>
      <c r="L8" s="572">
        <f t="shared" si="0"/>
        <v>0</v>
      </c>
      <c r="M8" s="572">
        <f t="shared" si="0"/>
        <v>0</v>
      </c>
    </row>
    <row r="9" spans="1:26" x14ac:dyDescent="0.2">
      <c r="B9" s="502" t="s">
        <v>80</v>
      </c>
      <c r="C9" s="573">
        <v>0</v>
      </c>
      <c r="D9" s="573">
        <v>0</v>
      </c>
      <c r="E9" s="573">
        <v>0</v>
      </c>
      <c r="F9" s="478"/>
      <c r="G9" s="478"/>
      <c r="H9" s="478"/>
      <c r="J9" s="502" t="s">
        <v>84</v>
      </c>
      <c r="K9" s="573">
        <f>C13</f>
        <v>0</v>
      </c>
      <c r="L9" s="573">
        <f>D13</f>
        <v>0</v>
      </c>
      <c r="M9" s="573">
        <f>E13</f>
        <v>0</v>
      </c>
      <c r="N9" s="476"/>
      <c r="O9" s="476"/>
      <c r="P9" s="476"/>
      <c r="Q9" s="476"/>
      <c r="R9" s="476"/>
      <c r="S9" s="476"/>
      <c r="T9" s="476"/>
      <c r="U9" s="476"/>
      <c r="V9" s="476"/>
      <c r="W9" s="476"/>
      <c r="X9" s="476"/>
      <c r="Y9" s="476"/>
      <c r="Z9" s="476"/>
    </row>
    <row r="10" spans="1:26" x14ac:dyDescent="0.2">
      <c r="B10" s="502" t="s">
        <v>81</v>
      </c>
      <c r="C10" s="573">
        <v>0</v>
      </c>
      <c r="D10" s="573">
        <v>3</v>
      </c>
      <c r="E10" s="573">
        <v>0</v>
      </c>
      <c r="F10" s="478"/>
      <c r="G10" s="478"/>
      <c r="H10" s="478"/>
      <c r="J10" s="502" t="s">
        <v>278</v>
      </c>
      <c r="K10" s="573">
        <f>C5+C12+C21</f>
        <v>1</v>
      </c>
      <c r="L10" s="573">
        <f>D5+D12+D21</f>
        <v>1</v>
      </c>
      <c r="M10" s="573">
        <f>E5+E12+E21</f>
        <v>2</v>
      </c>
      <c r="N10" s="476"/>
      <c r="O10" s="476"/>
      <c r="P10" s="476"/>
      <c r="Q10" s="476"/>
      <c r="R10" s="476"/>
      <c r="S10" s="476"/>
      <c r="T10" s="476"/>
      <c r="U10" s="476"/>
      <c r="V10" s="476"/>
      <c r="W10" s="476"/>
      <c r="X10" s="476"/>
      <c r="Y10" s="476"/>
      <c r="Z10" s="476"/>
    </row>
    <row r="11" spans="1:26" x14ac:dyDescent="0.2">
      <c r="B11" s="502" t="s">
        <v>82</v>
      </c>
      <c r="C11" s="573">
        <v>0</v>
      </c>
      <c r="D11" s="573">
        <v>0</v>
      </c>
      <c r="E11" s="573">
        <v>0</v>
      </c>
      <c r="F11" s="478"/>
      <c r="G11" s="478"/>
      <c r="H11" s="478"/>
      <c r="J11" s="502" t="s">
        <v>281</v>
      </c>
      <c r="K11" s="573">
        <f>C27+C25</f>
        <v>0</v>
      </c>
      <c r="L11" s="573">
        <f>D27+D25</f>
        <v>0</v>
      </c>
      <c r="M11" s="573">
        <f>E27+E25</f>
        <v>0</v>
      </c>
      <c r="N11" s="476"/>
      <c r="O11" s="476"/>
      <c r="P11" s="476"/>
      <c r="Q11" s="476"/>
      <c r="R11" s="476"/>
      <c r="S11" s="476"/>
      <c r="T11" s="476"/>
      <c r="U11" s="476"/>
      <c r="V11" s="476"/>
      <c r="W11" s="476"/>
      <c r="X11" s="476"/>
      <c r="Y11" s="476"/>
      <c r="Z11" s="476"/>
    </row>
    <row r="12" spans="1:26" x14ac:dyDescent="0.2">
      <c r="B12" s="502" t="s">
        <v>83</v>
      </c>
      <c r="C12" s="573">
        <v>0</v>
      </c>
      <c r="D12" s="573">
        <v>0</v>
      </c>
      <c r="E12" s="573">
        <v>1</v>
      </c>
      <c r="F12" s="476"/>
      <c r="G12" s="476"/>
      <c r="H12" s="476"/>
      <c r="J12" s="502" t="s">
        <v>89</v>
      </c>
      <c r="K12" s="573">
        <f>C18</f>
        <v>8</v>
      </c>
      <c r="L12" s="573">
        <f>D18</f>
        <v>9</v>
      </c>
      <c r="M12" s="573">
        <f>E18</f>
        <v>1</v>
      </c>
      <c r="N12" s="476"/>
      <c r="O12" s="476"/>
      <c r="P12" s="476"/>
      <c r="Q12" s="476"/>
      <c r="R12" s="476"/>
      <c r="S12" s="476"/>
      <c r="T12" s="476"/>
      <c r="U12" s="476"/>
      <c r="V12" s="476"/>
      <c r="W12" s="476"/>
      <c r="X12" s="476"/>
      <c r="Y12" s="476"/>
      <c r="Z12" s="476"/>
    </row>
    <row r="13" spans="1:26" x14ac:dyDescent="0.2">
      <c r="B13" s="502" t="s">
        <v>84</v>
      </c>
      <c r="C13" s="573">
        <v>0</v>
      </c>
      <c r="D13" s="573">
        <v>0</v>
      </c>
      <c r="E13" s="573">
        <v>0</v>
      </c>
      <c r="F13" s="476"/>
      <c r="G13" s="476"/>
      <c r="H13" s="476"/>
      <c r="J13" s="502" t="s">
        <v>86</v>
      </c>
      <c r="K13" s="573">
        <f t="shared" ref="K13:M14" si="1">C15</f>
        <v>0</v>
      </c>
      <c r="L13" s="573">
        <f t="shared" si="1"/>
        <v>0</v>
      </c>
      <c r="M13" s="573">
        <f t="shared" si="1"/>
        <v>0</v>
      </c>
      <c r="N13" s="476"/>
      <c r="O13" s="476"/>
      <c r="P13" s="476"/>
      <c r="Q13" s="476"/>
      <c r="R13" s="476"/>
      <c r="S13" s="476"/>
      <c r="T13" s="476"/>
      <c r="U13" s="476"/>
      <c r="V13" s="476"/>
      <c r="W13" s="476"/>
      <c r="X13" s="476"/>
      <c r="Y13" s="476"/>
      <c r="Z13" s="476"/>
    </row>
    <row r="14" spans="1:26" x14ac:dyDescent="0.2">
      <c r="B14" s="502" t="s">
        <v>85</v>
      </c>
      <c r="C14" s="573">
        <v>0</v>
      </c>
      <c r="D14" s="573">
        <v>6</v>
      </c>
      <c r="E14" s="573">
        <v>0</v>
      </c>
      <c r="F14" s="476"/>
      <c r="G14" s="476"/>
      <c r="H14" s="476"/>
      <c r="J14" s="502" t="s">
        <v>87</v>
      </c>
      <c r="K14" s="573">
        <f t="shared" si="1"/>
        <v>0</v>
      </c>
      <c r="L14" s="573">
        <f t="shared" si="1"/>
        <v>0</v>
      </c>
      <c r="M14" s="573">
        <f t="shared" si="1"/>
        <v>0</v>
      </c>
      <c r="N14" s="476"/>
      <c r="O14" s="476"/>
      <c r="P14" s="476"/>
      <c r="Q14" s="476"/>
      <c r="R14" s="476"/>
      <c r="S14" s="476"/>
      <c r="T14" s="476"/>
      <c r="U14" s="476"/>
      <c r="V14" s="476"/>
      <c r="W14" s="476"/>
      <c r="X14" s="476"/>
      <c r="Y14" s="476"/>
      <c r="Z14" s="476"/>
    </row>
    <row r="15" spans="1:26" x14ac:dyDescent="0.2">
      <c r="B15" s="502" t="s">
        <v>86</v>
      </c>
      <c r="C15" s="573">
        <v>0</v>
      </c>
      <c r="D15" s="573">
        <v>0</v>
      </c>
      <c r="E15" s="573">
        <v>0</v>
      </c>
      <c r="F15" s="476"/>
      <c r="G15" s="476"/>
      <c r="H15" s="476"/>
      <c r="J15" s="502" t="s">
        <v>93</v>
      </c>
      <c r="K15" s="573">
        <f t="shared" ref="K15:M16" si="2">C22</f>
        <v>0</v>
      </c>
      <c r="L15" s="573">
        <f t="shared" si="2"/>
        <v>0</v>
      </c>
      <c r="M15" s="573">
        <f t="shared" si="2"/>
        <v>0</v>
      </c>
      <c r="N15" s="476"/>
      <c r="O15" s="476"/>
      <c r="P15" s="476"/>
      <c r="Q15" s="476"/>
      <c r="R15" s="476"/>
      <c r="S15" s="476"/>
      <c r="T15" s="476"/>
      <c r="U15" s="476"/>
      <c r="V15" s="476"/>
      <c r="W15" s="476"/>
      <c r="X15" s="476"/>
      <c r="Y15" s="476"/>
      <c r="Z15" s="476"/>
    </row>
    <row r="16" spans="1:26" x14ac:dyDescent="0.2">
      <c r="B16" s="502" t="s">
        <v>87</v>
      </c>
      <c r="C16" s="573">
        <v>0</v>
      </c>
      <c r="D16" s="573">
        <v>0</v>
      </c>
      <c r="E16" s="573">
        <v>0</v>
      </c>
      <c r="F16" s="476"/>
      <c r="G16" s="476"/>
      <c r="H16" s="476"/>
      <c r="J16" s="502" t="s">
        <v>94</v>
      </c>
      <c r="K16" s="573">
        <f t="shared" si="2"/>
        <v>0</v>
      </c>
      <c r="L16" s="573">
        <f t="shared" si="2"/>
        <v>0</v>
      </c>
      <c r="M16" s="573">
        <f t="shared" si="2"/>
        <v>0</v>
      </c>
      <c r="N16" s="476"/>
      <c r="O16" s="476"/>
      <c r="P16" s="476"/>
      <c r="Q16" s="476"/>
      <c r="R16" s="476"/>
      <c r="S16" s="476"/>
      <c r="T16" s="476"/>
      <c r="U16" s="476"/>
      <c r="V16" s="476"/>
      <c r="W16" s="476"/>
      <c r="X16" s="476"/>
      <c r="Y16" s="476"/>
      <c r="Z16" s="476"/>
    </row>
    <row r="17" spans="2:26" x14ac:dyDescent="0.2">
      <c r="B17" s="502" t="s">
        <v>88</v>
      </c>
      <c r="C17" s="573">
        <v>0</v>
      </c>
      <c r="D17" s="573">
        <v>0</v>
      </c>
      <c r="E17" s="573">
        <v>0</v>
      </c>
      <c r="F17" s="476"/>
      <c r="G17" s="476"/>
      <c r="H17" s="476"/>
      <c r="J17" s="502" t="s">
        <v>279</v>
      </c>
      <c r="K17" s="573">
        <f>C8+C17</f>
        <v>0</v>
      </c>
      <c r="L17" s="573">
        <f>D8+D17</f>
        <v>0</v>
      </c>
      <c r="M17" s="573">
        <f>E8+E17</f>
        <v>0</v>
      </c>
      <c r="N17" s="476"/>
      <c r="O17" s="476"/>
      <c r="P17" s="476"/>
      <c r="Q17" s="476"/>
      <c r="R17" s="476"/>
      <c r="S17" s="476"/>
      <c r="T17" s="476"/>
      <c r="U17" s="476"/>
      <c r="V17" s="476"/>
      <c r="W17" s="476"/>
      <c r="X17" s="476"/>
      <c r="Y17" s="476"/>
      <c r="Z17" s="476"/>
    </row>
    <row r="18" spans="2:26" x14ac:dyDescent="0.2">
      <c r="B18" s="502" t="s">
        <v>89</v>
      </c>
      <c r="C18" s="573">
        <v>8</v>
      </c>
      <c r="D18" s="573">
        <v>9</v>
      </c>
      <c r="E18" s="573">
        <v>1</v>
      </c>
      <c r="F18" s="476"/>
      <c r="G18" s="476"/>
      <c r="H18" s="476"/>
      <c r="J18" s="502" t="s">
        <v>282</v>
      </c>
      <c r="K18" s="573">
        <f>C6+C20+C28</f>
        <v>0</v>
      </c>
      <c r="L18" s="573">
        <f>D6+D20+D28</f>
        <v>0</v>
      </c>
      <c r="M18" s="573">
        <f>E6+E20+E28</f>
        <v>0</v>
      </c>
      <c r="N18" s="476"/>
      <c r="O18" s="476"/>
      <c r="P18" s="476"/>
      <c r="Q18" s="476"/>
      <c r="R18" s="476"/>
      <c r="S18" s="476"/>
      <c r="T18" s="476"/>
      <c r="U18" s="476"/>
      <c r="V18" s="476"/>
      <c r="W18" s="476"/>
      <c r="X18" s="476"/>
      <c r="Y18" s="476"/>
      <c r="Z18" s="476"/>
    </row>
    <row r="19" spans="2:26" x14ac:dyDescent="0.2">
      <c r="B19" s="502" t="s">
        <v>90</v>
      </c>
      <c r="C19" s="573">
        <v>0</v>
      </c>
      <c r="D19" s="573">
        <v>0</v>
      </c>
      <c r="E19" s="573">
        <v>0</v>
      </c>
      <c r="F19" s="476"/>
      <c r="G19" s="476"/>
      <c r="H19" s="476"/>
      <c r="J19" s="502" t="s">
        <v>280</v>
      </c>
      <c r="K19" s="573">
        <f>C19+C24</f>
        <v>0</v>
      </c>
      <c r="L19" s="573">
        <f>D19+D24</f>
        <v>0</v>
      </c>
      <c r="M19" s="573">
        <f>E19+E24</f>
        <v>0</v>
      </c>
      <c r="N19" s="476"/>
      <c r="O19" s="476"/>
      <c r="P19" s="476"/>
      <c r="Q19" s="476"/>
      <c r="R19" s="476"/>
      <c r="S19" s="476"/>
      <c r="T19" s="476"/>
      <c r="U19" s="476"/>
      <c r="V19" s="476"/>
      <c r="W19" s="476"/>
      <c r="X19" s="476"/>
      <c r="Y19" s="476"/>
      <c r="Z19" s="476"/>
    </row>
    <row r="20" spans="2:26" x14ac:dyDescent="0.2">
      <c r="B20" s="502" t="s">
        <v>91</v>
      </c>
      <c r="C20" s="573">
        <v>0</v>
      </c>
      <c r="D20" s="573">
        <v>0</v>
      </c>
      <c r="E20" s="573">
        <v>0</v>
      </c>
      <c r="F20" s="476"/>
      <c r="G20" s="476"/>
      <c r="H20" s="476"/>
      <c r="J20" s="502" t="s">
        <v>97</v>
      </c>
      <c r="K20" s="573">
        <f>C26</f>
        <v>0</v>
      </c>
      <c r="L20" s="573">
        <f>D26</f>
        <v>0</v>
      </c>
      <c r="M20" s="573">
        <f>E26</f>
        <v>1</v>
      </c>
      <c r="N20" s="476"/>
      <c r="O20" s="476"/>
      <c r="P20" s="476"/>
      <c r="Q20" s="476"/>
      <c r="R20" s="476"/>
      <c r="S20" s="476"/>
      <c r="T20" s="476"/>
      <c r="U20" s="476"/>
      <c r="V20" s="476"/>
      <c r="W20" s="476"/>
      <c r="X20" s="476"/>
      <c r="Y20" s="476"/>
      <c r="Z20" s="476"/>
    </row>
    <row r="21" spans="2:26" x14ac:dyDescent="0.2">
      <c r="B21" s="502" t="s">
        <v>92</v>
      </c>
      <c r="C21" s="573">
        <v>0</v>
      </c>
      <c r="D21" s="573">
        <v>0</v>
      </c>
      <c r="E21" s="573">
        <v>0</v>
      </c>
      <c r="F21" s="476"/>
      <c r="G21" s="476"/>
      <c r="H21" s="476"/>
      <c r="J21" s="502" t="s">
        <v>100</v>
      </c>
      <c r="K21" s="573">
        <f t="shared" ref="K21:M22" si="3">C29</f>
        <v>0</v>
      </c>
      <c r="L21" s="573">
        <f t="shared" si="3"/>
        <v>11</v>
      </c>
      <c r="M21" s="573">
        <f t="shared" si="3"/>
        <v>1</v>
      </c>
      <c r="N21" s="476"/>
      <c r="O21" s="476"/>
      <c r="P21" s="476"/>
      <c r="Q21" s="476"/>
      <c r="R21" s="476"/>
      <c r="S21" s="476"/>
      <c r="T21" s="476"/>
      <c r="U21" s="476"/>
      <c r="V21" s="476"/>
      <c r="W21" s="476"/>
      <c r="X21" s="476"/>
      <c r="Y21" s="476"/>
      <c r="Z21" s="476"/>
    </row>
    <row r="22" spans="2:26" x14ac:dyDescent="0.2">
      <c r="B22" s="502" t="s">
        <v>93</v>
      </c>
      <c r="C22" s="573">
        <v>0</v>
      </c>
      <c r="D22" s="573">
        <v>0</v>
      </c>
      <c r="E22" s="573">
        <v>0</v>
      </c>
      <c r="J22" s="502" t="s">
        <v>101</v>
      </c>
      <c r="K22" s="573">
        <f t="shared" si="3"/>
        <v>0</v>
      </c>
      <c r="L22" s="573">
        <f t="shared" si="3"/>
        <v>0</v>
      </c>
      <c r="M22" s="573">
        <f t="shared" si="3"/>
        <v>0</v>
      </c>
    </row>
    <row r="23" spans="2:26" x14ac:dyDescent="0.2">
      <c r="B23" s="502" t="s">
        <v>94</v>
      </c>
      <c r="C23" s="573">
        <v>0</v>
      </c>
      <c r="D23" s="573">
        <v>0</v>
      </c>
      <c r="E23" s="573">
        <v>0</v>
      </c>
      <c r="J23" s="574" t="s">
        <v>103</v>
      </c>
      <c r="K23" s="575">
        <f>SUM(K5:K22)</f>
        <v>19</v>
      </c>
      <c r="L23" s="575">
        <f>SUM(L5:L22)</f>
        <v>48</v>
      </c>
      <c r="M23" s="575">
        <f>SUM(M5:M22)</f>
        <v>6</v>
      </c>
      <c r="N23" s="397"/>
    </row>
    <row r="24" spans="2:26" x14ac:dyDescent="0.2">
      <c r="B24" s="502" t="s">
        <v>95</v>
      </c>
      <c r="C24" s="573">
        <v>0</v>
      </c>
      <c r="D24" s="573">
        <v>0</v>
      </c>
      <c r="E24" s="573">
        <v>0</v>
      </c>
      <c r="J24" s="476"/>
      <c r="K24" s="398"/>
      <c r="L24" s="398"/>
      <c r="M24" s="398"/>
      <c r="N24" s="276"/>
    </row>
    <row r="25" spans="2:26" x14ac:dyDescent="0.2">
      <c r="B25" s="502" t="s">
        <v>96</v>
      </c>
      <c r="C25" s="573">
        <v>0</v>
      </c>
      <c r="D25" s="573">
        <v>0</v>
      </c>
      <c r="E25" s="573">
        <v>0</v>
      </c>
      <c r="J25" s="866" t="s">
        <v>356</v>
      </c>
      <c r="K25" s="866"/>
      <c r="L25" s="866"/>
      <c r="M25" s="866"/>
    </row>
    <row r="26" spans="2:26" x14ac:dyDescent="0.2">
      <c r="B26" s="502" t="s">
        <v>97</v>
      </c>
      <c r="C26" s="573">
        <v>0</v>
      </c>
      <c r="D26" s="573">
        <v>0</v>
      </c>
      <c r="E26" s="573">
        <v>1</v>
      </c>
      <c r="J26" s="866"/>
      <c r="K26" s="866"/>
      <c r="L26" s="866"/>
      <c r="M26" s="866"/>
    </row>
    <row r="27" spans="2:26" x14ac:dyDescent="0.2">
      <c r="B27" s="502" t="s">
        <v>98</v>
      </c>
      <c r="C27" s="573">
        <v>0</v>
      </c>
      <c r="D27" s="573">
        <v>0</v>
      </c>
      <c r="E27" s="573">
        <v>0</v>
      </c>
      <c r="J27" s="476"/>
      <c r="K27" s="399"/>
      <c r="L27" s="398"/>
      <c r="M27" s="398"/>
    </row>
    <row r="28" spans="2:26" x14ac:dyDescent="0.2">
      <c r="B28" s="502" t="s">
        <v>99</v>
      </c>
      <c r="C28" s="573">
        <v>0</v>
      </c>
      <c r="D28" s="573">
        <v>0</v>
      </c>
      <c r="E28" s="573">
        <v>0</v>
      </c>
      <c r="J28" s="867" t="s">
        <v>104</v>
      </c>
      <c r="K28" s="867"/>
      <c r="L28" s="867"/>
      <c r="M28" s="867"/>
    </row>
    <row r="29" spans="2:26" x14ac:dyDescent="0.2">
      <c r="B29" s="502" t="s">
        <v>100</v>
      </c>
      <c r="C29" s="573">
        <v>0</v>
      </c>
      <c r="D29" s="573">
        <v>11</v>
      </c>
      <c r="E29" s="573">
        <v>1</v>
      </c>
      <c r="J29" s="867"/>
      <c r="K29" s="867"/>
      <c r="L29" s="867"/>
      <c r="M29" s="867"/>
    </row>
    <row r="30" spans="2:26" x14ac:dyDescent="0.2">
      <c r="B30" s="502" t="s">
        <v>101</v>
      </c>
      <c r="C30" s="573">
        <v>0</v>
      </c>
      <c r="D30" s="573">
        <v>0</v>
      </c>
      <c r="E30" s="573">
        <v>0</v>
      </c>
      <c r="J30" s="867"/>
      <c r="K30" s="867"/>
      <c r="L30" s="867"/>
      <c r="M30" s="867"/>
    </row>
    <row r="31" spans="2:26" x14ac:dyDescent="0.2">
      <c r="B31" s="506" t="s">
        <v>102</v>
      </c>
      <c r="C31" s="573">
        <v>10</v>
      </c>
      <c r="D31" s="573">
        <v>18</v>
      </c>
      <c r="E31" s="573">
        <v>1</v>
      </c>
      <c r="J31" s="476"/>
      <c r="K31" s="398"/>
      <c r="L31" s="398"/>
      <c r="M31" s="398"/>
    </row>
    <row r="32" spans="2:26" x14ac:dyDescent="0.2">
      <c r="B32" s="574" t="s">
        <v>103</v>
      </c>
      <c r="C32" s="576">
        <f>SUM(C5:C31)</f>
        <v>19</v>
      </c>
      <c r="D32" s="576">
        <f>SUM(D5:D31)</f>
        <v>48</v>
      </c>
      <c r="E32" s="576">
        <f>SUM(E5:E31)</f>
        <v>6</v>
      </c>
      <c r="J32" s="867" t="s">
        <v>299</v>
      </c>
      <c r="K32" s="867"/>
      <c r="L32" s="867"/>
      <c r="M32" s="867"/>
    </row>
    <row r="33" spans="2:13" x14ac:dyDescent="0.2">
      <c r="J33" s="867"/>
      <c r="K33" s="867"/>
      <c r="L33" s="867"/>
      <c r="M33" s="867"/>
    </row>
    <row r="34" spans="2:13" ht="12.75" customHeight="1" x14ac:dyDescent="0.2">
      <c r="B34" s="866" t="s">
        <v>356</v>
      </c>
      <c r="C34" s="866"/>
      <c r="D34" s="866"/>
      <c r="E34" s="866"/>
      <c r="J34" s="184"/>
      <c r="K34" s="184"/>
      <c r="L34" s="184"/>
      <c r="M34" s="184"/>
    </row>
    <row r="35" spans="2:13" x14ac:dyDescent="0.2">
      <c r="B35" s="866"/>
      <c r="C35" s="866"/>
      <c r="D35" s="866"/>
      <c r="E35" s="866"/>
      <c r="J35" s="184"/>
      <c r="K35" s="184"/>
      <c r="L35" s="184"/>
      <c r="M35" s="184"/>
    </row>
    <row r="37" spans="2:13" ht="12.75" customHeight="1" x14ac:dyDescent="0.2">
      <c r="B37" s="867" t="s">
        <v>104</v>
      </c>
      <c r="C37" s="867"/>
      <c r="D37" s="867"/>
      <c r="E37" s="867"/>
      <c r="J37" s="400"/>
      <c r="K37" s="400"/>
      <c r="L37" s="400"/>
      <c r="M37" s="400"/>
    </row>
    <row r="38" spans="2:13" x14ac:dyDescent="0.2">
      <c r="B38" s="867"/>
      <c r="C38" s="867"/>
      <c r="D38" s="867"/>
      <c r="E38" s="867"/>
      <c r="J38" s="400"/>
      <c r="K38" s="400"/>
      <c r="L38" s="400"/>
      <c r="M38" s="400"/>
    </row>
    <row r="39" spans="2:13" x14ac:dyDescent="0.2">
      <c r="B39" s="867"/>
      <c r="C39" s="867"/>
      <c r="D39" s="867"/>
      <c r="E39" s="867"/>
      <c r="J39" s="400"/>
      <c r="K39" s="400"/>
      <c r="L39" s="400"/>
      <c r="M39" s="400"/>
    </row>
    <row r="40" spans="2:13" x14ac:dyDescent="0.2">
      <c r="B40" s="400"/>
      <c r="C40" s="400"/>
      <c r="D40" s="400"/>
      <c r="E40" s="400"/>
      <c r="J40" s="400"/>
      <c r="K40" s="400"/>
      <c r="L40" s="400"/>
      <c r="M40" s="400"/>
    </row>
    <row r="41" spans="2:13" ht="28.5" customHeight="1" x14ac:dyDescent="0.2">
      <c r="B41" s="867" t="s">
        <v>298</v>
      </c>
      <c r="C41" s="867"/>
      <c r="D41" s="867"/>
      <c r="E41" s="867"/>
      <c r="J41" s="400"/>
      <c r="K41" s="400"/>
      <c r="L41" s="400"/>
      <c r="M41" s="400"/>
    </row>
    <row r="43" spans="2:13" x14ac:dyDescent="0.2">
      <c r="J43" s="868" t="s">
        <v>283</v>
      </c>
      <c r="K43" s="868"/>
      <c r="L43" s="868"/>
      <c r="M43" s="868"/>
    </row>
    <row r="44" spans="2:13" x14ac:dyDescent="0.2">
      <c r="J44" s="868"/>
      <c r="K44" s="868"/>
      <c r="L44" s="868"/>
      <c r="M44" s="868"/>
    </row>
    <row r="45" spans="2:13" x14ac:dyDescent="0.2">
      <c r="J45" s="20"/>
    </row>
    <row r="46" spans="2:13" x14ac:dyDescent="0.2">
      <c r="J46" s="20"/>
    </row>
    <row r="47" spans="2:13" x14ac:dyDescent="0.2">
      <c r="J47" s="20"/>
    </row>
  </sheetData>
  <mergeCells count="9">
    <mergeCell ref="B37:E39"/>
    <mergeCell ref="B41:E41"/>
    <mergeCell ref="J43:M44"/>
    <mergeCell ref="A2:E2"/>
    <mergeCell ref="I2:M2"/>
    <mergeCell ref="J25:M26"/>
    <mergeCell ref="J28:M30"/>
    <mergeCell ref="J32:M33"/>
    <mergeCell ref="B34:E35"/>
  </mergeCells>
  <pageMargins left="0.7" right="0.7" top="0.75" bottom="0.75" header="0.3" footer="0.3"/>
  <pageSetup paperSize="9" orientation="portrait" verticalDpi="0"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55"/>
  <sheetViews>
    <sheetView showGridLines="0" zoomScaleNormal="100" workbookViewId="0"/>
  </sheetViews>
  <sheetFormatPr baseColWidth="10" defaultRowHeight="12.75" x14ac:dyDescent="0.2"/>
  <cols>
    <col min="1" max="1" width="22.28515625" style="20" customWidth="1"/>
    <col min="2" max="2" width="8.7109375" style="20" customWidth="1"/>
    <col min="3" max="3" width="12.28515625" style="20" customWidth="1"/>
    <col min="4" max="13" width="8.140625" style="20" customWidth="1"/>
    <col min="14" max="14" width="9.140625" style="20" customWidth="1"/>
    <col min="15" max="15" width="8.140625" style="20" customWidth="1"/>
    <col min="16" max="16" width="6.85546875" style="20" customWidth="1"/>
    <col min="17" max="17" width="7.28515625" style="20" customWidth="1"/>
    <col min="18" max="18" width="6.85546875" style="20" customWidth="1"/>
    <col min="19" max="19" width="1.7109375" style="20" customWidth="1"/>
    <col min="20" max="16384" width="11.42578125" style="20"/>
  </cols>
  <sheetData>
    <row r="1" spans="1:19" ht="12.75" customHeight="1" x14ac:dyDescent="0.2">
      <c r="A1" s="1"/>
      <c r="B1" s="1"/>
      <c r="C1" s="1"/>
      <c r="D1" s="1"/>
      <c r="E1" s="1"/>
      <c r="F1" s="1"/>
      <c r="G1" s="1"/>
      <c r="H1" s="1"/>
      <c r="I1" s="1"/>
      <c r="J1" s="1"/>
      <c r="K1" s="1"/>
      <c r="L1" s="1"/>
      <c r="M1" s="1"/>
      <c r="N1" s="1"/>
      <c r="O1" s="1"/>
      <c r="P1" s="1"/>
      <c r="Q1" s="1"/>
      <c r="R1" s="1"/>
      <c r="S1" s="108"/>
    </row>
    <row r="2" spans="1:19" ht="12.75" customHeight="1" x14ac:dyDescent="0.2">
      <c r="A2" s="652" t="s">
        <v>349</v>
      </c>
      <c r="B2" s="652"/>
      <c r="C2" s="652"/>
      <c r="D2" s="652"/>
      <c r="E2" s="652"/>
      <c r="F2" s="652"/>
      <c r="G2" s="652"/>
      <c r="H2" s="652"/>
      <c r="I2" s="652"/>
      <c r="J2" s="652"/>
      <c r="K2" s="652"/>
      <c r="L2" s="652"/>
      <c r="M2" s="652"/>
      <c r="N2" s="652"/>
      <c r="O2" s="652"/>
      <c r="P2" s="652"/>
      <c r="Q2" s="652"/>
      <c r="R2" s="652"/>
      <c r="S2" s="108"/>
    </row>
    <row r="3" spans="1:19" ht="12.75" customHeight="1" x14ac:dyDescent="0.2">
      <c r="A3" s="1"/>
      <c r="B3" s="1"/>
      <c r="C3" s="1"/>
      <c r="D3" s="1"/>
      <c r="E3" s="1"/>
      <c r="F3" s="1"/>
      <c r="G3" s="1"/>
      <c r="H3" s="1"/>
      <c r="I3" s="1"/>
      <c r="J3" s="1"/>
      <c r="K3" s="1"/>
      <c r="L3" s="1"/>
      <c r="M3" s="1"/>
      <c r="N3" s="1"/>
      <c r="O3" s="1"/>
      <c r="P3" s="1"/>
      <c r="Q3" s="1"/>
      <c r="R3" s="1"/>
      <c r="S3" s="108"/>
    </row>
    <row r="4" spans="1:19" ht="37.5" customHeight="1" x14ac:dyDescent="0.2">
      <c r="A4" s="539"/>
      <c r="B4" s="599" t="s">
        <v>111</v>
      </c>
      <c r="C4" s="598" t="s">
        <v>112</v>
      </c>
      <c r="D4" s="598" t="s">
        <v>113</v>
      </c>
      <c r="E4" s="598" t="s">
        <v>114</v>
      </c>
      <c r="F4" s="598" t="s">
        <v>443</v>
      </c>
      <c r="G4" s="598" t="s">
        <v>115</v>
      </c>
      <c r="H4" s="598" t="s">
        <v>116</v>
      </c>
      <c r="I4" s="598" t="s">
        <v>117</v>
      </c>
      <c r="J4" s="598" t="s">
        <v>118</v>
      </c>
      <c r="K4" s="598" t="s">
        <v>119</v>
      </c>
      <c r="L4" s="598" t="s">
        <v>120</v>
      </c>
      <c r="M4" s="598" t="s">
        <v>121</v>
      </c>
      <c r="N4" s="598" t="s">
        <v>444</v>
      </c>
      <c r="O4" s="598" t="s">
        <v>123</v>
      </c>
      <c r="P4" s="598" t="s">
        <v>124</v>
      </c>
      <c r="Q4" s="598" t="s">
        <v>125</v>
      </c>
      <c r="R4" s="598" t="s">
        <v>210</v>
      </c>
    </row>
    <row r="5" spans="1:19" x14ac:dyDescent="0.2">
      <c r="A5" s="540" t="s">
        <v>126</v>
      </c>
      <c r="B5" s="546">
        <v>15</v>
      </c>
      <c r="C5" s="546">
        <v>2</v>
      </c>
      <c r="D5" s="546">
        <v>2</v>
      </c>
      <c r="E5" s="546">
        <v>1</v>
      </c>
      <c r="F5" s="546">
        <v>1</v>
      </c>
      <c r="G5" s="546">
        <v>1</v>
      </c>
      <c r="H5" s="546">
        <v>1</v>
      </c>
      <c r="I5" s="546">
        <v>1</v>
      </c>
      <c r="J5" s="546">
        <v>10</v>
      </c>
      <c r="K5" s="546">
        <v>0</v>
      </c>
      <c r="L5" s="546">
        <v>1</v>
      </c>
      <c r="M5" s="546">
        <v>0</v>
      </c>
      <c r="N5" s="546">
        <v>1</v>
      </c>
      <c r="O5" s="546">
        <v>0</v>
      </c>
      <c r="P5" s="546">
        <v>1</v>
      </c>
      <c r="Q5" s="546">
        <v>0</v>
      </c>
      <c r="R5" s="550">
        <f>SUM(B5:Q5)</f>
        <v>37</v>
      </c>
    </row>
    <row r="6" spans="1:19" x14ac:dyDescent="0.2">
      <c r="A6" s="545" t="s">
        <v>127</v>
      </c>
      <c r="B6" s="546">
        <v>26</v>
      </c>
      <c r="C6" s="546">
        <v>2</v>
      </c>
      <c r="D6" s="546">
        <v>4</v>
      </c>
      <c r="E6" s="546">
        <v>2</v>
      </c>
      <c r="F6" s="546">
        <v>1</v>
      </c>
      <c r="G6" s="546">
        <v>1</v>
      </c>
      <c r="H6" s="546">
        <v>1</v>
      </c>
      <c r="I6" s="546">
        <v>1</v>
      </c>
      <c r="J6" s="546">
        <v>15</v>
      </c>
      <c r="K6" s="546">
        <v>1</v>
      </c>
      <c r="L6" s="546">
        <v>3</v>
      </c>
      <c r="M6" s="546">
        <v>1</v>
      </c>
      <c r="N6" s="546">
        <v>1</v>
      </c>
      <c r="O6" s="546">
        <v>1</v>
      </c>
      <c r="P6" s="546">
        <v>1</v>
      </c>
      <c r="Q6" s="546">
        <v>0</v>
      </c>
      <c r="R6" s="550">
        <f t="shared" ref="R6:R30" si="0">SUM(B6:Q6)</f>
        <v>61</v>
      </c>
    </row>
    <row r="7" spans="1:19" x14ac:dyDescent="0.2">
      <c r="A7" s="545" t="s">
        <v>128</v>
      </c>
      <c r="B7" s="546">
        <v>12</v>
      </c>
      <c r="C7" s="546">
        <v>2</v>
      </c>
      <c r="D7" s="546">
        <v>1</v>
      </c>
      <c r="E7" s="546">
        <v>1</v>
      </c>
      <c r="F7" s="546">
        <v>1</v>
      </c>
      <c r="G7" s="546">
        <v>1</v>
      </c>
      <c r="H7" s="546">
        <v>1</v>
      </c>
      <c r="I7" s="546">
        <v>1</v>
      </c>
      <c r="J7" s="546">
        <v>6</v>
      </c>
      <c r="K7" s="546">
        <v>1</v>
      </c>
      <c r="L7" s="546">
        <v>1</v>
      </c>
      <c r="M7" s="546">
        <v>0</v>
      </c>
      <c r="N7" s="546">
        <v>0</v>
      </c>
      <c r="O7" s="546">
        <v>0</v>
      </c>
      <c r="P7" s="546">
        <v>1</v>
      </c>
      <c r="Q7" s="546">
        <v>0</v>
      </c>
      <c r="R7" s="550">
        <f t="shared" si="0"/>
        <v>29</v>
      </c>
    </row>
    <row r="8" spans="1:19" x14ac:dyDescent="0.2">
      <c r="A8" s="545" t="s">
        <v>129</v>
      </c>
      <c r="B8" s="546">
        <v>21</v>
      </c>
      <c r="C8" s="546">
        <v>2</v>
      </c>
      <c r="D8" s="546">
        <v>2</v>
      </c>
      <c r="E8" s="546">
        <v>1</v>
      </c>
      <c r="F8" s="546">
        <v>1</v>
      </c>
      <c r="G8" s="546">
        <v>1</v>
      </c>
      <c r="H8" s="546">
        <v>1</v>
      </c>
      <c r="I8" s="546">
        <v>1</v>
      </c>
      <c r="J8" s="546">
        <v>10</v>
      </c>
      <c r="K8" s="546">
        <v>1</v>
      </c>
      <c r="L8" s="546">
        <v>1</v>
      </c>
      <c r="M8" s="546">
        <v>0</v>
      </c>
      <c r="N8" s="546">
        <v>0</v>
      </c>
      <c r="O8" s="546">
        <v>0</v>
      </c>
      <c r="P8" s="546">
        <v>1</v>
      </c>
      <c r="Q8" s="546">
        <v>0</v>
      </c>
      <c r="R8" s="550">
        <f t="shared" si="0"/>
        <v>43</v>
      </c>
    </row>
    <row r="9" spans="1:19" x14ac:dyDescent="0.2">
      <c r="A9" s="545" t="s">
        <v>130</v>
      </c>
      <c r="B9" s="546">
        <v>17</v>
      </c>
      <c r="C9" s="546">
        <v>2</v>
      </c>
      <c r="D9" s="546">
        <v>1</v>
      </c>
      <c r="E9" s="546">
        <v>1</v>
      </c>
      <c r="F9" s="546">
        <v>0</v>
      </c>
      <c r="G9" s="546">
        <v>1</v>
      </c>
      <c r="H9" s="546">
        <v>0</v>
      </c>
      <c r="I9" s="546">
        <v>1</v>
      </c>
      <c r="J9" s="546">
        <v>11</v>
      </c>
      <c r="K9" s="546">
        <v>0</v>
      </c>
      <c r="L9" s="546">
        <v>1</v>
      </c>
      <c r="M9" s="546">
        <v>0</v>
      </c>
      <c r="N9" s="546">
        <v>0</v>
      </c>
      <c r="O9" s="546">
        <v>0</v>
      </c>
      <c r="P9" s="546">
        <v>1</v>
      </c>
      <c r="Q9" s="546">
        <v>0</v>
      </c>
      <c r="R9" s="550">
        <f t="shared" si="0"/>
        <v>36</v>
      </c>
    </row>
    <row r="10" spans="1:19" x14ac:dyDescent="0.2">
      <c r="A10" s="545" t="s">
        <v>131</v>
      </c>
      <c r="B10" s="546">
        <v>30</v>
      </c>
      <c r="C10" s="546">
        <v>6</v>
      </c>
      <c r="D10" s="546">
        <v>1</v>
      </c>
      <c r="E10" s="546">
        <v>2</v>
      </c>
      <c r="F10" s="546">
        <v>1</v>
      </c>
      <c r="G10" s="546">
        <v>2</v>
      </c>
      <c r="H10" s="546">
        <v>2</v>
      </c>
      <c r="I10" s="546">
        <v>1</v>
      </c>
      <c r="J10" s="546">
        <v>14</v>
      </c>
      <c r="K10" s="546">
        <v>1</v>
      </c>
      <c r="L10" s="546">
        <v>2</v>
      </c>
      <c r="M10" s="546">
        <v>0</v>
      </c>
      <c r="N10" s="546">
        <v>0</v>
      </c>
      <c r="O10" s="546">
        <v>1</v>
      </c>
      <c r="P10" s="546">
        <v>2</v>
      </c>
      <c r="Q10" s="546">
        <v>0</v>
      </c>
      <c r="R10" s="550">
        <f t="shared" si="0"/>
        <v>65</v>
      </c>
    </row>
    <row r="11" spans="1:19" x14ac:dyDescent="0.2">
      <c r="A11" s="545" t="s">
        <v>132</v>
      </c>
      <c r="B11" s="546">
        <v>19</v>
      </c>
      <c r="C11" s="546">
        <v>2</v>
      </c>
      <c r="D11" s="546">
        <v>3</v>
      </c>
      <c r="E11" s="546">
        <v>1</v>
      </c>
      <c r="F11" s="546">
        <v>1</v>
      </c>
      <c r="G11" s="546">
        <v>1</v>
      </c>
      <c r="H11" s="546">
        <v>2</v>
      </c>
      <c r="I11" s="546">
        <v>2</v>
      </c>
      <c r="J11" s="546">
        <v>13</v>
      </c>
      <c r="K11" s="546">
        <v>1</v>
      </c>
      <c r="L11" s="546">
        <v>1</v>
      </c>
      <c r="M11" s="546">
        <v>1</v>
      </c>
      <c r="N11" s="546">
        <v>1</v>
      </c>
      <c r="O11" s="546">
        <v>0</v>
      </c>
      <c r="P11" s="546">
        <v>1</v>
      </c>
      <c r="Q11" s="546">
        <v>1</v>
      </c>
      <c r="R11" s="550">
        <f t="shared" si="0"/>
        <v>50</v>
      </c>
    </row>
    <row r="12" spans="1:19" x14ac:dyDescent="0.2">
      <c r="A12" s="545" t="s">
        <v>133</v>
      </c>
      <c r="B12" s="546">
        <v>7</v>
      </c>
      <c r="C12" s="546">
        <v>3</v>
      </c>
      <c r="D12" s="546">
        <v>3</v>
      </c>
      <c r="E12" s="546">
        <v>1</v>
      </c>
      <c r="F12" s="546">
        <v>0</v>
      </c>
      <c r="G12" s="546">
        <v>1</v>
      </c>
      <c r="H12" s="546">
        <v>1</v>
      </c>
      <c r="I12" s="546">
        <v>1</v>
      </c>
      <c r="J12" s="546">
        <v>7</v>
      </c>
      <c r="K12" s="546">
        <v>1</v>
      </c>
      <c r="L12" s="546">
        <v>1</v>
      </c>
      <c r="M12" s="546">
        <v>0</v>
      </c>
      <c r="N12" s="546">
        <v>0</v>
      </c>
      <c r="O12" s="546">
        <v>0</v>
      </c>
      <c r="P12" s="546">
        <v>1</v>
      </c>
      <c r="Q12" s="546">
        <v>0</v>
      </c>
      <c r="R12" s="550">
        <f t="shared" si="0"/>
        <v>27</v>
      </c>
    </row>
    <row r="13" spans="1:19" x14ac:dyDescent="0.2">
      <c r="A13" s="545" t="s">
        <v>134</v>
      </c>
      <c r="B13" s="546">
        <v>2</v>
      </c>
      <c r="C13" s="546">
        <v>2</v>
      </c>
      <c r="D13" s="546">
        <v>2</v>
      </c>
      <c r="E13" s="546">
        <v>0</v>
      </c>
      <c r="F13" s="546">
        <v>0</v>
      </c>
      <c r="G13" s="546">
        <v>0</v>
      </c>
      <c r="H13" s="546">
        <v>0</v>
      </c>
      <c r="I13" s="546">
        <v>0</v>
      </c>
      <c r="J13" s="546">
        <v>2</v>
      </c>
      <c r="K13" s="546">
        <v>0</v>
      </c>
      <c r="L13" s="546">
        <v>0</v>
      </c>
      <c r="M13" s="546">
        <v>0</v>
      </c>
      <c r="N13" s="546">
        <v>0</v>
      </c>
      <c r="O13" s="546">
        <v>0</v>
      </c>
      <c r="P13" s="546">
        <v>0</v>
      </c>
      <c r="Q13" s="546">
        <v>0</v>
      </c>
      <c r="R13" s="550">
        <f t="shared" si="0"/>
        <v>8</v>
      </c>
    </row>
    <row r="14" spans="1:19" x14ac:dyDescent="0.2">
      <c r="A14" s="545" t="s">
        <v>135</v>
      </c>
      <c r="B14" s="546">
        <v>9</v>
      </c>
      <c r="C14" s="546">
        <v>1</v>
      </c>
      <c r="D14" s="546">
        <v>3</v>
      </c>
      <c r="E14" s="546">
        <v>1</v>
      </c>
      <c r="F14" s="546">
        <v>0</v>
      </c>
      <c r="G14" s="546">
        <v>1</v>
      </c>
      <c r="H14" s="546">
        <v>1</v>
      </c>
      <c r="I14" s="546">
        <v>1</v>
      </c>
      <c r="J14" s="546">
        <v>7</v>
      </c>
      <c r="K14" s="546">
        <v>0</v>
      </c>
      <c r="L14" s="546">
        <v>1</v>
      </c>
      <c r="M14" s="546">
        <v>0</v>
      </c>
      <c r="N14" s="546">
        <v>0</v>
      </c>
      <c r="O14" s="546">
        <v>0</v>
      </c>
      <c r="P14" s="546">
        <v>1</v>
      </c>
      <c r="Q14" s="546">
        <v>0</v>
      </c>
      <c r="R14" s="550">
        <f t="shared" si="0"/>
        <v>26</v>
      </c>
    </row>
    <row r="15" spans="1:19" x14ac:dyDescent="0.2">
      <c r="A15" s="545" t="s">
        <v>136</v>
      </c>
      <c r="B15" s="546">
        <v>12</v>
      </c>
      <c r="C15" s="546">
        <v>1</v>
      </c>
      <c r="D15" s="546">
        <v>3</v>
      </c>
      <c r="E15" s="546">
        <v>1</v>
      </c>
      <c r="F15" s="546">
        <v>2</v>
      </c>
      <c r="G15" s="546">
        <v>1</v>
      </c>
      <c r="H15" s="546">
        <v>1</v>
      </c>
      <c r="I15" s="546">
        <v>1</v>
      </c>
      <c r="J15" s="546">
        <v>7</v>
      </c>
      <c r="K15" s="546">
        <v>0</v>
      </c>
      <c r="L15" s="546">
        <v>2</v>
      </c>
      <c r="M15" s="546">
        <v>0</v>
      </c>
      <c r="N15" s="546">
        <v>1</v>
      </c>
      <c r="O15" s="546">
        <v>0</v>
      </c>
      <c r="P15" s="546">
        <v>1</v>
      </c>
      <c r="Q15" s="546">
        <v>0</v>
      </c>
      <c r="R15" s="550">
        <f t="shared" si="0"/>
        <v>33</v>
      </c>
    </row>
    <row r="16" spans="1:19" x14ac:dyDescent="0.2">
      <c r="A16" s="545" t="s">
        <v>137</v>
      </c>
      <c r="B16" s="546">
        <v>84</v>
      </c>
      <c r="C16" s="546">
        <v>5</v>
      </c>
      <c r="D16" s="546">
        <v>55</v>
      </c>
      <c r="E16" s="546">
        <v>5</v>
      </c>
      <c r="F16" s="546">
        <v>3</v>
      </c>
      <c r="G16" s="546">
        <v>3</v>
      </c>
      <c r="H16" s="546">
        <v>1</v>
      </c>
      <c r="I16" s="546">
        <v>5</v>
      </c>
      <c r="J16" s="546">
        <v>60</v>
      </c>
      <c r="K16" s="546">
        <v>3</v>
      </c>
      <c r="L16" s="546">
        <v>10</v>
      </c>
      <c r="M16" s="546">
        <v>1</v>
      </c>
      <c r="N16" s="546">
        <v>3</v>
      </c>
      <c r="O16" s="546">
        <v>5</v>
      </c>
      <c r="P16" s="546">
        <v>4</v>
      </c>
      <c r="Q16" s="546">
        <v>1</v>
      </c>
      <c r="R16" s="550">
        <f t="shared" si="0"/>
        <v>248</v>
      </c>
    </row>
    <row r="17" spans="1:106" x14ac:dyDescent="0.2">
      <c r="A17" s="545" t="s">
        <v>24</v>
      </c>
      <c r="B17" s="546">
        <v>16</v>
      </c>
      <c r="C17" s="546">
        <v>2</v>
      </c>
      <c r="D17" s="546">
        <v>4</v>
      </c>
      <c r="E17" s="546">
        <v>1</v>
      </c>
      <c r="F17" s="546">
        <v>1</v>
      </c>
      <c r="G17" s="546">
        <v>1</v>
      </c>
      <c r="H17" s="546">
        <v>1</v>
      </c>
      <c r="I17" s="546">
        <v>2</v>
      </c>
      <c r="J17" s="546">
        <v>13</v>
      </c>
      <c r="K17" s="546">
        <v>1</v>
      </c>
      <c r="L17" s="546">
        <v>1</v>
      </c>
      <c r="M17" s="546">
        <v>1</v>
      </c>
      <c r="N17" s="546">
        <v>0</v>
      </c>
      <c r="O17" s="546">
        <v>0</v>
      </c>
      <c r="P17" s="546">
        <v>2</v>
      </c>
      <c r="Q17" s="546">
        <v>0</v>
      </c>
      <c r="R17" s="550">
        <f t="shared" si="0"/>
        <v>46</v>
      </c>
    </row>
    <row r="18" spans="1:106" x14ac:dyDescent="0.2">
      <c r="A18" s="545" t="s">
        <v>25</v>
      </c>
      <c r="B18" s="546">
        <v>7</v>
      </c>
      <c r="C18" s="546">
        <v>1</v>
      </c>
      <c r="D18" s="546">
        <v>1</v>
      </c>
      <c r="E18" s="546">
        <v>1</v>
      </c>
      <c r="F18" s="546">
        <v>1</v>
      </c>
      <c r="G18" s="546">
        <v>1</v>
      </c>
      <c r="H18" s="546">
        <v>1</v>
      </c>
      <c r="I18" s="546">
        <v>0</v>
      </c>
      <c r="J18" s="546">
        <v>6</v>
      </c>
      <c r="K18" s="546">
        <v>0</v>
      </c>
      <c r="L18" s="546">
        <v>3</v>
      </c>
      <c r="M18" s="546">
        <v>0</v>
      </c>
      <c r="N18" s="546">
        <v>0</v>
      </c>
      <c r="O18" s="546">
        <v>0</v>
      </c>
      <c r="P18" s="546">
        <v>1</v>
      </c>
      <c r="Q18" s="546">
        <v>0</v>
      </c>
      <c r="R18" s="550">
        <f t="shared" si="0"/>
        <v>23</v>
      </c>
    </row>
    <row r="19" spans="1:106" x14ac:dyDescent="0.2">
      <c r="A19" s="545" t="s">
        <v>26</v>
      </c>
      <c r="B19" s="546">
        <v>16</v>
      </c>
      <c r="C19" s="546">
        <v>2</v>
      </c>
      <c r="D19" s="546">
        <v>4</v>
      </c>
      <c r="E19" s="546">
        <v>2</v>
      </c>
      <c r="F19" s="546">
        <v>1</v>
      </c>
      <c r="G19" s="546">
        <v>1</v>
      </c>
      <c r="H19" s="546">
        <v>1</v>
      </c>
      <c r="I19" s="546">
        <v>2</v>
      </c>
      <c r="J19" s="546">
        <v>17</v>
      </c>
      <c r="K19" s="546">
        <v>1</v>
      </c>
      <c r="L19" s="546">
        <v>1</v>
      </c>
      <c r="M19" s="546">
        <v>1</v>
      </c>
      <c r="N19" s="546">
        <v>0</v>
      </c>
      <c r="O19" s="546">
        <v>0</v>
      </c>
      <c r="P19" s="546">
        <v>2</v>
      </c>
      <c r="Q19" s="546">
        <v>0</v>
      </c>
      <c r="R19" s="550">
        <f t="shared" si="0"/>
        <v>51</v>
      </c>
    </row>
    <row r="20" spans="1:106" x14ac:dyDescent="0.2">
      <c r="A20" s="545" t="s">
        <v>27</v>
      </c>
      <c r="B20" s="546">
        <v>17</v>
      </c>
      <c r="C20" s="546">
        <v>3</v>
      </c>
      <c r="D20" s="546">
        <v>1</v>
      </c>
      <c r="E20" s="546">
        <v>1</v>
      </c>
      <c r="F20" s="546">
        <v>1</v>
      </c>
      <c r="G20" s="546">
        <v>1</v>
      </c>
      <c r="H20" s="546">
        <v>1</v>
      </c>
      <c r="I20" s="546">
        <v>1</v>
      </c>
      <c r="J20" s="546">
        <v>12</v>
      </c>
      <c r="K20" s="546">
        <v>1</v>
      </c>
      <c r="L20" s="546">
        <v>1</v>
      </c>
      <c r="M20" s="546">
        <v>0</v>
      </c>
      <c r="N20" s="546">
        <v>1</v>
      </c>
      <c r="O20" s="546">
        <v>1</v>
      </c>
      <c r="P20" s="546">
        <v>1</v>
      </c>
      <c r="Q20" s="546">
        <v>0</v>
      </c>
      <c r="R20" s="550">
        <f t="shared" si="0"/>
        <v>43</v>
      </c>
    </row>
    <row r="21" spans="1:106" x14ac:dyDescent="0.2">
      <c r="A21" s="545" t="s">
        <v>28</v>
      </c>
      <c r="B21" s="546">
        <v>27</v>
      </c>
      <c r="C21" s="546">
        <v>3</v>
      </c>
      <c r="D21" s="546">
        <v>4</v>
      </c>
      <c r="E21" s="546">
        <v>4</v>
      </c>
      <c r="F21" s="546">
        <v>2</v>
      </c>
      <c r="G21" s="546">
        <v>1</v>
      </c>
      <c r="H21" s="546">
        <v>1</v>
      </c>
      <c r="I21" s="546">
        <v>3</v>
      </c>
      <c r="J21" s="546">
        <v>23</v>
      </c>
      <c r="K21" s="546">
        <v>0</v>
      </c>
      <c r="L21" s="546">
        <v>3</v>
      </c>
      <c r="M21" s="546">
        <v>1</v>
      </c>
      <c r="N21" s="546">
        <v>1</v>
      </c>
      <c r="O21" s="546">
        <v>1</v>
      </c>
      <c r="P21" s="546">
        <v>2</v>
      </c>
      <c r="Q21" s="546">
        <v>0</v>
      </c>
      <c r="R21" s="550">
        <f t="shared" si="0"/>
        <v>76</v>
      </c>
    </row>
    <row r="22" spans="1:106" x14ac:dyDescent="0.2">
      <c r="A22" s="545" t="s">
        <v>29</v>
      </c>
      <c r="B22" s="546">
        <v>29</v>
      </c>
      <c r="C22" s="546">
        <v>4</v>
      </c>
      <c r="D22" s="546">
        <v>2</v>
      </c>
      <c r="E22" s="546">
        <v>2</v>
      </c>
      <c r="F22" s="546">
        <v>1</v>
      </c>
      <c r="G22" s="546">
        <v>1</v>
      </c>
      <c r="H22" s="546">
        <v>1</v>
      </c>
      <c r="I22" s="546">
        <v>2</v>
      </c>
      <c r="J22" s="546">
        <v>14</v>
      </c>
      <c r="K22" s="546">
        <v>1</v>
      </c>
      <c r="L22" s="546">
        <v>2</v>
      </c>
      <c r="M22" s="546">
        <v>0</v>
      </c>
      <c r="N22" s="546">
        <v>0</v>
      </c>
      <c r="O22" s="546">
        <v>1</v>
      </c>
      <c r="P22" s="546">
        <v>2</v>
      </c>
      <c r="Q22" s="546">
        <v>0</v>
      </c>
      <c r="R22" s="550">
        <f t="shared" si="0"/>
        <v>62</v>
      </c>
    </row>
    <row r="23" spans="1:106" x14ac:dyDescent="0.2">
      <c r="A23" s="545" t="s">
        <v>30</v>
      </c>
      <c r="B23" s="546">
        <v>13</v>
      </c>
      <c r="C23" s="546">
        <v>3</v>
      </c>
      <c r="D23" s="546">
        <v>3</v>
      </c>
      <c r="E23" s="546">
        <v>2</v>
      </c>
      <c r="F23" s="546">
        <v>1</v>
      </c>
      <c r="G23" s="546">
        <v>1</v>
      </c>
      <c r="H23" s="546">
        <v>1</v>
      </c>
      <c r="I23" s="546">
        <v>1</v>
      </c>
      <c r="J23" s="546">
        <v>11</v>
      </c>
      <c r="K23" s="546">
        <v>1</v>
      </c>
      <c r="L23" s="546">
        <v>1</v>
      </c>
      <c r="M23" s="546">
        <v>0</v>
      </c>
      <c r="N23" s="546">
        <v>0</v>
      </c>
      <c r="O23" s="546">
        <v>0</v>
      </c>
      <c r="P23" s="546">
        <v>1</v>
      </c>
      <c r="Q23" s="546">
        <v>1</v>
      </c>
      <c r="R23" s="550">
        <f t="shared" si="0"/>
        <v>40</v>
      </c>
    </row>
    <row r="24" spans="1:106" s="540" customFormat="1" x14ac:dyDescent="0.2">
      <c r="A24" s="545" t="s">
        <v>31</v>
      </c>
      <c r="B24" s="546">
        <v>11</v>
      </c>
      <c r="C24" s="546">
        <v>3</v>
      </c>
      <c r="D24" s="546">
        <v>2</v>
      </c>
      <c r="E24" s="546">
        <v>1</v>
      </c>
      <c r="F24" s="546">
        <v>1</v>
      </c>
      <c r="G24" s="546">
        <v>1</v>
      </c>
      <c r="H24" s="546">
        <v>0</v>
      </c>
      <c r="I24" s="546">
        <v>0</v>
      </c>
      <c r="J24" s="546">
        <v>7</v>
      </c>
      <c r="K24" s="546">
        <v>1</v>
      </c>
      <c r="L24" s="546">
        <v>1</v>
      </c>
      <c r="M24" s="546">
        <v>0</v>
      </c>
      <c r="N24" s="546">
        <v>0</v>
      </c>
      <c r="O24" s="546">
        <v>0</v>
      </c>
      <c r="P24" s="546">
        <v>1</v>
      </c>
      <c r="Q24" s="546">
        <v>0</v>
      </c>
      <c r="R24" s="550">
        <f t="shared" si="0"/>
        <v>29</v>
      </c>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row>
    <row r="25" spans="1:106" x14ac:dyDescent="0.2">
      <c r="A25" s="545" t="s">
        <v>293</v>
      </c>
      <c r="B25" s="546">
        <v>37</v>
      </c>
      <c r="C25" s="546">
        <v>5</v>
      </c>
      <c r="D25" s="546">
        <v>10</v>
      </c>
      <c r="E25" s="546">
        <v>3</v>
      </c>
      <c r="F25" s="546">
        <v>2</v>
      </c>
      <c r="G25" s="546">
        <v>2</v>
      </c>
      <c r="H25" s="546">
        <v>1</v>
      </c>
      <c r="I25" s="546">
        <v>2</v>
      </c>
      <c r="J25" s="546">
        <v>23</v>
      </c>
      <c r="K25" s="546">
        <v>1</v>
      </c>
      <c r="L25" s="546">
        <v>2</v>
      </c>
      <c r="M25" s="546">
        <v>1</v>
      </c>
      <c r="N25" s="546">
        <v>2</v>
      </c>
      <c r="O25" s="546">
        <v>1</v>
      </c>
      <c r="P25" s="546">
        <v>2</v>
      </c>
      <c r="Q25" s="546">
        <v>0</v>
      </c>
      <c r="R25" s="550">
        <f t="shared" si="0"/>
        <v>94</v>
      </c>
    </row>
    <row r="26" spans="1:106" s="540" customFormat="1" ht="13.5" thickBot="1" x14ac:dyDescent="0.25">
      <c r="A26" s="558" t="s">
        <v>292</v>
      </c>
      <c r="B26" s="559">
        <v>51</v>
      </c>
      <c r="C26" s="559">
        <v>8</v>
      </c>
      <c r="D26" s="559">
        <v>14</v>
      </c>
      <c r="E26" s="559">
        <v>3</v>
      </c>
      <c r="F26" s="559">
        <v>1</v>
      </c>
      <c r="G26" s="559">
        <v>2</v>
      </c>
      <c r="H26" s="559">
        <v>1</v>
      </c>
      <c r="I26" s="559">
        <v>2</v>
      </c>
      <c r="J26" s="559">
        <v>30</v>
      </c>
      <c r="K26" s="559">
        <v>2</v>
      </c>
      <c r="L26" s="559">
        <v>4</v>
      </c>
      <c r="M26" s="559">
        <v>1</v>
      </c>
      <c r="N26" s="559">
        <v>1</v>
      </c>
      <c r="O26" s="559">
        <v>0</v>
      </c>
      <c r="P26" s="559">
        <v>3</v>
      </c>
      <c r="Q26" s="559">
        <v>1</v>
      </c>
      <c r="R26" s="560">
        <f t="shared" si="0"/>
        <v>124</v>
      </c>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row>
    <row r="27" spans="1:106" s="540" customFormat="1" x14ac:dyDescent="0.2">
      <c r="A27" s="566" t="s">
        <v>32</v>
      </c>
      <c r="B27" s="552">
        <f>SUM(B5:B26)</f>
        <v>478</v>
      </c>
      <c r="C27" s="552">
        <f t="shared" ref="C27:Q27" si="1">SUM(C5:C26)</f>
        <v>64</v>
      </c>
      <c r="D27" s="552">
        <f t="shared" si="1"/>
        <v>125</v>
      </c>
      <c r="E27" s="552">
        <f t="shared" si="1"/>
        <v>37</v>
      </c>
      <c r="F27" s="552">
        <f t="shared" si="1"/>
        <v>23</v>
      </c>
      <c r="G27" s="552">
        <f t="shared" si="1"/>
        <v>26</v>
      </c>
      <c r="H27" s="552">
        <f t="shared" si="1"/>
        <v>21</v>
      </c>
      <c r="I27" s="552">
        <f t="shared" si="1"/>
        <v>31</v>
      </c>
      <c r="J27" s="552">
        <f t="shared" si="1"/>
        <v>318</v>
      </c>
      <c r="K27" s="552">
        <f t="shared" si="1"/>
        <v>18</v>
      </c>
      <c r="L27" s="552">
        <f t="shared" si="1"/>
        <v>43</v>
      </c>
      <c r="M27" s="552">
        <f t="shared" si="1"/>
        <v>8</v>
      </c>
      <c r="N27" s="552">
        <f t="shared" si="1"/>
        <v>12</v>
      </c>
      <c r="O27" s="552">
        <f t="shared" si="1"/>
        <v>11</v>
      </c>
      <c r="P27" s="552">
        <f t="shared" si="1"/>
        <v>32</v>
      </c>
      <c r="Q27" s="552">
        <f t="shared" si="1"/>
        <v>4</v>
      </c>
      <c r="R27" s="552">
        <f t="shared" si="0"/>
        <v>1251</v>
      </c>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row>
    <row r="28" spans="1:106" x14ac:dyDescent="0.2">
      <c r="A28" s="567" t="s">
        <v>33</v>
      </c>
      <c r="B28" s="546">
        <v>2</v>
      </c>
      <c r="C28" s="546">
        <v>1</v>
      </c>
      <c r="D28" s="546">
        <v>3</v>
      </c>
      <c r="E28" s="546">
        <v>0</v>
      </c>
      <c r="F28" s="546">
        <v>0</v>
      </c>
      <c r="G28" s="546">
        <v>1</v>
      </c>
      <c r="H28" s="546">
        <v>1</v>
      </c>
      <c r="I28" s="546">
        <v>1</v>
      </c>
      <c r="J28" s="546">
        <v>2</v>
      </c>
      <c r="K28" s="546">
        <v>0</v>
      </c>
      <c r="L28" s="546">
        <v>1</v>
      </c>
      <c r="M28" s="546">
        <v>0</v>
      </c>
      <c r="N28" s="546">
        <v>0</v>
      </c>
      <c r="O28" s="546">
        <v>0</v>
      </c>
      <c r="P28" s="546">
        <v>1</v>
      </c>
      <c r="Q28" s="546">
        <v>0</v>
      </c>
      <c r="R28" s="550">
        <f t="shared" si="0"/>
        <v>13</v>
      </c>
    </row>
    <row r="29" spans="1:106" ht="13.5" thickBot="1" x14ac:dyDescent="0.25">
      <c r="A29" s="568" t="s">
        <v>21</v>
      </c>
      <c r="B29" s="541">
        <v>5</v>
      </c>
      <c r="C29" s="541">
        <v>1</v>
      </c>
      <c r="D29" s="541">
        <v>2</v>
      </c>
      <c r="E29" s="541">
        <v>0</v>
      </c>
      <c r="F29" s="541">
        <v>1</v>
      </c>
      <c r="G29" s="541">
        <v>1</v>
      </c>
      <c r="H29" s="541">
        <v>1</v>
      </c>
      <c r="I29" s="541">
        <v>2</v>
      </c>
      <c r="J29" s="541">
        <v>3</v>
      </c>
      <c r="K29" s="541">
        <v>0</v>
      </c>
      <c r="L29" s="541">
        <v>1</v>
      </c>
      <c r="M29" s="541">
        <v>0</v>
      </c>
      <c r="N29" s="541">
        <v>1</v>
      </c>
      <c r="O29" s="541">
        <v>0</v>
      </c>
      <c r="P29" s="541">
        <v>1</v>
      </c>
      <c r="Q29" s="541">
        <v>0</v>
      </c>
      <c r="R29" s="542">
        <f t="shared" si="0"/>
        <v>19</v>
      </c>
    </row>
    <row r="30" spans="1:106" ht="13.5" thickBot="1" x14ac:dyDescent="0.25">
      <c r="A30" s="551" t="s">
        <v>34</v>
      </c>
      <c r="B30" s="552">
        <f>SUM(B27:B29)</f>
        <v>485</v>
      </c>
      <c r="C30" s="552">
        <f t="shared" ref="C30:Q30" si="2">SUM(C27:C29)</f>
        <v>66</v>
      </c>
      <c r="D30" s="552">
        <f t="shared" si="2"/>
        <v>130</v>
      </c>
      <c r="E30" s="552">
        <f t="shared" si="2"/>
        <v>37</v>
      </c>
      <c r="F30" s="552">
        <f t="shared" si="2"/>
        <v>24</v>
      </c>
      <c r="G30" s="552">
        <f t="shared" si="2"/>
        <v>28</v>
      </c>
      <c r="H30" s="552">
        <f t="shared" si="2"/>
        <v>23</v>
      </c>
      <c r="I30" s="552">
        <f t="shared" si="2"/>
        <v>34</v>
      </c>
      <c r="J30" s="552">
        <f t="shared" si="2"/>
        <v>323</v>
      </c>
      <c r="K30" s="552">
        <f t="shared" si="2"/>
        <v>18</v>
      </c>
      <c r="L30" s="552">
        <f t="shared" si="2"/>
        <v>45</v>
      </c>
      <c r="M30" s="552">
        <f t="shared" si="2"/>
        <v>8</v>
      </c>
      <c r="N30" s="552">
        <f t="shared" si="2"/>
        <v>13</v>
      </c>
      <c r="O30" s="552">
        <f t="shared" si="2"/>
        <v>11</v>
      </c>
      <c r="P30" s="552">
        <f t="shared" si="2"/>
        <v>34</v>
      </c>
      <c r="Q30" s="552">
        <f t="shared" si="2"/>
        <v>4</v>
      </c>
      <c r="R30" s="542">
        <f t="shared" si="0"/>
        <v>1283</v>
      </c>
    </row>
    <row r="33" spans="1:20" ht="17.25" customHeight="1" x14ac:dyDescent="0.2">
      <c r="A33" s="652" t="s">
        <v>349</v>
      </c>
      <c r="B33" s="652"/>
      <c r="C33" s="652"/>
      <c r="D33" s="652"/>
      <c r="E33" s="652"/>
      <c r="F33" s="652"/>
      <c r="G33" s="652"/>
      <c r="H33" s="652"/>
      <c r="I33" s="652"/>
      <c r="J33" s="652"/>
      <c r="K33" s="652"/>
      <c r="L33" s="652"/>
      <c r="M33" s="652"/>
      <c r="N33" s="652"/>
      <c r="O33" s="652"/>
      <c r="P33" s="652"/>
      <c r="Q33" s="652"/>
      <c r="R33" s="652"/>
      <c r="S33" s="108"/>
    </row>
    <row r="34" spans="1:20" ht="12.75" customHeight="1" x14ac:dyDescent="0.2">
      <c r="A34" s="1"/>
      <c r="B34" s="1"/>
      <c r="C34" s="1"/>
      <c r="D34" s="1"/>
      <c r="E34" s="1"/>
      <c r="F34" s="1"/>
      <c r="G34" s="1"/>
      <c r="H34" s="1"/>
      <c r="I34" s="1"/>
      <c r="J34" s="1"/>
      <c r="K34" s="1"/>
      <c r="L34" s="1"/>
      <c r="M34" s="1"/>
      <c r="N34" s="1"/>
      <c r="O34" s="1"/>
      <c r="P34" s="1"/>
      <c r="Q34" s="1"/>
      <c r="R34" s="1"/>
      <c r="S34" s="108"/>
    </row>
    <row r="35" spans="1:20" ht="37.5" customHeight="1" x14ac:dyDescent="0.2">
      <c r="A35" s="539"/>
      <c r="B35" s="599" t="s">
        <v>111</v>
      </c>
      <c r="C35" s="598" t="s">
        <v>112</v>
      </c>
      <c r="D35" s="598" t="s">
        <v>113</v>
      </c>
      <c r="E35" s="598" t="s">
        <v>114</v>
      </c>
      <c r="F35" s="598" t="s">
        <v>72</v>
      </c>
      <c r="G35" s="598" t="s">
        <v>115</v>
      </c>
      <c r="H35" s="598" t="s">
        <v>116</v>
      </c>
      <c r="I35" s="598" t="s">
        <v>117</v>
      </c>
      <c r="J35" s="598" t="s">
        <v>118</v>
      </c>
      <c r="K35" s="598" t="s">
        <v>119</v>
      </c>
      <c r="L35" s="598" t="s">
        <v>120</v>
      </c>
      <c r="M35" s="598" t="s">
        <v>121</v>
      </c>
      <c r="N35" s="598" t="s">
        <v>122</v>
      </c>
      <c r="O35" s="598" t="s">
        <v>123</v>
      </c>
      <c r="P35" s="598" t="s">
        <v>124</v>
      </c>
      <c r="Q35" s="598" t="s">
        <v>125</v>
      </c>
      <c r="R35" s="598" t="s">
        <v>210</v>
      </c>
    </row>
    <row r="36" spans="1:20" x14ac:dyDescent="0.2">
      <c r="A36" s="569" t="s">
        <v>302</v>
      </c>
      <c r="B36" s="546">
        <f>B7+B26</f>
        <v>63</v>
      </c>
      <c r="C36" s="546">
        <f t="shared" ref="C36:Q36" si="3">C7+C26</f>
        <v>10</v>
      </c>
      <c r="D36" s="546">
        <f t="shared" si="3"/>
        <v>15</v>
      </c>
      <c r="E36" s="546">
        <f t="shared" si="3"/>
        <v>4</v>
      </c>
      <c r="F36" s="546">
        <f t="shared" si="3"/>
        <v>2</v>
      </c>
      <c r="G36" s="546">
        <f t="shared" si="3"/>
        <v>3</v>
      </c>
      <c r="H36" s="546">
        <f t="shared" si="3"/>
        <v>2</v>
      </c>
      <c r="I36" s="546">
        <f t="shared" si="3"/>
        <v>3</v>
      </c>
      <c r="J36" s="546">
        <f t="shared" si="3"/>
        <v>36</v>
      </c>
      <c r="K36" s="546">
        <f t="shared" si="3"/>
        <v>3</v>
      </c>
      <c r="L36" s="546">
        <f t="shared" si="3"/>
        <v>5</v>
      </c>
      <c r="M36" s="546">
        <f t="shared" si="3"/>
        <v>1</v>
      </c>
      <c r="N36" s="546">
        <f t="shared" si="3"/>
        <v>1</v>
      </c>
      <c r="O36" s="546">
        <f t="shared" si="3"/>
        <v>0</v>
      </c>
      <c r="P36" s="546">
        <f t="shared" si="3"/>
        <v>4</v>
      </c>
      <c r="Q36" s="546">
        <f t="shared" si="3"/>
        <v>1</v>
      </c>
      <c r="R36" s="550">
        <f>SUM(B36:Q36)</f>
        <v>153</v>
      </c>
      <c r="T36" s="393"/>
    </row>
    <row r="37" spans="1:20" x14ac:dyDescent="0.2">
      <c r="A37" s="540" t="s">
        <v>303</v>
      </c>
      <c r="B37" s="546">
        <f>B9+B14</f>
        <v>26</v>
      </c>
      <c r="C37" s="546">
        <f t="shared" ref="C37:Q37" si="4">C9+C14</f>
        <v>3</v>
      </c>
      <c r="D37" s="546">
        <f t="shared" si="4"/>
        <v>4</v>
      </c>
      <c r="E37" s="546">
        <f t="shared" si="4"/>
        <v>2</v>
      </c>
      <c r="F37" s="546">
        <f t="shared" si="4"/>
        <v>0</v>
      </c>
      <c r="G37" s="546">
        <f t="shared" si="4"/>
        <v>2</v>
      </c>
      <c r="H37" s="546">
        <f t="shared" si="4"/>
        <v>1</v>
      </c>
      <c r="I37" s="546">
        <f t="shared" si="4"/>
        <v>2</v>
      </c>
      <c r="J37" s="546">
        <f t="shared" si="4"/>
        <v>18</v>
      </c>
      <c r="K37" s="546">
        <f t="shared" si="4"/>
        <v>0</v>
      </c>
      <c r="L37" s="546">
        <f t="shared" si="4"/>
        <v>2</v>
      </c>
      <c r="M37" s="546">
        <f t="shared" si="4"/>
        <v>0</v>
      </c>
      <c r="N37" s="546">
        <f t="shared" si="4"/>
        <v>0</v>
      </c>
      <c r="O37" s="546">
        <f t="shared" si="4"/>
        <v>0</v>
      </c>
      <c r="P37" s="546">
        <f t="shared" si="4"/>
        <v>2</v>
      </c>
      <c r="Q37" s="546">
        <f t="shared" si="4"/>
        <v>0</v>
      </c>
      <c r="R37" s="550">
        <f t="shared" ref="R37:R52" si="5">SUM(B37:Q37)</f>
        <v>62</v>
      </c>
    </row>
    <row r="38" spans="1:20" x14ac:dyDescent="0.2">
      <c r="A38" s="540" t="s">
        <v>131</v>
      </c>
      <c r="B38" s="546">
        <f>B10</f>
        <v>30</v>
      </c>
      <c r="C38" s="546">
        <f t="shared" ref="C38:Q38" si="6">C10</f>
        <v>6</v>
      </c>
      <c r="D38" s="546">
        <f t="shared" si="6"/>
        <v>1</v>
      </c>
      <c r="E38" s="546">
        <f t="shared" si="6"/>
        <v>2</v>
      </c>
      <c r="F38" s="546">
        <f t="shared" si="6"/>
        <v>1</v>
      </c>
      <c r="G38" s="546">
        <f t="shared" si="6"/>
        <v>2</v>
      </c>
      <c r="H38" s="546">
        <f t="shared" si="6"/>
        <v>2</v>
      </c>
      <c r="I38" s="546">
        <f t="shared" si="6"/>
        <v>1</v>
      </c>
      <c r="J38" s="546">
        <f t="shared" si="6"/>
        <v>14</v>
      </c>
      <c r="K38" s="546">
        <f t="shared" si="6"/>
        <v>1</v>
      </c>
      <c r="L38" s="546">
        <f t="shared" si="6"/>
        <v>2</v>
      </c>
      <c r="M38" s="546">
        <f t="shared" si="6"/>
        <v>0</v>
      </c>
      <c r="N38" s="546">
        <f t="shared" si="6"/>
        <v>0</v>
      </c>
      <c r="O38" s="546">
        <f t="shared" si="6"/>
        <v>1</v>
      </c>
      <c r="P38" s="546">
        <f t="shared" si="6"/>
        <v>2</v>
      </c>
      <c r="Q38" s="546">
        <f t="shared" si="6"/>
        <v>0</v>
      </c>
      <c r="R38" s="550">
        <f t="shared" si="5"/>
        <v>65</v>
      </c>
    </row>
    <row r="39" spans="1:20" x14ac:dyDescent="0.2">
      <c r="A39" s="540" t="s">
        <v>285</v>
      </c>
      <c r="B39" s="546">
        <f>B11</f>
        <v>19</v>
      </c>
      <c r="C39" s="546">
        <f t="shared" ref="C39:Q39" si="7">C11</f>
        <v>2</v>
      </c>
      <c r="D39" s="546">
        <f t="shared" si="7"/>
        <v>3</v>
      </c>
      <c r="E39" s="546">
        <f t="shared" si="7"/>
        <v>1</v>
      </c>
      <c r="F39" s="546">
        <f t="shared" si="7"/>
        <v>1</v>
      </c>
      <c r="G39" s="546">
        <f t="shared" si="7"/>
        <v>1</v>
      </c>
      <c r="H39" s="546">
        <f t="shared" si="7"/>
        <v>2</v>
      </c>
      <c r="I39" s="546">
        <f t="shared" si="7"/>
        <v>2</v>
      </c>
      <c r="J39" s="546">
        <f t="shared" si="7"/>
        <v>13</v>
      </c>
      <c r="K39" s="546">
        <f t="shared" si="7"/>
        <v>1</v>
      </c>
      <c r="L39" s="546">
        <f t="shared" si="7"/>
        <v>1</v>
      </c>
      <c r="M39" s="546">
        <f t="shared" si="7"/>
        <v>1</v>
      </c>
      <c r="N39" s="546">
        <f t="shared" si="7"/>
        <v>1</v>
      </c>
      <c r="O39" s="546">
        <f t="shared" si="7"/>
        <v>0</v>
      </c>
      <c r="P39" s="546">
        <f t="shared" si="7"/>
        <v>1</v>
      </c>
      <c r="Q39" s="546">
        <f t="shared" si="7"/>
        <v>1</v>
      </c>
      <c r="R39" s="550">
        <f t="shared" ref="R39:R44" si="8">SUM(B39:Q39)</f>
        <v>50</v>
      </c>
    </row>
    <row r="40" spans="1:20" x14ac:dyDescent="0.2">
      <c r="A40" s="540" t="s">
        <v>134</v>
      </c>
      <c r="B40" s="546">
        <f>B13</f>
        <v>2</v>
      </c>
      <c r="C40" s="546">
        <f t="shared" ref="C40:Q40" si="9">C13</f>
        <v>2</v>
      </c>
      <c r="D40" s="546">
        <f t="shared" si="9"/>
        <v>2</v>
      </c>
      <c r="E40" s="546">
        <f t="shared" si="9"/>
        <v>0</v>
      </c>
      <c r="F40" s="546">
        <f t="shared" si="9"/>
        <v>0</v>
      </c>
      <c r="G40" s="546">
        <f t="shared" si="9"/>
        <v>0</v>
      </c>
      <c r="H40" s="546">
        <f t="shared" si="9"/>
        <v>0</v>
      </c>
      <c r="I40" s="546">
        <f t="shared" si="9"/>
        <v>0</v>
      </c>
      <c r="J40" s="546">
        <f t="shared" si="9"/>
        <v>2</v>
      </c>
      <c r="K40" s="546">
        <f t="shared" si="9"/>
        <v>0</v>
      </c>
      <c r="L40" s="546">
        <f t="shared" si="9"/>
        <v>0</v>
      </c>
      <c r="M40" s="546">
        <f t="shared" si="9"/>
        <v>0</v>
      </c>
      <c r="N40" s="546">
        <f t="shared" si="9"/>
        <v>0</v>
      </c>
      <c r="O40" s="546">
        <f t="shared" si="9"/>
        <v>0</v>
      </c>
      <c r="P40" s="546">
        <f t="shared" si="9"/>
        <v>0</v>
      </c>
      <c r="Q40" s="546">
        <f t="shared" si="9"/>
        <v>0</v>
      </c>
      <c r="R40" s="550">
        <f t="shared" si="8"/>
        <v>8</v>
      </c>
    </row>
    <row r="41" spans="1:20" x14ac:dyDescent="0.2">
      <c r="A41" s="540" t="s">
        <v>274</v>
      </c>
      <c r="B41" s="546">
        <f>B5+B12+B19</f>
        <v>38</v>
      </c>
      <c r="C41" s="546">
        <f t="shared" ref="C41:Q41" si="10">C5+C12+C19</f>
        <v>7</v>
      </c>
      <c r="D41" s="546">
        <f t="shared" si="10"/>
        <v>9</v>
      </c>
      <c r="E41" s="546">
        <f t="shared" si="10"/>
        <v>4</v>
      </c>
      <c r="F41" s="546">
        <f t="shared" si="10"/>
        <v>2</v>
      </c>
      <c r="G41" s="546">
        <f t="shared" si="10"/>
        <v>3</v>
      </c>
      <c r="H41" s="546">
        <f t="shared" si="10"/>
        <v>3</v>
      </c>
      <c r="I41" s="546">
        <f t="shared" si="10"/>
        <v>4</v>
      </c>
      <c r="J41" s="546">
        <f t="shared" si="10"/>
        <v>34</v>
      </c>
      <c r="K41" s="546">
        <f t="shared" si="10"/>
        <v>2</v>
      </c>
      <c r="L41" s="546">
        <f t="shared" si="10"/>
        <v>3</v>
      </c>
      <c r="M41" s="546">
        <f t="shared" si="10"/>
        <v>1</v>
      </c>
      <c r="N41" s="546">
        <f t="shared" si="10"/>
        <v>1</v>
      </c>
      <c r="O41" s="546">
        <f t="shared" si="10"/>
        <v>0</v>
      </c>
      <c r="P41" s="546">
        <f t="shared" si="10"/>
        <v>4</v>
      </c>
      <c r="Q41" s="546">
        <f t="shared" si="10"/>
        <v>0</v>
      </c>
      <c r="R41" s="550">
        <f t="shared" si="8"/>
        <v>115</v>
      </c>
    </row>
    <row r="42" spans="1:20" x14ac:dyDescent="0.2">
      <c r="A42" s="540" t="s">
        <v>275</v>
      </c>
      <c r="B42" s="546">
        <f>B21+B23</f>
        <v>40</v>
      </c>
      <c r="C42" s="546">
        <f t="shared" ref="C42:Q42" si="11">C21+C23</f>
        <v>6</v>
      </c>
      <c r="D42" s="546">
        <f t="shared" si="11"/>
        <v>7</v>
      </c>
      <c r="E42" s="546">
        <f t="shared" si="11"/>
        <v>6</v>
      </c>
      <c r="F42" s="546">
        <f t="shared" si="11"/>
        <v>3</v>
      </c>
      <c r="G42" s="546">
        <f t="shared" si="11"/>
        <v>2</v>
      </c>
      <c r="H42" s="546">
        <f t="shared" si="11"/>
        <v>2</v>
      </c>
      <c r="I42" s="546">
        <f t="shared" si="11"/>
        <v>4</v>
      </c>
      <c r="J42" s="546">
        <f t="shared" si="11"/>
        <v>34</v>
      </c>
      <c r="K42" s="546">
        <f t="shared" si="11"/>
        <v>1</v>
      </c>
      <c r="L42" s="546">
        <f t="shared" si="11"/>
        <v>4</v>
      </c>
      <c r="M42" s="546">
        <f t="shared" si="11"/>
        <v>1</v>
      </c>
      <c r="N42" s="546">
        <f t="shared" si="11"/>
        <v>1</v>
      </c>
      <c r="O42" s="546">
        <f t="shared" si="11"/>
        <v>1</v>
      </c>
      <c r="P42" s="546">
        <f t="shared" si="11"/>
        <v>3</v>
      </c>
      <c r="Q42" s="546">
        <f t="shared" si="11"/>
        <v>1</v>
      </c>
      <c r="R42" s="550">
        <f t="shared" si="8"/>
        <v>116</v>
      </c>
    </row>
    <row r="43" spans="1:20" x14ac:dyDescent="0.2">
      <c r="A43" s="540" t="s">
        <v>137</v>
      </c>
      <c r="B43" s="546">
        <f>B16</f>
        <v>84</v>
      </c>
      <c r="C43" s="546">
        <f t="shared" ref="C43:Q43" si="12">C16</f>
        <v>5</v>
      </c>
      <c r="D43" s="546">
        <f t="shared" si="12"/>
        <v>55</v>
      </c>
      <c r="E43" s="546">
        <f t="shared" si="12"/>
        <v>5</v>
      </c>
      <c r="F43" s="546">
        <f t="shared" si="12"/>
        <v>3</v>
      </c>
      <c r="G43" s="546">
        <f t="shared" si="12"/>
        <v>3</v>
      </c>
      <c r="H43" s="546">
        <f t="shared" si="12"/>
        <v>1</v>
      </c>
      <c r="I43" s="546">
        <f t="shared" si="12"/>
        <v>5</v>
      </c>
      <c r="J43" s="546">
        <f t="shared" si="12"/>
        <v>60</v>
      </c>
      <c r="K43" s="546">
        <f t="shared" si="12"/>
        <v>3</v>
      </c>
      <c r="L43" s="546">
        <f t="shared" si="12"/>
        <v>10</v>
      </c>
      <c r="M43" s="546">
        <f t="shared" si="12"/>
        <v>1</v>
      </c>
      <c r="N43" s="546">
        <f t="shared" si="12"/>
        <v>3</v>
      </c>
      <c r="O43" s="546">
        <f t="shared" si="12"/>
        <v>5</v>
      </c>
      <c r="P43" s="546">
        <f t="shared" si="12"/>
        <v>4</v>
      </c>
      <c r="Q43" s="546">
        <f t="shared" si="12"/>
        <v>1</v>
      </c>
      <c r="R43" s="550">
        <f t="shared" si="8"/>
        <v>248</v>
      </c>
    </row>
    <row r="44" spans="1:20" x14ac:dyDescent="0.2">
      <c r="A44" s="540" t="s">
        <v>276</v>
      </c>
      <c r="B44" s="546">
        <f>B8+B15</f>
        <v>33</v>
      </c>
      <c r="C44" s="546">
        <f t="shared" ref="C44:Q44" si="13">C8+C15</f>
        <v>3</v>
      </c>
      <c r="D44" s="546">
        <f t="shared" si="13"/>
        <v>5</v>
      </c>
      <c r="E44" s="546">
        <f t="shared" si="13"/>
        <v>2</v>
      </c>
      <c r="F44" s="546">
        <f t="shared" si="13"/>
        <v>3</v>
      </c>
      <c r="G44" s="546">
        <f t="shared" si="13"/>
        <v>2</v>
      </c>
      <c r="H44" s="546">
        <f t="shared" si="13"/>
        <v>2</v>
      </c>
      <c r="I44" s="546">
        <f t="shared" si="13"/>
        <v>2</v>
      </c>
      <c r="J44" s="546">
        <f t="shared" si="13"/>
        <v>17</v>
      </c>
      <c r="K44" s="546">
        <f t="shared" si="13"/>
        <v>1</v>
      </c>
      <c r="L44" s="546">
        <f t="shared" si="13"/>
        <v>3</v>
      </c>
      <c r="M44" s="546">
        <f t="shared" si="13"/>
        <v>0</v>
      </c>
      <c r="N44" s="546">
        <f t="shared" si="13"/>
        <v>1</v>
      </c>
      <c r="O44" s="546">
        <f t="shared" si="13"/>
        <v>0</v>
      </c>
      <c r="P44" s="546">
        <f t="shared" si="13"/>
        <v>2</v>
      </c>
      <c r="Q44" s="546">
        <f t="shared" si="13"/>
        <v>0</v>
      </c>
      <c r="R44" s="550">
        <f t="shared" si="8"/>
        <v>76</v>
      </c>
    </row>
    <row r="45" spans="1:20" x14ac:dyDescent="0.2">
      <c r="A45" s="540" t="s">
        <v>284</v>
      </c>
      <c r="B45" s="546">
        <f>B6+B24+B18</f>
        <v>44</v>
      </c>
      <c r="C45" s="546">
        <f t="shared" ref="C45:Q45" si="14">C6+C24+C18</f>
        <v>6</v>
      </c>
      <c r="D45" s="546">
        <f t="shared" si="14"/>
        <v>7</v>
      </c>
      <c r="E45" s="546">
        <f t="shared" si="14"/>
        <v>4</v>
      </c>
      <c r="F45" s="546">
        <f t="shared" si="14"/>
        <v>3</v>
      </c>
      <c r="G45" s="546">
        <f t="shared" si="14"/>
        <v>3</v>
      </c>
      <c r="H45" s="546">
        <f t="shared" si="14"/>
        <v>2</v>
      </c>
      <c r="I45" s="546">
        <f t="shared" si="14"/>
        <v>1</v>
      </c>
      <c r="J45" s="546">
        <f t="shared" si="14"/>
        <v>28</v>
      </c>
      <c r="K45" s="546">
        <f t="shared" si="14"/>
        <v>2</v>
      </c>
      <c r="L45" s="546">
        <f t="shared" si="14"/>
        <v>7</v>
      </c>
      <c r="M45" s="546">
        <f t="shared" si="14"/>
        <v>1</v>
      </c>
      <c r="N45" s="546">
        <f t="shared" si="14"/>
        <v>1</v>
      </c>
      <c r="O45" s="546">
        <f t="shared" si="14"/>
        <v>1</v>
      </c>
      <c r="P45" s="546">
        <f t="shared" si="14"/>
        <v>3</v>
      </c>
      <c r="Q45" s="546">
        <f t="shared" si="14"/>
        <v>0</v>
      </c>
      <c r="R45" s="550">
        <f t="shared" si="5"/>
        <v>113</v>
      </c>
    </row>
    <row r="46" spans="1:20" x14ac:dyDescent="0.2">
      <c r="A46" s="540" t="s">
        <v>277</v>
      </c>
      <c r="B46" s="546">
        <f>B17+B20</f>
        <v>33</v>
      </c>
      <c r="C46" s="546">
        <f t="shared" ref="C46:Q46" si="15">C17+C20</f>
        <v>5</v>
      </c>
      <c r="D46" s="546">
        <f t="shared" si="15"/>
        <v>5</v>
      </c>
      <c r="E46" s="546">
        <f t="shared" si="15"/>
        <v>2</v>
      </c>
      <c r="F46" s="546">
        <f t="shared" si="15"/>
        <v>2</v>
      </c>
      <c r="G46" s="546">
        <f t="shared" si="15"/>
        <v>2</v>
      </c>
      <c r="H46" s="546">
        <f t="shared" si="15"/>
        <v>2</v>
      </c>
      <c r="I46" s="546">
        <f t="shared" si="15"/>
        <v>3</v>
      </c>
      <c r="J46" s="546">
        <f t="shared" si="15"/>
        <v>25</v>
      </c>
      <c r="K46" s="546">
        <f t="shared" si="15"/>
        <v>2</v>
      </c>
      <c r="L46" s="546">
        <f t="shared" si="15"/>
        <v>2</v>
      </c>
      <c r="M46" s="546">
        <f t="shared" si="15"/>
        <v>1</v>
      </c>
      <c r="N46" s="546">
        <f t="shared" si="15"/>
        <v>1</v>
      </c>
      <c r="O46" s="546">
        <f t="shared" si="15"/>
        <v>1</v>
      </c>
      <c r="P46" s="546">
        <f t="shared" si="15"/>
        <v>3</v>
      </c>
      <c r="Q46" s="546">
        <f t="shared" si="15"/>
        <v>0</v>
      </c>
      <c r="R46" s="550">
        <f>SUM(B46:Q46)</f>
        <v>89</v>
      </c>
    </row>
    <row r="47" spans="1:20" x14ac:dyDescent="0.2">
      <c r="A47" s="540" t="s">
        <v>29</v>
      </c>
      <c r="B47" s="546">
        <f>B22</f>
        <v>29</v>
      </c>
      <c r="C47" s="546">
        <f t="shared" ref="C47:Q47" si="16">C22</f>
        <v>4</v>
      </c>
      <c r="D47" s="546">
        <f t="shared" si="16"/>
        <v>2</v>
      </c>
      <c r="E47" s="546">
        <f t="shared" si="16"/>
        <v>2</v>
      </c>
      <c r="F47" s="546">
        <f t="shared" si="16"/>
        <v>1</v>
      </c>
      <c r="G47" s="546">
        <f t="shared" si="16"/>
        <v>1</v>
      </c>
      <c r="H47" s="546">
        <f t="shared" si="16"/>
        <v>1</v>
      </c>
      <c r="I47" s="546">
        <f t="shared" si="16"/>
        <v>2</v>
      </c>
      <c r="J47" s="546">
        <f t="shared" si="16"/>
        <v>14</v>
      </c>
      <c r="K47" s="546">
        <f t="shared" si="16"/>
        <v>1</v>
      </c>
      <c r="L47" s="546">
        <f t="shared" si="16"/>
        <v>2</v>
      </c>
      <c r="M47" s="546">
        <f t="shared" si="16"/>
        <v>0</v>
      </c>
      <c r="N47" s="546">
        <f t="shared" si="16"/>
        <v>0</v>
      </c>
      <c r="O47" s="546">
        <f t="shared" si="16"/>
        <v>1</v>
      </c>
      <c r="P47" s="546">
        <f t="shared" si="16"/>
        <v>2</v>
      </c>
      <c r="Q47" s="546">
        <f t="shared" si="16"/>
        <v>0</v>
      </c>
      <c r="R47" s="550">
        <f t="shared" si="5"/>
        <v>62</v>
      </c>
    </row>
    <row r="48" spans="1:20" ht="13.5" thickBot="1" x14ac:dyDescent="0.25">
      <c r="A48" s="554" t="s">
        <v>293</v>
      </c>
      <c r="B48" s="541">
        <f>B25</f>
        <v>37</v>
      </c>
      <c r="C48" s="541">
        <f t="shared" ref="C48:Q48" si="17">C25</f>
        <v>5</v>
      </c>
      <c r="D48" s="541">
        <f t="shared" si="17"/>
        <v>10</v>
      </c>
      <c r="E48" s="541">
        <f t="shared" si="17"/>
        <v>3</v>
      </c>
      <c r="F48" s="541">
        <f t="shared" si="17"/>
        <v>2</v>
      </c>
      <c r="G48" s="541">
        <f t="shared" si="17"/>
        <v>2</v>
      </c>
      <c r="H48" s="541">
        <f t="shared" si="17"/>
        <v>1</v>
      </c>
      <c r="I48" s="541">
        <f t="shared" si="17"/>
        <v>2</v>
      </c>
      <c r="J48" s="541">
        <f t="shared" si="17"/>
        <v>23</v>
      </c>
      <c r="K48" s="541">
        <f t="shared" si="17"/>
        <v>1</v>
      </c>
      <c r="L48" s="541">
        <f t="shared" si="17"/>
        <v>2</v>
      </c>
      <c r="M48" s="541">
        <f t="shared" si="17"/>
        <v>1</v>
      </c>
      <c r="N48" s="541">
        <f t="shared" si="17"/>
        <v>2</v>
      </c>
      <c r="O48" s="541">
        <f t="shared" si="17"/>
        <v>1</v>
      </c>
      <c r="P48" s="541">
        <f t="shared" si="17"/>
        <v>2</v>
      </c>
      <c r="Q48" s="541">
        <f t="shared" si="17"/>
        <v>0</v>
      </c>
      <c r="R48" s="542">
        <f>SUM(B48:Q48)</f>
        <v>94</v>
      </c>
    </row>
    <row r="49" spans="1:106" s="540" customFormat="1" x14ac:dyDescent="0.2">
      <c r="A49" s="555" t="s">
        <v>32</v>
      </c>
      <c r="B49" s="550">
        <f t="shared" ref="B49:Q49" si="18">SUM(B36:B48)</f>
        <v>478</v>
      </c>
      <c r="C49" s="550">
        <f t="shared" si="18"/>
        <v>64</v>
      </c>
      <c r="D49" s="550">
        <f t="shared" si="18"/>
        <v>125</v>
      </c>
      <c r="E49" s="550">
        <f t="shared" si="18"/>
        <v>37</v>
      </c>
      <c r="F49" s="550">
        <f t="shared" si="18"/>
        <v>23</v>
      </c>
      <c r="G49" s="550">
        <f t="shared" si="18"/>
        <v>26</v>
      </c>
      <c r="H49" s="550">
        <f t="shared" si="18"/>
        <v>21</v>
      </c>
      <c r="I49" s="550">
        <f t="shared" si="18"/>
        <v>31</v>
      </c>
      <c r="J49" s="550">
        <f t="shared" si="18"/>
        <v>318</v>
      </c>
      <c r="K49" s="550">
        <f t="shared" si="18"/>
        <v>18</v>
      </c>
      <c r="L49" s="550">
        <f t="shared" si="18"/>
        <v>43</v>
      </c>
      <c r="M49" s="550">
        <f t="shared" si="18"/>
        <v>8</v>
      </c>
      <c r="N49" s="550">
        <f t="shared" si="18"/>
        <v>12</v>
      </c>
      <c r="O49" s="550">
        <f t="shared" si="18"/>
        <v>11</v>
      </c>
      <c r="P49" s="550">
        <f t="shared" si="18"/>
        <v>32</v>
      </c>
      <c r="Q49" s="550">
        <f t="shared" si="18"/>
        <v>4</v>
      </c>
      <c r="R49" s="552">
        <f t="shared" si="5"/>
        <v>1251</v>
      </c>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row>
    <row r="50" spans="1:106" x14ac:dyDescent="0.2">
      <c r="A50" s="540" t="s">
        <v>33</v>
      </c>
      <c r="B50" s="546">
        <f>B28</f>
        <v>2</v>
      </c>
      <c r="C50" s="546">
        <f t="shared" ref="C50:Q50" si="19">C28</f>
        <v>1</v>
      </c>
      <c r="D50" s="546">
        <f t="shared" si="19"/>
        <v>3</v>
      </c>
      <c r="E50" s="546">
        <f t="shared" si="19"/>
        <v>0</v>
      </c>
      <c r="F50" s="546">
        <f t="shared" si="19"/>
        <v>0</v>
      </c>
      <c r="G50" s="546">
        <f t="shared" si="19"/>
        <v>1</v>
      </c>
      <c r="H50" s="546">
        <f t="shared" si="19"/>
        <v>1</v>
      </c>
      <c r="I50" s="546">
        <f t="shared" si="19"/>
        <v>1</v>
      </c>
      <c r="J50" s="546">
        <f t="shared" si="19"/>
        <v>2</v>
      </c>
      <c r="K50" s="546">
        <f t="shared" si="19"/>
        <v>0</v>
      </c>
      <c r="L50" s="546">
        <f t="shared" si="19"/>
        <v>1</v>
      </c>
      <c r="M50" s="546">
        <f t="shared" si="19"/>
        <v>0</v>
      </c>
      <c r="N50" s="546">
        <f t="shared" si="19"/>
        <v>0</v>
      </c>
      <c r="O50" s="546">
        <f t="shared" si="19"/>
        <v>0</v>
      </c>
      <c r="P50" s="546">
        <f t="shared" si="19"/>
        <v>1</v>
      </c>
      <c r="Q50" s="546">
        <f t="shared" si="19"/>
        <v>0</v>
      </c>
      <c r="R50" s="550">
        <f t="shared" si="5"/>
        <v>13</v>
      </c>
    </row>
    <row r="51" spans="1:106" ht="13.5" thickBot="1" x14ac:dyDescent="0.25">
      <c r="A51" s="554" t="s">
        <v>21</v>
      </c>
      <c r="B51" s="541">
        <f>B29</f>
        <v>5</v>
      </c>
      <c r="C51" s="541">
        <f t="shared" ref="C51:Q51" si="20">C29</f>
        <v>1</v>
      </c>
      <c r="D51" s="541">
        <f t="shared" si="20"/>
        <v>2</v>
      </c>
      <c r="E51" s="541">
        <f t="shared" si="20"/>
        <v>0</v>
      </c>
      <c r="F51" s="541">
        <f t="shared" si="20"/>
        <v>1</v>
      </c>
      <c r="G51" s="541">
        <f t="shared" si="20"/>
        <v>1</v>
      </c>
      <c r="H51" s="541">
        <f t="shared" si="20"/>
        <v>1</v>
      </c>
      <c r="I51" s="541">
        <f t="shared" si="20"/>
        <v>2</v>
      </c>
      <c r="J51" s="541">
        <f t="shared" si="20"/>
        <v>3</v>
      </c>
      <c r="K51" s="541">
        <f t="shared" si="20"/>
        <v>0</v>
      </c>
      <c r="L51" s="541">
        <f t="shared" si="20"/>
        <v>1</v>
      </c>
      <c r="M51" s="541">
        <f t="shared" si="20"/>
        <v>0</v>
      </c>
      <c r="N51" s="541">
        <f t="shared" si="20"/>
        <v>1</v>
      </c>
      <c r="O51" s="541">
        <f t="shared" si="20"/>
        <v>0</v>
      </c>
      <c r="P51" s="541">
        <f t="shared" si="20"/>
        <v>1</v>
      </c>
      <c r="Q51" s="541">
        <f t="shared" si="20"/>
        <v>0</v>
      </c>
      <c r="R51" s="542">
        <f t="shared" si="5"/>
        <v>19</v>
      </c>
    </row>
    <row r="52" spans="1:106" x14ac:dyDescent="0.2">
      <c r="A52" s="557" t="s">
        <v>34</v>
      </c>
      <c r="B52" s="552">
        <f>SUM(B49:B51)</f>
        <v>485</v>
      </c>
      <c r="C52" s="552">
        <f t="shared" ref="C52:Q52" si="21">SUM(C49:C51)</f>
        <v>66</v>
      </c>
      <c r="D52" s="552">
        <f t="shared" si="21"/>
        <v>130</v>
      </c>
      <c r="E52" s="552">
        <f t="shared" si="21"/>
        <v>37</v>
      </c>
      <c r="F52" s="552">
        <f t="shared" si="21"/>
        <v>24</v>
      </c>
      <c r="G52" s="552">
        <f t="shared" si="21"/>
        <v>28</v>
      </c>
      <c r="H52" s="552">
        <f t="shared" si="21"/>
        <v>23</v>
      </c>
      <c r="I52" s="552">
        <f t="shared" si="21"/>
        <v>34</v>
      </c>
      <c r="J52" s="552">
        <f t="shared" si="21"/>
        <v>323</v>
      </c>
      <c r="K52" s="552">
        <f t="shared" si="21"/>
        <v>18</v>
      </c>
      <c r="L52" s="552">
        <f t="shared" si="21"/>
        <v>45</v>
      </c>
      <c r="M52" s="552">
        <f t="shared" si="21"/>
        <v>8</v>
      </c>
      <c r="N52" s="552">
        <f t="shared" si="21"/>
        <v>13</v>
      </c>
      <c r="O52" s="552">
        <f t="shared" si="21"/>
        <v>11</v>
      </c>
      <c r="P52" s="552">
        <f t="shared" si="21"/>
        <v>34</v>
      </c>
      <c r="Q52" s="552">
        <f t="shared" si="21"/>
        <v>4</v>
      </c>
      <c r="R52" s="552">
        <f t="shared" si="5"/>
        <v>1283</v>
      </c>
    </row>
    <row r="55" spans="1:106" x14ac:dyDescent="0.2">
      <c r="B55" s="394"/>
    </row>
  </sheetData>
  <customSheetViews>
    <customSheetView guid="{4BF6A69F-C29D-460A-9E84-5045F8F80EEB}" showGridLines="0" topLeftCell="A25">
      <selection activeCell="W41" sqref="W41"/>
      <pageMargins left="0.7" right="0.7" top="0.75" bottom="0.75" header="0.3" footer="0.3"/>
      <pageSetup paperSize="9" orientation="landscape" verticalDpi="0"/>
    </customSheetView>
  </customSheetViews>
  <mergeCells count="2">
    <mergeCell ref="A2:R2"/>
    <mergeCell ref="A33:R33"/>
  </mergeCells>
  <phoneticPr fontId="10" type="noConversion"/>
  <pageMargins left="0.7" right="0.7" top="0.75" bottom="0.75" header="0.3" footer="0.3"/>
  <pageSetup paperSize="9" orientation="landscape" verticalDpi="0"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54"/>
  <sheetViews>
    <sheetView showGridLines="0" topLeftCell="A25" zoomScaleNormal="100" workbookViewId="0">
      <selection activeCell="A33" sqref="A33:R53"/>
    </sheetView>
  </sheetViews>
  <sheetFormatPr baseColWidth="10" defaultRowHeight="12.75" x14ac:dyDescent="0.2"/>
  <cols>
    <col min="1" max="1" width="21.85546875" style="20" customWidth="1"/>
    <col min="2" max="2" width="9.28515625" style="20" customWidth="1"/>
    <col min="3" max="3" width="11.140625" style="20" customWidth="1"/>
    <col min="4" max="18" width="9.28515625" style="20" customWidth="1"/>
    <col min="19" max="19" width="3.7109375" style="20" customWidth="1"/>
    <col min="20" max="16384" width="11.42578125" style="20"/>
  </cols>
  <sheetData>
    <row r="1" spans="1:22" ht="12.75" customHeight="1" x14ac:dyDescent="0.2">
      <c r="A1" s="1"/>
      <c r="B1" s="1"/>
      <c r="C1" s="1"/>
      <c r="D1" s="1"/>
      <c r="E1" s="1"/>
      <c r="F1" s="1"/>
      <c r="G1" s="1"/>
      <c r="H1" s="1"/>
      <c r="I1" s="1"/>
      <c r="J1" s="1"/>
      <c r="K1" s="1"/>
      <c r="L1" s="1"/>
      <c r="M1" s="1"/>
      <c r="N1" s="1"/>
      <c r="O1" s="1"/>
      <c r="P1" s="1"/>
      <c r="Q1" s="1"/>
      <c r="R1" s="108"/>
    </row>
    <row r="2" spans="1:22" ht="15.75" customHeight="1" x14ac:dyDescent="0.2">
      <c r="A2" s="652" t="s">
        <v>352</v>
      </c>
      <c r="B2" s="652"/>
      <c r="C2" s="652"/>
      <c r="D2" s="652"/>
      <c r="E2" s="652"/>
      <c r="F2" s="652"/>
      <c r="G2" s="652"/>
      <c r="H2" s="652"/>
      <c r="I2" s="652"/>
      <c r="J2" s="652"/>
      <c r="K2" s="652"/>
      <c r="L2" s="652"/>
      <c r="M2" s="652"/>
      <c r="N2" s="652"/>
      <c r="O2" s="652"/>
      <c r="P2" s="652"/>
      <c r="Q2" s="652"/>
      <c r="R2" s="652"/>
    </row>
    <row r="3" spans="1:22" ht="12.75" customHeight="1" x14ac:dyDescent="0.2">
      <c r="A3" s="1"/>
      <c r="B3" s="1"/>
      <c r="C3" s="1"/>
      <c r="D3" s="1"/>
      <c r="E3" s="1"/>
      <c r="F3" s="1"/>
      <c r="G3" s="1"/>
      <c r="H3" s="1"/>
      <c r="I3" s="1"/>
      <c r="J3" s="1"/>
      <c r="K3" s="1"/>
      <c r="L3" s="1"/>
      <c r="M3" s="1"/>
      <c r="N3" s="1"/>
      <c r="O3" s="1"/>
      <c r="P3" s="1"/>
      <c r="Q3" s="1"/>
      <c r="R3" s="108"/>
    </row>
    <row r="4" spans="1:22" ht="40.5" customHeight="1" x14ac:dyDescent="0.2">
      <c r="A4" s="539"/>
      <c r="B4" s="599" t="s">
        <v>111</v>
      </c>
      <c r="C4" s="598" t="s">
        <v>112</v>
      </c>
      <c r="D4" s="598" t="s">
        <v>113</v>
      </c>
      <c r="E4" s="598" t="s">
        <v>114</v>
      </c>
      <c r="F4" s="598" t="s">
        <v>443</v>
      </c>
      <c r="G4" s="598" t="s">
        <v>115</v>
      </c>
      <c r="H4" s="598" t="s">
        <v>116</v>
      </c>
      <c r="I4" s="598" t="s">
        <v>117</v>
      </c>
      <c r="J4" s="598" t="s">
        <v>118</v>
      </c>
      <c r="K4" s="598" t="s">
        <v>119</v>
      </c>
      <c r="L4" s="598" t="s">
        <v>120</v>
      </c>
      <c r="M4" s="598" t="s">
        <v>121</v>
      </c>
      <c r="N4" s="598" t="s">
        <v>444</v>
      </c>
      <c r="O4" s="598" t="s">
        <v>123</v>
      </c>
      <c r="P4" s="598" t="s">
        <v>124</v>
      </c>
      <c r="Q4" s="598" t="s">
        <v>125</v>
      </c>
      <c r="R4" s="598" t="s">
        <v>210</v>
      </c>
    </row>
    <row r="5" spans="1:22" x14ac:dyDescent="0.2">
      <c r="A5" s="540" t="s">
        <v>126</v>
      </c>
      <c r="B5" s="546">
        <v>716</v>
      </c>
      <c r="C5" s="546">
        <v>108</v>
      </c>
      <c r="D5" s="546">
        <v>128</v>
      </c>
      <c r="E5" s="546">
        <v>28</v>
      </c>
      <c r="F5" s="546">
        <v>20</v>
      </c>
      <c r="G5" s="546">
        <v>23</v>
      </c>
      <c r="H5" s="546">
        <v>16</v>
      </c>
      <c r="I5" s="546">
        <v>43</v>
      </c>
      <c r="J5" s="546">
        <v>886</v>
      </c>
      <c r="K5" s="546">
        <v>0</v>
      </c>
      <c r="L5" s="546">
        <v>86</v>
      </c>
      <c r="M5" s="546">
        <v>0</v>
      </c>
      <c r="N5" s="546">
        <v>25</v>
      </c>
      <c r="O5" s="546">
        <v>0</v>
      </c>
      <c r="P5" s="546">
        <v>35</v>
      </c>
      <c r="Q5" s="546">
        <v>0</v>
      </c>
      <c r="R5" s="550">
        <f>SUM(B5:Q5)</f>
        <v>2114</v>
      </c>
    </row>
    <row r="6" spans="1:22" x14ac:dyDescent="0.2">
      <c r="A6" s="545" t="s">
        <v>127</v>
      </c>
      <c r="B6" s="546">
        <v>1432</v>
      </c>
      <c r="C6" s="546">
        <v>168</v>
      </c>
      <c r="D6" s="546">
        <v>165</v>
      </c>
      <c r="E6" s="546">
        <v>66</v>
      </c>
      <c r="F6" s="546">
        <v>45</v>
      </c>
      <c r="G6" s="546">
        <v>27</v>
      </c>
      <c r="H6" s="546">
        <v>20</v>
      </c>
      <c r="I6" s="546">
        <v>41</v>
      </c>
      <c r="J6" s="546">
        <v>1405</v>
      </c>
      <c r="K6" s="546">
        <v>24</v>
      </c>
      <c r="L6" s="546">
        <v>120</v>
      </c>
      <c r="M6" s="546">
        <v>27</v>
      </c>
      <c r="N6" s="546">
        <v>62</v>
      </c>
      <c r="O6" s="546">
        <v>30</v>
      </c>
      <c r="P6" s="546">
        <v>32</v>
      </c>
      <c r="Q6" s="546">
        <v>0</v>
      </c>
      <c r="R6" s="550">
        <f t="shared" ref="R6:R30" si="0">SUM(B6:Q6)</f>
        <v>3664</v>
      </c>
    </row>
    <row r="7" spans="1:22" x14ac:dyDescent="0.2">
      <c r="A7" s="545" t="s">
        <v>128</v>
      </c>
      <c r="B7" s="546">
        <v>631</v>
      </c>
      <c r="C7" s="546">
        <v>75</v>
      </c>
      <c r="D7" s="546">
        <v>32</v>
      </c>
      <c r="E7" s="546">
        <v>18</v>
      </c>
      <c r="F7" s="546">
        <v>28</v>
      </c>
      <c r="G7" s="546">
        <v>11</v>
      </c>
      <c r="H7" s="546">
        <v>13</v>
      </c>
      <c r="I7" s="546">
        <v>45</v>
      </c>
      <c r="J7" s="546">
        <v>638</v>
      </c>
      <c r="K7" s="546">
        <v>32</v>
      </c>
      <c r="L7" s="546">
        <v>86</v>
      </c>
      <c r="M7" s="546">
        <v>0</v>
      </c>
      <c r="N7" s="546">
        <v>0</v>
      </c>
      <c r="O7" s="546">
        <v>0</v>
      </c>
      <c r="P7" s="546">
        <v>34</v>
      </c>
      <c r="Q7" s="546">
        <v>0</v>
      </c>
      <c r="R7" s="550">
        <f t="shared" si="0"/>
        <v>1643</v>
      </c>
    </row>
    <row r="8" spans="1:22" x14ac:dyDescent="0.2">
      <c r="A8" s="545" t="s">
        <v>129</v>
      </c>
      <c r="B8" s="546">
        <v>835</v>
      </c>
      <c r="C8" s="546">
        <v>64</v>
      </c>
      <c r="D8" s="546">
        <v>54</v>
      </c>
      <c r="E8" s="546">
        <v>17</v>
      </c>
      <c r="F8" s="546">
        <v>46</v>
      </c>
      <c r="G8" s="546">
        <v>14</v>
      </c>
      <c r="H8" s="546">
        <v>10</v>
      </c>
      <c r="I8" s="546">
        <v>22</v>
      </c>
      <c r="J8" s="546">
        <v>728</v>
      </c>
      <c r="K8" s="546">
        <v>35</v>
      </c>
      <c r="L8" s="546">
        <v>86</v>
      </c>
      <c r="M8" s="546">
        <v>0</v>
      </c>
      <c r="N8" s="546">
        <v>0</v>
      </c>
      <c r="O8" s="546">
        <v>0</v>
      </c>
      <c r="P8" s="546">
        <v>26</v>
      </c>
      <c r="Q8" s="546">
        <v>0</v>
      </c>
      <c r="R8" s="550">
        <f t="shared" si="0"/>
        <v>1937</v>
      </c>
    </row>
    <row r="9" spans="1:22" x14ac:dyDescent="0.2">
      <c r="A9" s="545" t="s">
        <v>130</v>
      </c>
      <c r="B9" s="546">
        <v>674</v>
      </c>
      <c r="C9" s="546">
        <v>90</v>
      </c>
      <c r="D9" s="546">
        <v>45</v>
      </c>
      <c r="E9" s="546">
        <v>30</v>
      </c>
      <c r="F9" s="546">
        <v>0</v>
      </c>
      <c r="G9" s="546">
        <v>15</v>
      </c>
      <c r="H9" s="546">
        <v>0</v>
      </c>
      <c r="I9" s="546">
        <v>23</v>
      </c>
      <c r="J9" s="546">
        <v>836</v>
      </c>
      <c r="K9" s="546">
        <v>0</v>
      </c>
      <c r="L9" s="546">
        <v>82</v>
      </c>
      <c r="M9" s="546">
        <v>0</v>
      </c>
      <c r="N9" s="546">
        <v>0</v>
      </c>
      <c r="O9" s="546">
        <v>0</v>
      </c>
      <c r="P9" s="546">
        <v>28</v>
      </c>
      <c r="Q9" s="546">
        <v>0</v>
      </c>
      <c r="R9" s="550">
        <f t="shared" si="0"/>
        <v>1823</v>
      </c>
    </row>
    <row r="10" spans="1:22" x14ac:dyDescent="0.2">
      <c r="A10" s="545" t="s">
        <v>131</v>
      </c>
      <c r="B10" s="546">
        <v>1631</v>
      </c>
      <c r="C10" s="546">
        <v>292</v>
      </c>
      <c r="D10" s="546">
        <v>129</v>
      </c>
      <c r="E10" s="546">
        <v>50</v>
      </c>
      <c r="F10" s="546">
        <v>79</v>
      </c>
      <c r="G10" s="546">
        <v>30</v>
      </c>
      <c r="H10" s="546">
        <v>40</v>
      </c>
      <c r="I10" s="546">
        <v>32</v>
      </c>
      <c r="J10" s="546">
        <v>1199</v>
      </c>
      <c r="K10" s="546">
        <v>32</v>
      </c>
      <c r="L10" s="546">
        <v>125</v>
      </c>
      <c r="M10" s="546">
        <v>0</v>
      </c>
      <c r="N10" s="546">
        <v>0</v>
      </c>
      <c r="O10" s="546">
        <v>44</v>
      </c>
      <c r="P10" s="546">
        <v>60</v>
      </c>
      <c r="Q10" s="546">
        <v>0</v>
      </c>
      <c r="R10" s="550">
        <f t="shared" si="0"/>
        <v>3743</v>
      </c>
    </row>
    <row r="11" spans="1:22" x14ac:dyDescent="0.2">
      <c r="A11" s="545" t="s">
        <v>132</v>
      </c>
      <c r="B11" s="546">
        <v>1307</v>
      </c>
      <c r="C11" s="546">
        <v>87</v>
      </c>
      <c r="D11" s="546">
        <v>70</v>
      </c>
      <c r="E11" s="546">
        <v>50</v>
      </c>
      <c r="F11" s="546">
        <v>32</v>
      </c>
      <c r="G11" s="546">
        <v>16</v>
      </c>
      <c r="H11" s="546">
        <v>0</v>
      </c>
      <c r="I11" s="546">
        <v>45</v>
      </c>
      <c r="J11" s="546">
        <v>1192</v>
      </c>
      <c r="K11" s="546">
        <v>36</v>
      </c>
      <c r="L11" s="546">
        <v>94</v>
      </c>
      <c r="M11" s="546">
        <v>57</v>
      </c>
      <c r="N11" s="546">
        <v>25</v>
      </c>
      <c r="O11" s="546">
        <v>0</v>
      </c>
      <c r="P11" s="546">
        <v>32</v>
      </c>
      <c r="Q11" s="546">
        <v>32</v>
      </c>
      <c r="R11" s="550">
        <f t="shared" si="0"/>
        <v>3075</v>
      </c>
    </row>
    <row r="12" spans="1:22" x14ac:dyDescent="0.2">
      <c r="A12" s="545" t="s">
        <v>133</v>
      </c>
      <c r="B12" s="546">
        <v>522</v>
      </c>
      <c r="C12" s="546">
        <v>105</v>
      </c>
      <c r="D12" s="546">
        <v>120</v>
      </c>
      <c r="E12" s="546">
        <v>18</v>
      </c>
      <c r="F12" s="546">
        <v>0</v>
      </c>
      <c r="G12" s="546">
        <v>10</v>
      </c>
      <c r="H12" s="546">
        <v>8</v>
      </c>
      <c r="I12" s="546">
        <v>20</v>
      </c>
      <c r="J12" s="546">
        <v>645</v>
      </c>
      <c r="K12" s="546">
        <v>31</v>
      </c>
      <c r="L12" s="546">
        <v>42</v>
      </c>
      <c r="M12" s="546">
        <v>0</v>
      </c>
      <c r="N12" s="546">
        <v>0</v>
      </c>
      <c r="O12" s="546">
        <v>0</v>
      </c>
      <c r="P12" s="546">
        <v>29</v>
      </c>
      <c r="Q12" s="546">
        <v>0</v>
      </c>
      <c r="R12" s="550">
        <f t="shared" si="0"/>
        <v>1550</v>
      </c>
      <c r="T12" s="762"/>
      <c r="U12" s="762"/>
      <c r="V12" s="762"/>
    </row>
    <row r="13" spans="1:22" x14ac:dyDescent="0.2">
      <c r="A13" s="545" t="s">
        <v>134</v>
      </c>
      <c r="B13" s="546">
        <v>110</v>
      </c>
      <c r="C13" s="546">
        <v>45</v>
      </c>
      <c r="D13" s="546">
        <v>31</v>
      </c>
      <c r="E13" s="546">
        <v>0</v>
      </c>
      <c r="F13" s="546">
        <v>0</v>
      </c>
      <c r="G13" s="546">
        <v>0</v>
      </c>
      <c r="H13" s="546">
        <v>0</v>
      </c>
      <c r="I13" s="546">
        <v>0</v>
      </c>
      <c r="J13" s="546">
        <v>142</v>
      </c>
      <c r="K13" s="546">
        <v>0</v>
      </c>
      <c r="L13" s="546">
        <v>0</v>
      </c>
      <c r="M13" s="546">
        <v>0</v>
      </c>
      <c r="N13" s="546">
        <v>0</v>
      </c>
      <c r="O13" s="546">
        <v>0</v>
      </c>
      <c r="P13" s="546">
        <v>0</v>
      </c>
      <c r="Q13" s="546">
        <v>0</v>
      </c>
      <c r="R13" s="550">
        <f t="shared" si="0"/>
        <v>328</v>
      </c>
      <c r="T13" s="762"/>
      <c r="U13" s="762"/>
      <c r="V13" s="762"/>
    </row>
    <row r="14" spans="1:22" x14ac:dyDescent="0.2">
      <c r="A14" s="545" t="s">
        <v>135</v>
      </c>
      <c r="B14" s="546">
        <v>536</v>
      </c>
      <c r="C14" s="546">
        <v>42</v>
      </c>
      <c r="D14" s="546">
        <v>71</v>
      </c>
      <c r="E14" s="546">
        <v>26</v>
      </c>
      <c r="F14" s="546">
        <v>0</v>
      </c>
      <c r="G14" s="546">
        <v>13</v>
      </c>
      <c r="H14" s="546">
        <v>0</v>
      </c>
      <c r="I14" s="546">
        <v>19</v>
      </c>
      <c r="J14" s="546">
        <v>574</v>
      </c>
      <c r="K14" s="546">
        <v>0</v>
      </c>
      <c r="L14" s="546">
        <v>55</v>
      </c>
      <c r="M14" s="546">
        <v>0</v>
      </c>
      <c r="N14" s="546">
        <v>0</v>
      </c>
      <c r="O14" s="546">
        <v>0</v>
      </c>
      <c r="P14" s="546">
        <v>26</v>
      </c>
      <c r="Q14" s="546">
        <v>0</v>
      </c>
      <c r="R14" s="550">
        <f t="shared" si="0"/>
        <v>1362</v>
      </c>
      <c r="T14" s="762"/>
      <c r="U14" s="762"/>
      <c r="V14" s="762"/>
    </row>
    <row r="15" spans="1:22" x14ac:dyDescent="0.2">
      <c r="A15" s="545" t="s">
        <v>136</v>
      </c>
      <c r="B15" s="546">
        <v>748</v>
      </c>
      <c r="C15" s="546">
        <v>56</v>
      </c>
      <c r="D15" s="546">
        <v>77</v>
      </c>
      <c r="E15" s="546">
        <v>37</v>
      </c>
      <c r="F15" s="546">
        <v>54</v>
      </c>
      <c r="G15" s="546">
        <v>14</v>
      </c>
      <c r="H15" s="546">
        <v>0</v>
      </c>
      <c r="I15" s="546">
        <v>25</v>
      </c>
      <c r="J15" s="546">
        <v>960</v>
      </c>
      <c r="K15" s="546">
        <v>0</v>
      </c>
      <c r="L15" s="546">
        <v>74</v>
      </c>
      <c r="M15" s="546">
        <v>0</v>
      </c>
      <c r="N15" s="546">
        <v>20</v>
      </c>
      <c r="O15" s="546">
        <v>0</v>
      </c>
      <c r="P15" s="546">
        <v>28</v>
      </c>
      <c r="Q15" s="546">
        <v>0</v>
      </c>
      <c r="R15" s="550">
        <f t="shared" si="0"/>
        <v>2093</v>
      </c>
      <c r="T15" s="762"/>
      <c r="U15" s="762"/>
      <c r="V15" s="762"/>
    </row>
    <row r="16" spans="1:22" x14ac:dyDescent="0.2">
      <c r="A16" s="545" t="s">
        <v>137</v>
      </c>
      <c r="B16" s="546">
        <v>4500</v>
      </c>
      <c r="C16" s="546">
        <v>616</v>
      </c>
      <c r="D16" s="546">
        <v>2356</v>
      </c>
      <c r="E16" s="546">
        <v>328</v>
      </c>
      <c r="F16" s="546">
        <v>172</v>
      </c>
      <c r="G16" s="546">
        <v>141</v>
      </c>
      <c r="H16" s="546">
        <v>58</v>
      </c>
      <c r="I16" s="546">
        <v>398</v>
      </c>
      <c r="J16" s="546">
        <v>5849</v>
      </c>
      <c r="K16" s="546">
        <v>107</v>
      </c>
      <c r="L16" s="546">
        <v>650</v>
      </c>
      <c r="M16" s="546">
        <v>63</v>
      </c>
      <c r="N16" s="546">
        <v>400</v>
      </c>
      <c r="O16" s="546">
        <v>442</v>
      </c>
      <c r="P16" s="546">
        <v>155</v>
      </c>
      <c r="Q16" s="546">
        <v>0</v>
      </c>
      <c r="R16" s="550">
        <f t="shared" si="0"/>
        <v>16235</v>
      </c>
      <c r="T16" s="762"/>
      <c r="U16" s="762"/>
      <c r="V16" s="762"/>
    </row>
    <row r="17" spans="1:22" x14ac:dyDescent="0.2">
      <c r="A17" s="545" t="s">
        <v>24</v>
      </c>
      <c r="B17" s="546">
        <v>910</v>
      </c>
      <c r="C17" s="546">
        <v>180</v>
      </c>
      <c r="D17" s="546">
        <v>125</v>
      </c>
      <c r="E17" s="546">
        <v>37</v>
      </c>
      <c r="F17" s="546">
        <v>83</v>
      </c>
      <c r="G17" s="546">
        <v>22</v>
      </c>
      <c r="H17" s="546">
        <v>26</v>
      </c>
      <c r="I17" s="546">
        <v>65</v>
      </c>
      <c r="J17" s="546">
        <v>972</v>
      </c>
      <c r="K17" s="546">
        <v>51</v>
      </c>
      <c r="L17" s="546">
        <v>104</v>
      </c>
      <c r="M17" s="546">
        <v>38</v>
      </c>
      <c r="N17" s="546">
        <v>0</v>
      </c>
      <c r="O17" s="546">
        <v>0</v>
      </c>
      <c r="P17" s="546">
        <v>73</v>
      </c>
      <c r="Q17" s="546">
        <v>0</v>
      </c>
      <c r="R17" s="550">
        <f t="shared" si="0"/>
        <v>2686</v>
      </c>
      <c r="T17" s="762"/>
      <c r="U17" s="762"/>
      <c r="V17" s="762"/>
    </row>
    <row r="18" spans="1:22" x14ac:dyDescent="0.2">
      <c r="A18" s="545" t="s">
        <v>25</v>
      </c>
      <c r="B18" s="546">
        <v>441</v>
      </c>
      <c r="C18" s="546">
        <v>52</v>
      </c>
      <c r="D18" s="546">
        <v>43</v>
      </c>
      <c r="E18" s="546">
        <v>23</v>
      </c>
      <c r="F18" s="546">
        <v>30</v>
      </c>
      <c r="G18" s="546">
        <v>14</v>
      </c>
      <c r="H18" s="546">
        <v>0</v>
      </c>
      <c r="I18" s="546">
        <v>0</v>
      </c>
      <c r="J18" s="546">
        <v>511</v>
      </c>
      <c r="K18" s="546">
        <v>0</v>
      </c>
      <c r="L18" s="546">
        <v>93</v>
      </c>
      <c r="M18" s="546">
        <v>0</v>
      </c>
      <c r="N18" s="546">
        <v>0</v>
      </c>
      <c r="O18" s="546">
        <v>0</v>
      </c>
      <c r="P18" s="546">
        <v>21</v>
      </c>
      <c r="Q18" s="546">
        <v>0</v>
      </c>
      <c r="R18" s="550">
        <f t="shared" si="0"/>
        <v>1228</v>
      </c>
    </row>
    <row r="19" spans="1:22" x14ac:dyDescent="0.2">
      <c r="A19" s="545" t="s">
        <v>26</v>
      </c>
      <c r="B19" s="546">
        <v>1108</v>
      </c>
      <c r="C19" s="546">
        <v>172</v>
      </c>
      <c r="D19" s="546">
        <v>214</v>
      </c>
      <c r="E19" s="546">
        <v>52</v>
      </c>
      <c r="F19" s="546">
        <v>54</v>
      </c>
      <c r="G19" s="546">
        <v>24</v>
      </c>
      <c r="H19" s="546">
        <v>12</v>
      </c>
      <c r="I19" s="546">
        <v>49</v>
      </c>
      <c r="J19" s="546">
        <v>1270</v>
      </c>
      <c r="K19" s="546">
        <v>50</v>
      </c>
      <c r="L19" s="546">
        <v>95</v>
      </c>
      <c r="M19" s="546">
        <v>56</v>
      </c>
      <c r="N19" s="546">
        <v>0</v>
      </c>
      <c r="O19" s="546">
        <v>0</v>
      </c>
      <c r="P19" s="546">
        <v>54</v>
      </c>
      <c r="Q19" s="546">
        <v>0</v>
      </c>
      <c r="R19" s="550">
        <f t="shared" si="0"/>
        <v>3210</v>
      </c>
    </row>
    <row r="20" spans="1:22" x14ac:dyDescent="0.2">
      <c r="A20" s="545" t="s">
        <v>27</v>
      </c>
      <c r="B20" s="546">
        <v>1092</v>
      </c>
      <c r="C20" s="546">
        <v>257</v>
      </c>
      <c r="D20" s="546">
        <v>134</v>
      </c>
      <c r="E20" s="546">
        <v>49</v>
      </c>
      <c r="F20" s="546">
        <v>36</v>
      </c>
      <c r="G20" s="546">
        <v>25</v>
      </c>
      <c r="H20" s="546">
        <v>23</v>
      </c>
      <c r="I20" s="546">
        <v>60</v>
      </c>
      <c r="J20" s="546">
        <v>1221</v>
      </c>
      <c r="K20" s="546">
        <v>29</v>
      </c>
      <c r="L20" s="546">
        <v>80</v>
      </c>
      <c r="M20" s="546">
        <v>0</v>
      </c>
      <c r="N20" s="546">
        <v>53</v>
      </c>
      <c r="O20" s="546">
        <v>29</v>
      </c>
      <c r="P20" s="546">
        <v>27</v>
      </c>
      <c r="Q20" s="546">
        <v>0</v>
      </c>
      <c r="R20" s="550">
        <f t="shared" si="0"/>
        <v>3115</v>
      </c>
    </row>
    <row r="21" spans="1:22" x14ac:dyDescent="0.2">
      <c r="A21" s="545" t="s">
        <v>28</v>
      </c>
      <c r="B21" s="546">
        <v>1505</v>
      </c>
      <c r="C21" s="546">
        <v>184</v>
      </c>
      <c r="D21" s="546">
        <v>133</v>
      </c>
      <c r="E21" s="546">
        <v>102</v>
      </c>
      <c r="F21" s="546">
        <v>99</v>
      </c>
      <c r="G21" s="546">
        <v>31</v>
      </c>
      <c r="H21" s="546">
        <v>30</v>
      </c>
      <c r="I21" s="546">
        <v>101</v>
      </c>
      <c r="J21" s="546">
        <v>2773</v>
      </c>
      <c r="K21" s="546">
        <v>0</v>
      </c>
      <c r="L21" s="546">
        <v>248</v>
      </c>
      <c r="M21" s="546">
        <v>55</v>
      </c>
      <c r="N21" s="546">
        <v>73</v>
      </c>
      <c r="O21" s="546">
        <v>56</v>
      </c>
      <c r="P21" s="546">
        <v>73</v>
      </c>
      <c r="Q21" s="546">
        <v>0</v>
      </c>
      <c r="R21" s="550">
        <f t="shared" si="0"/>
        <v>5463</v>
      </c>
    </row>
    <row r="22" spans="1:22" x14ac:dyDescent="0.2">
      <c r="A22" s="545" t="s">
        <v>29</v>
      </c>
      <c r="B22" s="546">
        <v>1585</v>
      </c>
      <c r="C22" s="546">
        <v>137</v>
      </c>
      <c r="D22" s="546">
        <v>86</v>
      </c>
      <c r="E22" s="546">
        <v>75</v>
      </c>
      <c r="F22" s="546">
        <v>18</v>
      </c>
      <c r="G22" s="546">
        <v>20</v>
      </c>
      <c r="H22" s="546">
        <v>0</v>
      </c>
      <c r="I22" s="546">
        <v>60</v>
      </c>
      <c r="J22" s="546">
        <v>1329</v>
      </c>
      <c r="K22" s="546">
        <v>16</v>
      </c>
      <c r="L22" s="546">
        <v>138</v>
      </c>
      <c r="M22" s="546">
        <v>0</v>
      </c>
      <c r="N22" s="546">
        <v>0</v>
      </c>
      <c r="O22" s="546">
        <v>31</v>
      </c>
      <c r="P22" s="546">
        <v>48</v>
      </c>
      <c r="Q22" s="546">
        <v>0</v>
      </c>
      <c r="R22" s="550">
        <f t="shared" si="0"/>
        <v>3543</v>
      </c>
    </row>
    <row r="23" spans="1:22" x14ac:dyDescent="0.2">
      <c r="A23" s="545" t="s">
        <v>30</v>
      </c>
      <c r="B23" s="546">
        <v>681</v>
      </c>
      <c r="C23" s="546">
        <v>145</v>
      </c>
      <c r="D23" s="546">
        <v>66</v>
      </c>
      <c r="E23" s="546">
        <v>60</v>
      </c>
      <c r="F23" s="546">
        <v>21</v>
      </c>
      <c r="G23" s="546">
        <v>16</v>
      </c>
      <c r="H23" s="546">
        <v>14</v>
      </c>
      <c r="I23" s="546">
        <v>20</v>
      </c>
      <c r="J23" s="546">
        <v>1182</v>
      </c>
      <c r="K23" s="546">
        <v>31</v>
      </c>
      <c r="L23" s="546">
        <v>56</v>
      </c>
      <c r="M23" s="546">
        <v>0</v>
      </c>
      <c r="N23" s="546">
        <v>0</v>
      </c>
      <c r="O23" s="546">
        <v>0</v>
      </c>
      <c r="P23" s="546">
        <v>38</v>
      </c>
      <c r="Q23" s="546">
        <v>30</v>
      </c>
      <c r="R23" s="550">
        <f t="shared" si="0"/>
        <v>2360</v>
      </c>
    </row>
    <row r="24" spans="1:22" x14ac:dyDescent="0.2">
      <c r="A24" s="545" t="s">
        <v>31</v>
      </c>
      <c r="B24" s="546">
        <v>804</v>
      </c>
      <c r="C24" s="546">
        <v>121</v>
      </c>
      <c r="D24" s="546">
        <v>70</v>
      </c>
      <c r="E24" s="546">
        <v>28</v>
      </c>
      <c r="F24" s="546">
        <v>20</v>
      </c>
      <c r="G24" s="546">
        <v>13</v>
      </c>
      <c r="H24" s="546">
        <v>0</v>
      </c>
      <c r="I24" s="546">
        <v>0</v>
      </c>
      <c r="J24" s="546">
        <v>776</v>
      </c>
      <c r="K24" s="546">
        <v>31</v>
      </c>
      <c r="L24" s="546">
        <v>65</v>
      </c>
      <c r="M24" s="546">
        <v>0</v>
      </c>
      <c r="N24" s="546">
        <v>0</v>
      </c>
      <c r="O24" s="546">
        <v>0</v>
      </c>
      <c r="P24" s="546">
        <v>21</v>
      </c>
      <c r="Q24" s="546">
        <v>0</v>
      </c>
      <c r="R24" s="550">
        <f t="shared" si="0"/>
        <v>1949</v>
      </c>
    </row>
    <row r="25" spans="1:22" x14ac:dyDescent="0.2">
      <c r="A25" s="545" t="s">
        <v>293</v>
      </c>
      <c r="B25" s="546">
        <v>2814</v>
      </c>
      <c r="C25" s="546">
        <v>394</v>
      </c>
      <c r="D25" s="546">
        <v>747</v>
      </c>
      <c r="E25" s="546">
        <v>161</v>
      </c>
      <c r="F25" s="546">
        <v>61</v>
      </c>
      <c r="G25" s="546">
        <v>53</v>
      </c>
      <c r="H25" s="546">
        <v>27</v>
      </c>
      <c r="I25" s="546">
        <v>91</v>
      </c>
      <c r="J25" s="546">
        <v>2417</v>
      </c>
      <c r="K25" s="546">
        <v>22</v>
      </c>
      <c r="L25" s="546">
        <v>218</v>
      </c>
      <c r="M25" s="546">
        <v>46</v>
      </c>
      <c r="N25" s="546">
        <v>141</v>
      </c>
      <c r="O25" s="546">
        <v>42</v>
      </c>
      <c r="P25" s="546">
        <v>68</v>
      </c>
      <c r="Q25" s="546">
        <v>0</v>
      </c>
      <c r="R25" s="550">
        <f t="shared" si="0"/>
        <v>7302</v>
      </c>
    </row>
    <row r="26" spans="1:22" ht="13.5" thickBot="1" x14ac:dyDescent="0.25">
      <c r="A26" s="547" t="s">
        <v>292</v>
      </c>
      <c r="B26" s="541">
        <v>3088</v>
      </c>
      <c r="C26" s="541">
        <v>351</v>
      </c>
      <c r="D26" s="541">
        <v>795</v>
      </c>
      <c r="E26" s="541">
        <v>177</v>
      </c>
      <c r="F26" s="541">
        <v>46</v>
      </c>
      <c r="G26" s="541">
        <v>58</v>
      </c>
      <c r="H26" s="541">
        <v>50</v>
      </c>
      <c r="I26" s="541">
        <v>116</v>
      </c>
      <c r="J26" s="541">
        <v>3093</v>
      </c>
      <c r="K26" s="541">
        <v>74</v>
      </c>
      <c r="L26" s="541">
        <v>232</v>
      </c>
      <c r="M26" s="541">
        <v>71</v>
      </c>
      <c r="N26" s="541">
        <v>62</v>
      </c>
      <c r="O26" s="541">
        <v>0</v>
      </c>
      <c r="P26" s="541">
        <v>102</v>
      </c>
      <c r="Q26" s="541">
        <v>46</v>
      </c>
      <c r="R26" s="542">
        <f t="shared" si="0"/>
        <v>8361</v>
      </c>
    </row>
    <row r="27" spans="1:22" ht="13.5" thickBot="1" x14ac:dyDescent="0.25">
      <c r="A27" s="563" t="s">
        <v>32</v>
      </c>
      <c r="B27" s="556">
        <f>SUM(B5:B26)</f>
        <v>27670</v>
      </c>
      <c r="C27" s="556">
        <f t="shared" ref="C27:Q27" si="1">SUM(C5:C26)</f>
        <v>3741</v>
      </c>
      <c r="D27" s="556">
        <f t="shared" si="1"/>
        <v>5691</v>
      </c>
      <c r="E27" s="556">
        <f t="shared" si="1"/>
        <v>1432</v>
      </c>
      <c r="F27" s="556">
        <f t="shared" si="1"/>
        <v>944</v>
      </c>
      <c r="G27" s="556">
        <f t="shared" si="1"/>
        <v>590</v>
      </c>
      <c r="H27" s="556">
        <f t="shared" si="1"/>
        <v>347</v>
      </c>
      <c r="I27" s="556">
        <f t="shared" si="1"/>
        <v>1275</v>
      </c>
      <c r="J27" s="556">
        <f t="shared" si="1"/>
        <v>30598</v>
      </c>
      <c r="K27" s="556">
        <f t="shared" si="1"/>
        <v>601</v>
      </c>
      <c r="L27" s="556">
        <f t="shared" si="1"/>
        <v>2829</v>
      </c>
      <c r="M27" s="556">
        <f t="shared" si="1"/>
        <v>413</v>
      </c>
      <c r="N27" s="556">
        <f t="shared" si="1"/>
        <v>861</v>
      </c>
      <c r="O27" s="556">
        <f t="shared" si="1"/>
        <v>674</v>
      </c>
      <c r="P27" s="556">
        <f t="shared" si="1"/>
        <v>1010</v>
      </c>
      <c r="Q27" s="556">
        <f t="shared" si="1"/>
        <v>108</v>
      </c>
      <c r="R27" s="564">
        <f t="shared" si="0"/>
        <v>78784</v>
      </c>
    </row>
    <row r="28" spans="1:22" ht="13.5" thickBot="1" x14ac:dyDescent="0.25">
      <c r="A28" s="545" t="s">
        <v>33</v>
      </c>
      <c r="B28" s="546">
        <v>143</v>
      </c>
      <c r="C28" s="546">
        <v>37</v>
      </c>
      <c r="D28" s="546">
        <v>56</v>
      </c>
      <c r="E28" s="546">
        <v>0</v>
      </c>
      <c r="F28" s="546">
        <v>0</v>
      </c>
      <c r="G28" s="546">
        <v>11</v>
      </c>
      <c r="H28" s="546">
        <v>0</v>
      </c>
      <c r="I28" s="546">
        <v>20</v>
      </c>
      <c r="J28" s="546">
        <v>214</v>
      </c>
      <c r="K28" s="546">
        <v>0</v>
      </c>
      <c r="L28" s="546">
        <v>22</v>
      </c>
      <c r="M28" s="546">
        <v>0</v>
      </c>
      <c r="N28" s="546">
        <v>0</v>
      </c>
      <c r="O28" s="546">
        <v>0</v>
      </c>
      <c r="P28" s="546">
        <v>22</v>
      </c>
      <c r="Q28" s="546">
        <v>0</v>
      </c>
      <c r="R28" s="542">
        <f t="shared" si="0"/>
        <v>525</v>
      </c>
    </row>
    <row r="29" spans="1:22" ht="13.5" thickBot="1" x14ac:dyDescent="0.25">
      <c r="A29" s="547" t="s">
        <v>21</v>
      </c>
      <c r="B29" s="541">
        <v>102</v>
      </c>
      <c r="C29" s="541">
        <v>58</v>
      </c>
      <c r="D29" s="541">
        <v>60</v>
      </c>
      <c r="E29" s="541">
        <v>0</v>
      </c>
      <c r="F29" s="541">
        <v>13</v>
      </c>
      <c r="G29" s="541">
        <v>0</v>
      </c>
      <c r="H29" s="541">
        <v>11</v>
      </c>
      <c r="I29" s="541">
        <v>32</v>
      </c>
      <c r="J29" s="541">
        <v>270</v>
      </c>
      <c r="K29" s="541">
        <v>0</v>
      </c>
      <c r="L29" s="541">
        <v>24</v>
      </c>
      <c r="M29" s="541">
        <v>0</v>
      </c>
      <c r="N29" s="541">
        <v>26</v>
      </c>
      <c r="O29" s="541">
        <v>0</v>
      </c>
      <c r="P29" s="541">
        <v>35</v>
      </c>
      <c r="Q29" s="541">
        <v>0</v>
      </c>
      <c r="R29" s="542">
        <f t="shared" si="0"/>
        <v>631</v>
      </c>
    </row>
    <row r="30" spans="1:22" ht="13.5" thickBot="1" x14ac:dyDescent="0.25">
      <c r="A30" s="551" t="s">
        <v>34</v>
      </c>
      <c r="B30" s="552">
        <f>SUM(B27:B29)</f>
        <v>27915</v>
      </c>
      <c r="C30" s="552">
        <f t="shared" ref="C30:Q30" si="2">SUM(C27:C29)</f>
        <v>3836</v>
      </c>
      <c r="D30" s="552">
        <f t="shared" si="2"/>
        <v>5807</v>
      </c>
      <c r="E30" s="552">
        <f t="shared" si="2"/>
        <v>1432</v>
      </c>
      <c r="F30" s="552">
        <f t="shared" si="2"/>
        <v>957</v>
      </c>
      <c r="G30" s="552">
        <f t="shared" si="2"/>
        <v>601</v>
      </c>
      <c r="H30" s="552">
        <f t="shared" si="2"/>
        <v>358</v>
      </c>
      <c r="I30" s="552">
        <f t="shared" si="2"/>
        <v>1327</v>
      </c>
      <c r="J30" s="552">
        <f t="shared" si="2"/>
        <v>31082</v>
      </c>
      <c r="K30" s="552">
        <f t="shared" si="2"/>
        <v>601</v>
      </c>
      <c r="L30" s="552">
        <f t="shared" si="2"/>
        <v>2875</v>
      </c>
      <c r="M30" s="552">
        <f t="shared" si="2"/>
        <v>413</v>
      </c>
      <c r="N30" s="552">
        <f t="shared" si="2"/>
        <v>887</v>
      </c>
      <c r="O30" s="552">
        <f t="shared" si="2"/>
        <v>674</v>
      </c>
      <c r="P30" s="552">
        <f t="shared" si="2"/>
        <v>1067</v>
      </c>
      <c r="Q30" s="552">
        <f t="shared" si="2"/>
        <v>108</v>
      </c>
      <c r="R30" s="542">
        <f t="shared" si="0"/>
        <v>79940</v>
      </c>
    </row>
    <row r="33" spans="1:19" ht="19.5" customHeight="1" x14ac:dyDescent="0.2">
      <c r="A33" s="652" t="s">
        <v>352</v>
      </c>
      <c r="B33" s="652"/>
      <c r="C33" s="652"/>
      <c r="D33" s="652"/>
      <c r="E33" s="652"/>
      <c r="F33" s="652"/>
      <c r="G33" s="652"/>
      <c r="H33" s="652"/>
      <c r="I33" s="652"/>
      <c r="J33" s="652"/>
      <c r="K33" s="652"/>
      <c r="L33" s="652"/>
      <c r="M33" s="652"/>
      <c r="N33" s="652"/>
      <c r="O33" s="652"/>
      <c r="P33" s="652"/>
      <c r="Q33" s="652"/>
      <c r="R33" s="652"/>
      <c r="S33" s="108"/>
    </row>
    <row r="34" spans="1:19" ht="12.75" customHeight="1" x14ac:dyDescent="0.2">
      <c r="A34" s="1"/>
      <c r="B34" s="1"/>
      <c r="C34" s="1"/>
      <c r="D34" s="1"/>
      <c r="E34" s="1"/>
      <c r="F34" s="1"/>
      <c r="G34" s="1"/>
      <c r="H34" s="1"/>
      <c r="I34" s="1"/>
      <c r="J34" s="1"/>
      <c r="K34" s="1"/>
      <c r="L34" s="1"/>
      <c r="M34" s="1"/>
      <c r="N34" s="1"/>
      <c r="O34" s="1"/>
      <c r="P34" s="1"/>
      <c r="Q34" s="1"/>
      <c r="R34" s="1"/>
      <c r="S34" s="108"/>
    </row>
    <row r="35" spans="1:19" ht="37.5" customHeight="1" x14ac:dyDescent="0.2">
      <c r="A35" s="539"/>
      <c r="B35" s="599" t="s">
        <v>111</v>
      </c>
      <c r="C35" s="598" t="s">
        <v>112</v>
      </c>
      <c r="D35" s="598" t="s">
        <v>113</v>
      </c>
      <c r="E35" s="598" t="s">
        <v>114</v>
      </c>
      <c r="F35" s="598" t="s">
        <v>443</v>
      </c>
      <c r="G35" s="598" t="s">
        <v>115</v>
      </c>
      <c r="H35" s="598" t="s">
        <v>116</v>
      </c>
      <c r="I35" s="598" t="s">
        <v>117</v>
      </c>
      <c r="J35" s="598" t="s">
        <v>118</v>
      </c>
      <c r="K35" s="598" t="s">
        <v>119</v>
      </c>
      <c r="L35" s="598" t="s">
        <v>120</v>
      </c>
      <c r="M35" s="598" t="s">
        <v>121</v>
      </c>
      <c r="N35" s="598" t="s">
        <v>444</v>
      </c>
      <c r="O35" s="598" t="s">
        <v>123</v>
      </c>
      <c r="P35" s="598" t="s">
        <v>124</v>
      </c>
      <c r="Q35" s="598" t="s">
        <v>125</v>
      </c>
      <c r="R35" s="598" t="s">
        <v>210</v>
      </c>
    </row>
    <row r="36" spans="1:19" x14ac:dyDescent="0.2">
      <c r="A36" s="540" t="s">
        <v>302</v>
      </c>
      <c r="B36" s="546">
        <f>B7+B26</f>
        <v>3719</v>
      </c>
      <c r="C36" s="546">
        <f t="shared" ref="C36:Q36" si="3">C7+C26</f>
        <v>426</v>
      </c>
      <c r="D36" s="546">
        <f t="shared" si="3"/>
        <v>827</v>
      </c>
      <c r="E36" s="546">
        <f t="shared" si="3"/>
        <v>195</v>
      </c>
      <c r="F36" s="546">
        <f t="shared" si="3"/>
        <v>74</v>
      </c>
      <c r="G36" s="546">
        <f t="shared" si="3"/>
        <v>69</v>
      </c>
      <c r="H36" s="546">
        <f t="shared" si="3"/>
        <v>63</v>
      </c>
      <c r="I36" s="546">
        <f t="shared" si="3"/>
        <v>161</v>
      </c>
      <c r="J36" s="546">
        <f t="shared" si="3"/>
        <v>3731</v>
      </c>
      <c r="K36" s="546">
        <f t="shared" si="3"/>
        <v>106</v>
      </c>
      <c r="L36" s="546">
        <f t="shared" si="3"/>
        <v>318</v>
      </c>
      <c r="M36" s="546">
        <f t="shared" si="3"/>
        <v>71</v>
      </c>
      <c r="N36" s="546">
        <f t="shared" si="3"/>
        <v>62</v>
      </c>
      <c r="O36" s="546">
        <f t="shared" si="3"/>
        <v>0</v>
      </c>
      <c r="P36" s="546">
        <f t="shared" si="3"/>
        <v>136</v>
      </c>
      <c r="Q36" s="546">
        <f t="shared" si="3"/>
        <v>46</v>
      </c>
      <c r="R36" s="550">
        <f>SUM(B36:Q36)</f>
        <v>10004</v>
      </c>
    </row>
    <row r="37" spans="1:19" x14ac:dyDescent="0.2">
      <c r="A37" s="540" t="s">
        <v>303</v>
      </c>
      <c r="B37" s="546">
        <f>B9+B14</f>
        <v>1210</v>
      </c>
      <c r="C37" s="546">
        <f t="shared" ref="C37:Q37" si="4">C9+C14</f>
        <v>132</v>
      </c>
      <c r="D37" s="546">
        <f t="shared" si="4"/>
        <v>116</v>
      </c>
      <c r="E37" s="546">
        <f t="shared" si="4"/>
        <v>56</v>
      </c>
      <c r="F37" s="546">
        <f t="shared" si="4"/>
        <v>0</v>
      </c>
      <c r="G37" s="546">
        <f t="shared" si="4"/>
        <v>28</v>
      </c>
      <c r="H37" s="546">
        <f t="shared" si="4"/>
        <v>0</v>
      </c>
      <c r="I37" s="546">
        <f t="shared" si="4"/>
        <v>42</v>
      </c>
      <c r="J37" s="546">
        <f t="shared" si="4"/>
        <v>1410</v>
      </c>
      <c r="K37" s="546">
        <f t="shared" si="4"/>
        <v>0</v>
      </c>
      <c r="L37" s="546">
        <f t="shared" si="4"/>
        <v>137</v>
      </c>
      <c r="M37" s="546">
        <f t="shared" si="4"/>
        <v>0</v>
      </c>
      <c r="N37" s="546">
        <f t="shared" si="4"/>
        <v>0</v>
      </c>
      <c r="O37" s="546">
        <f t="shared" si="4"/>
        <v>0</v>
      </c>
      <c r="P37" s="546">
        <f t="shared" si="4"/>
        <v>54</v>
      </c>
      <c r="Q37" s="546">
        <f t="shared" si="4"/>
        <v>0</v>
      </c>
      <c r="R37" s="550">
        <f t="shared" ref="R37:R52" si="5">SUM(B37:Q37)</f>
        <v>3185</v>
      </c>
    </row>
    <row r="38" spans="1:19" x14ac:dyDescent="0.2">
      <c r="A38" s="540" t="s">
        <v>131</v>
      </c>
      <c r="B38" s="546">
        <f>B10</f>
        <v>1631</v>
      </c>
      <c r="C38" s="546">
        <f t="shared" ref="C38:Q39" si="6">C10</f>
        <v>292</v>
      </c>
      <c r="D38" s="546">
        <f t="shared" si="6"/>
        <v>129</v>
      </c>
      <c r="E38" s="546">
        <f t="shared" si="6"/>
        <v>50</v>
      </c>
      <c r="F38" s="546">
        <f t="shared" si="6"/>
        <v>79</v>
      </c>
      <c r="G38" s="546">
        <f t="shared" si="6"/>
        <v>30</v>
      </c>
      <c r="H38" s="546">
        <f t="shared" si="6"/>
        <v>40</v>
      </c>
      <c r="I38" s="546">
        <f t="shared" si="6"/>
        <v>32</v>
      </c>
      <c r="J38" s="546">
        <f t="shared" si="6"/>
        <v>1199</v>
      </c>
      <c r="K38" s="546">
        <f t="shared" si="6"/>
        <v>32</v>
      </c>
      <c r="L38" s="546">
        <f t="shared" si="6"/>
        <v>125</v>
      </c>
      <c r="M38" s="546">
        <f t="shared" si="6"/>
        <v>0</v>
      </c>
      <c r="N38" s="546">
        <f t="shared" si="6"/>
        <v>0</v>
      </c>
      <c r="O38" s="546">
        <f t="shared" si="6"/>
        <v>44</v>
      </c>
      <c r="P38" s="546">
        <f t="shared" si="6"/>
        <v>60</v>
      </c>
      <c r="Q38" s="546">
        <f t="shared" si="6"/>
        <v>0</v>
      </c>
      <c r="R38" s="550">
        <f t="shared" si="5"/>
        <v>3743</v>
      </c>
    </row>
    <row r="39" spans="1:19" x14ac:dyDescent="0.2">
      <c r="A39" s="540" t="s">
        <v>285</v>
      </c>
      <c r="B39" s="546">
        <f>B11</f>
        <v>1307</v>
      </c>
      <c r="C39" s="546">
        <f t="shared" si="6"/>
        <v>87</v>
      </c>
      <c r="D39" s="546">
        <f t="shared" si="6"/>
        <v>70</v>
      </c>
      <c r="E39" s="546">
        <f t="shared" si="6"/>
        <v>50</v>
      </c>
      <c r="F39" s="546">
        <f t="shared" si="6"/>
        <v>32</v>
      </c>
      <c r="G39" s="546">
        <f t="shared" si="6"/>
        <v>16</v>
      </c>
      <c r="H39" s="546">
        <f t="shared" si="6"/>
        <v>0</v>
      </c>
      <c r="I39" s="546">
        <f t="shared" si="6"/>
        <v>45</v>
      </c>
      <c r="J39" s="546">
        <f t="shared" si="6"/>
        <v>1192</v>
      </c>
      <c r="K39" s="546">
        <f t="shared" si="6"/>
        <v>36</v>
      </c>
      <c r="L39" s="546">
        <f t="shared" si="6"/>
        <v>94</v>
      </c>
      <c r="M39" s="546">
        <f t="shared" si="6"/>
        <v>57</v>
      </c>
      <c r="N39" s="546">
        <f t="shared" si="6"/>
        <v>25</v>
      </c>
      <c r="O39" s="546">
        <f t="shared" si="6"/>
        <v>0</v>
      </c>
      <c r="P39" s="546">
        <f t="shared" si="6"/>
        <v>32</v>
      </c>
      <c r="Q39" s="546">
        <f t="shared" si="6"/>
        <v>32</v>
      </c>
      <c r="R39" s="550">
        <f t="shared" si="5"/>
        <v>3075</v>
      </c>
    </row>
    <row r="40" spans="1:19" x14ac:dyDescent="0.2">
      <c r="A40" s="540" t="s">
        <v>134</v>
      </c>
      <c r="B40" s="546">
        <f>B13</f>
        <v>110</v>
      </c>
      <c r="C40" s="546">
        <f t="shared" ref="C40:Q40" si="7">C13</f>
        <v>45</v>
      </c>
      <c r="D40" s="546">
        <f t="shared" si="7"/>
        <v>31</v>
      </c>
      <c r="E40" s="546">
        <f t="shared" si="7"/>
        <v>0</v>
      </c>
      <c r="F40" s="546">
        <f t="shared" si="7"/>
        <v>0</v>
      </c>
      <c r="G40" s="546">
        <f t="shared" si="7"/>
        <v>0</v>
      </c>
      <c r="H40" s="546">
        <f t="shared" si="7"/>
        <v>0</v>
      </c>
      <c r="I40" s="546">
        <f t="shared" si="7"/>
        <v>0</v>
      </c>
      <c r="J40" s="546">
        <f t="shared" si="7"/>
        <v>142</v>
      </c>
      <c r="K40" s="546">
        <f t="shared" si="7"/>
        <v>0</v>
      </c>
      <c r="L40" s="546">
        <f t="shared" si="7"/>
        <v>0</v>
      </c>
      <c r="M40" s="546">
        <f t="shared" si="7"/>
        <v>0</v>
      </c>
      <c r="N40" s="546">
        <f t="shared" si="7"/>
        <v>0</v>
      </c>
      <c r="O40" s="546">
        <f t="shared" si="7"/>
        <v>0</v>
      </c>
      <c r="P40" s="546">
        <f t="shared" si="7"/>
        <v>0</v>
      </c>
      <c r="Q40" s="546">
        <f t="shared" si="7"/>
        <v>0</v>
      </c>
      <c r="R40" s="550">
        <f>SUM(B40:Q40)</f>
        <v>328</v>
      </c>
    </row>
    <row r="41" spans="1:19" x14ac:dyDescent="0.2">
      <c r="A41" s="540" t="s">
        <v>274</v>
      </c>
      <c r="B41" s="546">
        <f>B5+B12+B19</f>
        <v>2346</v>
      </c>
      <c r="C41" s="546">
        <f t="shared" ref="C41:Q41" si="8">C5+C12+C19</f>
        <v>385</v>
      </c>
      <c r="D41" s="546">
        <f t="shared" si="8"/>
        <v>462</v>
      </c>
      <c r="E41" s="546">
        <f t="shared" si="8"/>
        <v>98</v>
      </c>
      <c r="F41" s="546">
        <f t="shared" si="8"/>
        <v>74</v>
      </c>
      <c r="G41" s="546">
        <f t="shared" si="8"/>
        <v>57</v>
      </c>
      <c r="H41" s="546">
        <f t="shared" si="8"/>
        <v>36</v>
      </c>
      <c r="I41" s="546">
        <f t="shared" si="8"/>
        <v>112</v>
      </c>
      <c r="J41" s="546">
        <f t="shared" si="8"/>
        <v>2801</v>
      </c>
      <c r="K41" s="546">
        <f t="shared" si="8"/>
        <v>81</v>
      </c>
      <c r="L41" s="546">
        <f t="shared" si="8"/>
        <v>223</v>
      </c>
      <c r="M41" s="546">
        <f t="shared" si="8"/>
        <v>56</v>
      </c>
      <c r="N41" s="546">
        <f t="shared" si="8"/>
        <v>25</v>
      </c>
      <c r="O41" s="546">
        <f t="shared" si="8"/>
        <v>0</v>
      </c>
      <c r="P41" s="546">
        <f t="shared" si="8"/>
        <v>118</v>
      </c>
      <c r="Q41" s="546">
        <f t="shared" si="8"/>
        <v>0</v>
      </c>
      <c r="R41" s="550">
        <f>SUM(B41:Q41)</f>
        <v>6874</v>
      </c>
    </row>
    <row r="42" spans="1:19" x14ac:dyDescent="0.2">
      <c r="A42" s="540" t="s">
        <v>275</v>
      </c>
      <c r="B42" s="546">
        <f>B21+B23</f>
        <v>2186</v>
      </c>
      <c r="C42" s="546">
        <f t="shared" ref="C42:Q42" si="9">C21+C23</f>
        <v>329</v>
      </c>
      <c r="D42" s="546">
        <f t="shared" si="9"/>
        <v>199</v>
      </c>
      <c r="E42" s="546">
        <f t="shared" si="9"/>
        <v>162</v>
      </c>
      <c r="F42" s="546">
        <f t="shared" si="9"/>
        <v>120</v>
      </c>
      <c r="G42" s="546">
        <f t="shared" si="9"/>
        <v>47</v>
      </c>
      <c r="H42" s="546">
        <f t="shared" si="9"/>
        <v>44</v>
      </c>
      <c r="I42" s="546">
        <f t="shared" si="9"/>
        <v>121</v>
      </c>
      <c r="J42" s="546">
        <f t="shared" si="9"/>
        <v>3955</v>
      </c>
      <c r="K42" s="546">
        <f t="shared" si="9"/>
        <v>31</v>
      </c>
      <c r="L42" s="546">
        <f t="shared" si="9"/>
        <v>304</v>
      </c>
      <c r="M42" s="546">
        <f t="shared" si="9"/>
        <v>55</v>
      </c>
      <c r="N42" s="546">
        <f t="shared" si="9"/>
        <v>73</v>
      </c>
      <c r="O42" s="546">
        <f t="shared" si="9"/>
        <v>56</v>
      </c>
      <c r="P42" s="546">
        <f t="shared" si="9"/>
        <v>111</v>
      </c>
      <c r="Q42" s="546">
        <f t="shared" si="9"/>
        <v>30</v>
      </c>
      <c r="R42" s="550">
        <f>SUM(B42:Q42)</f>
        <v>7823</v>
      </c>
    </row>
    <row r="43" spans="1:19" x14ac:dyDescent="0.2">
      <c r="A43" s="540" t="s">
        <v>137</v>
      </c>
      <c r="B43" s="546">
        <f>B16</f>
        <v>4500</v>
      </c>
      <c r="C43" s="546">
        <f t="shared" ref="C43:Q43" si="10">C16</f>
        <v>616</v>
      </c>
      <c r="D43" s="546">
        <f t="shared" si="10"/>
        <v>2356</v>
      </c>
      <c r="E43" s="546">
        <f t="shared" si="10"/>
        <v>328</v>
      </c>
      <c r="F43" s="546">
        <f t="shared" si="10"/>
        <v>172</v>
      </c>
      <c r="G43" s="546">
        <f t="shared" si="10"/>
        <v>141</v>
      </c>
      <c r="H43" s="546">
        <f t="shared" si="10"/>
        <v>58</v>
      </c>
      <c r="I43" s="546">
        <f t="shared" si="10"/>
        <v>398</v>
      </c>
      <c r="J43" s="546">
        <f t="shared" si="10"/>
        <v>5849</v>
      </c>
      <c r="K43" s="546">
        <f t="shared" si="10"/>
        <v>107</v>
      </c>
      <c r="L43" s="546">
        <f t="shared" si="10"/>
        <v>650</v>
      </c>
      <c r="M43" s="546">
        <f t="shared" si="10"/>
        <v>63</v>
      </c>
      <c r="N43" s="546">
        <f t="shared" si="10"/>
        <v>400</v>
      </c>
      <c r="O43" s="546">
        <f t="shared" si="10"/>
        <v>442</v>
      </c>
      <c r="P43" s="546">
        <f t="shared" si="10"/>
        <v>155</v>
      </c>
      <c r="Q43" s="546">
        <f t="shared" si="10"/>
        <v>0</v>
      </c>
      <c r="R43" s="550">
        <f>SUM(B43:Q43)</f>
        <v>16235</v>
      </c>
    </row>
    <row r="44" spans="1:19" x14ac:dyDescent="0.2">
      <c r="A44" s="540" t="s">
        <v>276</v>
      </c>
      <c r="B44" s="546">
        <f>B8+B15</f>
        <v>1583</v>
      </c>
      <c r="C44" s="546">
        <f t="shared" ref="C44:Q44" si="11">C8+C15</f>
        <v>120</v>
      </c>
      <c r="D44" s="546">
        <f t="shared" si="11"/>
        <v>131</v>
      </c>
      <c r="E44" s="546">
        <f t="shared" si="11"/>
        <v>54</v>
      </c>
      <c r="F44" s="546">
        <f t="shared" si="11"/>
        <v>100</v>
      </c>
      <c r="G44" s="546">
        <f t="shared" si="11"/>
        <v>28</v>
      </c>
      <c r="H44" s="546">
        <f t="shared" si="11"/>
        <v>10</v>
      </c>
      <c r="I44" s="546">
        <f t="shared" si="11"/>
        <v>47</v>
      </c>
      <c r="J44" s="546">
        <f t="shared" si="11"/>
        <v>1688</v>
      </c>
      <c r="K44" s="546">
        <f t="shared" si="11"/>
        <v>35</v>
      </c>
      <c r="L44" s="546">
        <f t="shared" si="11"/>
        <v>160</v>
      </c>
      <c r="M44" s="546">
        <f t="shared" si="11"/>
        <v>0</v>
      </c>
      <c r="N44" s="546">
        <f t="shared" si="11"/>
        <v>20</v>
      </c>
      <c r="O44" s="546">
        <f t="shared" si="11"/>
        <v>0</v>
      </c>
      <c r="P44" s="546">
        <f t="shared" si="11"/>
        <v>54</v>
      </c>
      <c r="Q44" s="546">
        <f t="shared" si="11"/>
        <v>0</v>
      </c>
      <c r="R44" s="550">
        <f>SUM(B44:Q44)</f>
        <v>4030</v>
      </c>
    </row>
    <row r="45" spans="1:19" x14ac:dyDescent="0.2">
      <c r="A45" s="540" t="s">
        <v>284</v>
      </c>
      <c r="B45" s="546">
        <f>B6+B24+B18</f>
        <v>2677</v>
      </c>
      <c r="C45" s="546">
        <f t="shared" ref="C45:Q45" si="12">C6+C24+C18</f>
        <v>341</v>
      </c>
      <c r="D45" s="546">
        <f t="shared" si="12"/>
        <v>278</v>
      </c>
      <c r="E45" s="546">
        <f t="shared" si="12"/>
        <v>117</v>
      </c>
      <c r="F45" s="546">
        <f t="shared" si="12"/>
        <v>95</v>
      </c>
      <c r="G45" s="546">
        <f t="shared" si="12"/>
        <v>54</v>
      </c>
      <c r="H45" s="546">
        <f t="shared" si="12"/>
        <v>20</v>
      </c>
      <c r="I45" s="546">
        <f t="shared" si="12"/>
        <v>41</v>
      </c>
      <c r="J45" s="546">
        <f t="shared" si="12"/>
        <v>2692</v>
      </c>
      <c r="K45" s="546">
        <f t="shared" si="12"/>
        <v>55</v>
      </c>
      <c r="L45" s="546">
        <f t="shared" si="12"/>
        <v>278</v>
      </c>
      <c r="M45" s="546">
        <f t="shared" si="12"/>
        <v>27</v>
      </c>
      <c r="N45" s="546">
        <f t="shared" si="12"/>
        <v>62</v>
      </c>
      <c r="O45" s="546">
        <f t="shared" si="12"/>
        <v>30</v>
      </c>
      <c r="P45" s="546">
        <f t="shared" si="12"/>
        <v>74</v>
      </c>
      <c r="Q45" s="546">
        <f t="shared" si="12"/>
        <v>0</v>
      </c>
      <c r="R45" s="550">
        <f t="shared" si="5"/>
        <v>6841</v>
      </c>
    </row>
    <row r="46" spans="1:19" x14ac:dyDescent="0.2">
      <c r="A46" s="540" t="s">
        <v>277</v>
      </c>
      <c r="B46" s="546">
        <f>B17+B20</f>
        <v>2002</v>
      </c>
      <c r="C46" s="546">
        <f t="shared" ref="C46:Q46" si="13">C17+C20</f>
        <v>437</v>
      </c>
      <c r="D46" s="546">
        <f t="shared" si="13"/>
        <v>259</v>
      </c>
      <c r="E46" s="546">
        <f t="shared" si="13"/>
        <v>86</v>
      </c>
      <c r="F46" s="546">
        <f t="shared" si="13"/>
        <v>119</v>
      </c>
      <c r="G46" s="546">
        <f t="shared" si="13"/>
        <v>47</v>
      </c>
      <c r="H46" s="546">
        <f t="shared" si="13"/>
        <v>49</v>
      </c>
      <c r="I46" s="546">
        <f t="shared" si="13"/>
        <v>125</v>
      </c>
      <c r="J46" s="546">
        <f t="shared" si="13"/>
        <v>2193</v>
      </c>
      <c r="K46" s="546">
        <f t="shared" si="13"/>
        <v>80</v>
      </c>
      <c r="L46" s="546">
        <f t="shared" si="13"/>
        <v>184</v>
      </c>
      <c r="M46" s="546">
        <f t="shared" si="13"/>
        <v>38</v>
      </c>
      <c r="N46" s="546">
        <f t="shared" si="13"/>
        <v>53</v>
      </c>
      <c r="O46" s="546">
        <f t="shared" si="13"/>
        <v>29</v>
      </c>
      <c r="P46" s="546">
        <f t="shared" si="13"/>
        <v>100</v>
      </c>
      <c r="Q46" s="546">
        <f t="shared" si="13"/>
        <v>0</v>
      </c>
      <c r="R46" s="550">
        <f t="shared" si="5"/>
        <v>5801</v>
      </c>
    </row>
    <row r="47" spans="1:19" x14ac:dyDescent="0.2">
      <c r="A47" s="540" t="s">
        <v>29</v>
      </c>
      <c r="B47" s="546">
        <f>B22</f>
        <v>1585</v>
      </c>
      <c r="C47" s="546">
        <f t="shared" ref="C47:Q47" si="14">C22</f>
        <v>137</v>
      </c>
      <c r="D47" s="546">
        <f t="shared" si="14"/>
        <v>86</v>
      </c>
      <c r="E47" s="546">
        <f t="shared" si="14"/>
        <v>75</v>
      </c>
      <c r="F47" s="546">
        <f t="shared" si="14"/>
        <v>18</v>
      </c>
      <c r="G47" s="546">
        <f t="shared" si="14"/>
        <v>20</v>
      </c>
      <c r="H47" s="546">
        <f t="shared" si="14"/>
        <v>0</v>
      </c>
      <c r="I47" s="546">
        <f t="shared" si="14"/>
        <v>60</v>
      </c>
      <c r="J47" s="546">
        <f t="shared" si="14"/>
        <v>1329</v>
      </c>
      <c r="K47" s="546">
        <f t="shared" si="14"/>
        <v>16</v>
      </c>
      <c r="L47" s="546">
        <f t="shared" si="14"/>
        <v>138</v>
      </c>
      <c r="M47" s="546">
        <f t="shared" si="14"/>
        <v>0</v>
      </c>
      <c r="N47" s="546">
        <f t="shared" si="14"/>
        <v>0</v>
      </c>
      <c r="O47" s="546">
        <f t="shared" si="14"/>
        <v>31</v>
      </c>
      <c r="P47" s="546">
        <f t="shared" si="14"/>
        <v>48</v>
      </c>
      <c r="Q47" s="546">
        <f t="shared" si="14"/>
        <v>0</v>
      </c>
      <c r="R47" s="550">
        <f t="shared" si="5"/>
        <v>3543</v>
      </c>
    </row>
    <row r="48" spans="1:19" ht="13.5" thickBot="1" x14ac:dyDescent="0.25">
      <c r="A48" s="554" t="s">
        <v>293</v>
      </c>
      <c r="B48" s="541">
        <f>B25</f>
        <v>2814</v>
      </c>
      <c r="C48" s="541">
        <f t="shared" ref="C48:Q48" si="15">C25</f>
        <v>394</v>
      </c>
      <c r="D48" s="541">
        <f t="shared" si="15"/>
        <v>747</v>
      </c>
      <c r="E48" s="541">
        <f t="shared" si="15"/>
        <v>161</v>
      </c>
      <c r="F48" s="541">
        <f t="shared" si="15"/>
        <v>61</v>
      </c>
      <c r="G48" s="541">
        <f t="shared" si="15"/>
        <v>53</v>
      </c>
      <c r="H48" s="541">
        <f t="shared" si="15"/>
        <v>27</v>
      </c>
      <c r="I48" s="541">
        <f t="shared" si="15"/>
        <v>91</v>
      </c>
      <c r="J48" s="541">
        <f t="shared" si="15"/>
        <v>2417</v>
      </c>
      <c r="K48" s="541">
        <f t="shared" si="15"/>
        <v>22</v>
      </c>
      <c r="L48" s="541">
        <f t="shared" si="15"/>
        <v>218</v>
      </c>
      <c r="M48" s="541">
        <f t="shared" si="15"/>
        <v>46</v>
      </c>
      <c r="N48" s="541">
        <f t="shared" si="15"/>
        <v>141</v>
      </c>
      <c r="O48" s="541">
        <f t="shared" si="15"/>
        <v>42</v>
      </c>
      <c r="P48" s="541">
        <f t="shared" si="15"/>
        <v>68</v>
      </c>
      <c r="Q48" s="541">
        <f t="shared" si="15"/>
        <v>0</v>
      </c>
      <c r="R48" s="542">
        <f>SUM(B48:Q48)</f>
        <v>7302</v>
      </c>
    </row>
    <row r="49" spans="1:106" s="540" customFormat="1" x14ac:dyDescent="0.2">
      <c r="A49" s="555" t="s">
        <v>32</v>
      </c>
      <c r="B49" s="550">
        <f t="shared" ref="B49:Q49" si="16">SUM(B36:B48)</f>
        <v>27670</v>
      </c>
      <c r="C49" s="550">
        <f t="shared" si="16"/>
        <v>3741</v>
      </c>
      <c r="D49" s="550">
        <f t="shared" si="16"/>
        <v>5691</v>
      </c>
      <c r="E49" s="550">
        <f t="shared" si="16"/>
        <v>1432</v>
      </c>
      <c r="F49" s="550">
        <f t="shared" si="16"/>
        <v>944</v>
      </c>
      <c r="G49" s="550">
        <f t="shared" si="16"/>
        <v>590</v>
      </c>
      <c r="H49" s="550">
        <f t="shared" si="16"/>
        <v>347</v>
      </c>
      <c r="I49" s="550">
        <f t="shared" si="16"/>
        <v>1275</v>
      </c>
      <c r="J49" s="550">
        <f t="shared" si="16"/>
        <v>30598</v>
      </c>
      <c r="K49" s="550">
        <f t="shared" si="16"/>
        <v>601</v>
      </c>
      <c r="L49" s="550">
        <f t="shared" si="16"/>
        <v>2829</v>
      </c>
      <c r="M49" s="550">
        <f t="shared" si="16"/>
        <v>413</v>
      </c>
      <c r="N49" s="550">
        <f t="shared" si="16"/>
        <v>861</v>
      </c>
      <c r="O49" s="550">
        <f t="shared" si="16"/>
        <v>674</v>
      </c>
      <c r="P49" s="550">
        <f t="shared" si="16"/>
        <v>1010</v>
      </c>
      <c r="Q49" s="550">
        <f t="shared" si="16"/>
        <v>108</v>
      </c>
      <c r="R49" s="552">
        <f t="shared" si="5"/>
        <v>78784</v>
      </c>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row>
    <row r="50" spans="1:106" x14ac:dyDescent="0.2">
      <c r="A50" s="540" t="s">
        <v>33</v>
      </c>
      <c r="B50" s="546">
        <f>B28</f>
        <v>143</v>
      </c>
      <c r="C50" s="546">
        <f t="shared" ref="C50:Q51" si="17">C28</f>
        <v>37</v>
      </c>
      <c r="D50" s="546">
        <f t="shared" si="17"/>
        <v>56</v>
      </c>
      <c r="E50" s="546">
        <f t="shared" si="17"/>
        <v>0</v>
      </c>
      <c r="F50" s="546">
        <f t="shared" si="17"/>
        <v>0</v>
      </c>
      <c r="G50" s="546">
        <f t="shared" si="17"/>
        <v>11</v>
      </c>
      <c r="H50" s="546">
        <f t="shared" si="17"/>
        <v>0</v>
      </c>
      <c r="I50" s="546">
        <f t="shared" si="17"/>
        <v>20</v>
      </c>
      <c r="J50" s="546">
        <f t="shared" si="17"/>
        <v>214</v>
      </c>
      <c r="K50" s="546">
        <f t="shared" si="17"/>
        <v>0</v>
      </c>
      <c r="L50" s="546">
        <f t="shared" si="17"/>
        <v>22</v>
      </c>
      <c r="M50" s="546">
        <f t="shared" si="17"/>
        <v>0</v>
      </c>
      <c r="N50" s="546">
        <f t="shared" si="17"/>
        <v>0</v>
      </c>
      <c r="O50" s="546">
        <f t="shared" si="17"/>
        <v>0</v>
      </c>
      <c r="P50" s="546">
        <f t="shared" si="17"/>
        <v>22</v>
      </c>
      <c r="Q50" s="546">
        <f t="shared" si="17"/>
        <v>0</v>
      </c>
      <c r="R50" s="550">
        <f t="shared" si="5"/>
        <v>525</v>
      </c>
    </row>
    <row r="51" spans="1:106" ht="13.5" thickBot="1" x14ac:dyDescent="0.25">
      <c r="A51" s="554" t="s">
        <v>21</v>
      </c>
      <c r="B51" s="541">
        <f>B29</f>
        <v>102</v>
      </c>
      <c r="C51" s="541">
        <f t="shared" si="17"/>
        <v>58</v>
      </c>
      <c r="D51" s="541">
        <f t="shared" si="17"/>
        <v>60</v>
      </c>
      <c r="E51" s="541">
        <f t="shared" si="17"/>
        <v>0</v>
      </c>
      <c r="F51" s="541">
        <f t="shared" si="17"/>
        <v>13</v>
      </c>
      <c r="G51" s="541">
        <f t="shared" si="17"/>
        <v>0</v>
      </c>
      <c r="H51" s="541">
        <f t="shared" si="17"/>
        <v>11</v>
      </c>
      <c r="I51" s="541">
        <f t="shared" si="17"/>
        <v>32</v>
      </c>
      <c r="J51" s="541">
        <f t="shared" si="17"/>
        <v>270</v>
      </c>
      <c r="K51" s="541">
        <f t="shared" si="17"/>
        <v>0</v>
      </c>
      <c r="L51" s="541">
        <f t="shared" si="17"/>
        <v>24</v>
      </c>
      <c r="M51" s="541">
        <f t="shared" si="17"/>
        <v>0</v>
      </c>
      <c r="N51" s="541">
        <f t="shared" si="17"/>
        <v>26</v>
      </c>
      <c r="O51" s="541">
        <f t="shared" si="17"/>
        <v>0</v>
      </c>
      <c r="P51" s="541">
        <f t="shared" si="17"/>
        <v>35</v>
      </c>
      <c r="Q51" s="541">
        <f t="shared" si="17"/>
        <v>0</v>
      </c>
      <c r="R51" s="542">
        <f t="shared" si="5"/>
        <v>631</v>
      </c>
    </row>
    <row r="52" spans="1:106" x14ac:dyDescent="0.2">
      <c r="A52" s="557" t="s">
        <v>34</v>
      </c>
      <c r="B52" s="552">
        <f>SUM(B49:B51)</f>
        <v>27915</v>
      </c>
      <c r="C52" s="552">
        <f t="shared" ref="C52:Q52" si="18">SUM(C49:C51)</f>
        <v>3836</v>
      </c>
      <c r="D52" s="552">
        <f t="shared" si="18"/>
        <v>5807</v>
      </c>
      <c r="E52" s="552">
        <f t="shared" si="18"/>
        <v>1432</v>
      </c>
      <c r="F52" s="565">
        <f t="shared" si="18"/>
        <v>957</v>
      </c>
      <c r="G52" s="552">
        <f t="shared" si="18"/>
        <v>601</v>
      </c>
      <c r="H52" s="552">
        <f t="shared" si="18"/>
        <v>358</v>
      </c>
      <c r="I52" s="552">
        <f t="shared" si="18"/>
        <v>1327</v>
      </c>
      <c r="J52" s="552">
        <f t="shared" si="18"/>
        <v>31082</v>
      </c>
      <c r="K52" s="552">
        <f t="shared" si="18"/>
        <v>601</v>
      </c>
      <c r="L52" s="552">
        <f t="shared" si="18"/>
        <v>2875</v>
      </c>
      <c r="M52" s="552">
        <f t="shared" si="18"/>
        <v>413</v>
      </c>
      <c r="N52" s="552">
        <f t="shared" si="18"/>
        <v>887</v>
      </c>
      <c r="O52" s="552">
        <f t="shared" si="18"/>
        <v>674</v>
      </c>
      <c r="P52" s="552">
        <f t="shared" si="18"/>
        <v>1067</v>
      </c>
      <c r="Q52" s="552">
        <f t="shared" si="18"/>
        <v>108</v>
      </c>
      <c r="R52" s="552">
        <f t="shared" si="5"/>
        <v>79940</v>
      </c>
    </row>
    <row r="54" spans="1:106" x14ac:dyDescent="0.2">
      <c r="F54" s="396"/>
      <c r="G54" s="396"/>
      <c r="H54" s="396"/>
    </row>
  </sheetData>
  <customSheetViews>
    <customSheetView guid="{4BF6A69F-C29D-460A-9E84-5045F8F80EEB}" showGridLines="0">
      <selection activeCell="T12" sqref="T12:V17"/>
      <pageMargins left="0.7" right="0.7" top="0.75" bottom="0.75" header="0.3" footer="0.3"/>
      <pageSetup paperSize="9" orientation="landscape" verticalDpi="0"/>
    </customSheetView>
  </customSheetViews>
  <mergeCells count="3">
    <mergeCell ref="A2:R2"/>
    <mergeCell ref="A33:R33"/>
    <mergeCell ref="T12:V17"/>
  </mergeCells>
  <phoneticPr fontId="10" type="noConversion"/>
  <pageMargins left="0.7" right="0.7" top="0.75" bottom="0.75" header="0.3" footer="0.3"/>
  <pageSetup paperSize="9" orientation="landscape" verticalDpi="0"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52"/>
  <sheetViews>
    <sheetView showGridLines="0" topLeftCell="A34" zoomScaleNormal="100" workbookViewId="0">
      <selection activeCell="A33" sqref="A33:R53"/>
    </sheetView>
  </sheetViews>
  <sheetFormatPr baseColWidth="10" defaultRowHeight="12.75" x14ac:dyDescent="0.2"/>
  <cols>
    <col min="1" max="1" width="21.85546875" style="20" customWidth="1"/>
    <col min="2" max="2" width="9" style="20" customWidth="1"/>
    <col min="3" max="3" width="11.42578125" style="20" customWidth="1"/>
    <col min="4" max="4" width="7.140625" style="20" customWidth="1"/>
    <col min="5" max="5" width="6" style="20" customWidth="1"/>
    <col min="6" max="6" width="8.7109375" style="20" customWidth="1"/>
    <col min="7" max="17" width="8.85546875" style="20" customWidth="1"/>
    <col min="18" max="18" width="7.42578125" style="20" customWidth="1"/>
    <col min="19" max="19" width="3.42578125" style="20" customWidth="1"/>
    <col min="20" max="16384" width="11.42578125" style="20"/>
  </cols>
  <sheetData>
    <row r="1" spans="1:18" ht="12.75" customHeight="1" x14ac:dyDescent="0.2">
      <c r="A1" s="1"/>
      <c r="B1" s="1"/>
      <c r="C1" s="1"/>
      <c r="D1" s="1"/>
      <c r="E1" s="1"/>
      <c r="F1" s="1"/>
      <c r="G1" s="1"/>
      <c r="H1" s="1"/>
      <c r="I1" s="1"/>
      <c r="J1" s="1"/>
      <c r="K1" s="1"/>
      <c r="L1" s="1"/>
      <c r="M1" s="1"/>
      <c r="N1" s="1"/>
      <c r="O1" s="1"/>
      <c r="P1" s="1"/>
      <c r="Q1" s="1"/>
      <c r="R1" s="108"/>
    </row>
    <row r="2" spans="1:18" ht="12.75" customHeight="1" x14ac:dyDescent="0.2">
      <c r="A2" s="652" t="s">
        <v>350</v>
      </c>
      <c r="B2" s="652"/>
      <c r="C2" s="652"/>
      <c r="D2" s="652"/>
      <c r="E2" s="652"/>
      <c r="F2" s="652"/>
      <c r="G2" s="652"/>
      <c r="H2" s="652"/>
      <c r="I2" s="652"/>
      <c r="J2" s="652"/>
      <c r="K2" s="652"/>
      <c r="L2" s="652"/>
      <c r="M2" s="652"/>
      <c r="N2" s="652"/>
      <c r="O2" s="652"/>
      <c r="P2" s="652"/>
      <c r="Q2" s="652"/>
      <c r="R2" s="652"/>
    </row>
    <row r="3" spans="1:18" ht="12.75" customHeight="1" x14ac:dyDescent="0.2">
      <c r="A3" s="1"/>
      <c r="B3" s="1"/>
      <c r="C3" s="1"/>
      <c r="D3" s="1"/>
      <c r="E3" s="1"/>
      <c r="F3" s="1"/>
      <c r="G3" s="1"/>
      <c r="H3" s="1"/>
      <c r="I3" s="1"/>
      <c r="J3" s="1"/>
      <c r="K3" s="1"/>
      <c r="L3" s="1"/>
      <c r="M3" s="1"/>
      <c r="N3" s="1"/>
      <c r="O3" s="1"/>
      <c r="P3" s="1"/>
      <c r="Q3" s="1"/>
      <c r="R3" s="108"/>
    </row>
    <row r="4" spans="1:18" ht="40.5" customHeight="1" x14ac:dyDescent="0.2">
      <c r="A4" s="539"/>
      <c r="B4" s="599" t="s">
        <v>111</v>
      </c>
      <c r="C4" s="598" t="s">
        <v>112</v>
      </c>
      <c r="D4" s="598" t="s">
        <v>113</v>
      </c>
      <c r="E4" s="598" t="s">
        <v>114</v>
      </c>
      <c r="F4" s="598" t="s">
        <v>443</v>
      </c>
      <c r="G4" s="598" t="s">
        <v>115</v>
      </c>
      <c r="H4" s="598" t="s">
        <v>116</v>
      </c>
      <c r="I4" s="598" t="s">
        <v>117</v>
      </c>
      <c r="J4" s="598" t="s">
        <v>118</v>
      </c>
      <c r="K4" s="598" t="s">
        <v>119</v>
      </c>
      <c r="L4" s="598" t="s">
        <v>120</v>
      </c>
      <c r="M4" s="598" t="s">
        <v>121</v>
      </c>
      <c r="N4" s="598" t="s">
        <v>444</v>
      </c>
      <c r="O4" s="598" t="s">
        <v>123</v>
      </c>
      <c r="P4" s="598" t="s">
        <v>124</v>
      </c>
      <c r="Q4" s="598" t="s">
        <v>125</v>
      </c>
      <c r="R4" s="598" t="s">
        <v>210</v>
      </c>
    </row>
    <row r="5" spans="1:18" x14ac:dyDescent="0.2">
      <c r="A5" s="540" t="s">
        <v>126</v>
      </c>
      <c r="B5" s="546">
        <v>716</v>
      </c>
      <c r="C5" s="546">
        <v>108</v>
      </c>
      <c r="D5" s="546">
        <v>128</v>
      </c>
      <c r="E5" s="546">
        <v>28</v>
      </c>
      <c r="F5" s="546">
        <v>61</v>
      </c>
      <c r="G5" s="546">
        <v>44</v>
      </c>
      <c r="H5" s="546">
        <v>27</v>
      </c>
      <c r="I5" s="546">
        <v>43</v>
      </c>
      <c r="J5" s="546">
        <v>2618</v>
      </c>
      <c r="K5" s="546">
        <v>0</v>
      </c>
      <c r="L5" s="546">
        <v>259</v>
      </c>
      <c r="M5" s="546">
        <v>0</v>
      </c>
      <c r="N5" s="546">
        <v>75</v>
      </c>
      <c r="O5" s="546">
        <v>0</v>
      </c>
      <c r="P5" s="546">
        <v>128</v>
      </c>
      <c r="Q5" s="546">
        <v>0</v>
      </c>
      <c r="R5" s="550">
        <f>SUM(B5:Q5)</f>
        <v>4235</v>
      </c>
    </row>
    <row r="6" spans="1:18" x14ac:dyDescent="0.2">
      <c r="A6" s="545" t="s">
        <v>127</v>
      </c>
      <c r="B6" s="546">
        <v>1432</v>
      </c>
      <c r="C6" s="546">
        <v>168</v>
      </c>
      <c r="D6" s="546">
        <v>165</v>
      </c>
      <c r="E6" s="546">
        <v>66</v>
      </c>
      <c r="F6" s="546">
        <v>140</v>
      </c>
      <c r="G6" s="546">
        <v>62</v>
      </c>
      <c r="H6" s="546">
        <v>40</v>
      </c>
      <c r="I6" s="546">
        <v>41</v>
      </c>
      <c r="J6" s="546">
        <v>4156</v>
      </c>
      <c r="K6" s="546">
        <v>89</v>
      </c>
      <c r="L6" s="546">
        <v>364</v>
      </c>
      <c r="M6" s="546">
        <v>27</v>
      </c>
      <c r="N6" s="546">
        <v>184</v>
      </c>
      <c r="O6" s="546">
        <v>92</v>
      </c>
      <c r="P6" s="546">
        <v>133</v>
      </c>
      <c r="Q6" s="546">
        <v>0</v>
      </c>
      <c r="R6" s="550">
        <f t="shared" ref="R6:R30" si="0">SUM(B6:Q6)</f>
        <v>7159</v>
      </c>
    </row>
    <row r="7" spans="1:18" x14ac:dyDescent="0.2">
      <c r="A7" s="545" t="s">
        <v>128</v>
      </c>
      <c r="B7" s="546">
        <v>631</v>
      </c>
      <c r="C7" s="546">
        <v>75</v>
      </c>
      <c r="D7" s="546">
        <v>32</v>
      </c>
      <c r="E7" s="546">
        <v>18</v>
      </c>
      <c r="F7" s="546">
        <v>75</v>
      </c>
      <c r="G7" s="546">
        <v>23</v>
      </c>
      <c r="H7" s="546">
        <v>22</v>
      </c>
      <c r="I7" s="546">
        <v>45</v>
      </c>
      <c r="J7" s="546">
        <v>1835</v>
      </c>
      <c r="K7" s="546">
        <v>87</v>
      </c>
      <c r="L7" s="546">
        <v>252</v>
      </c>
      <c r="M7" s="546">
        <v>0</v>
      </c>
      <c r="N7" s="546">
        <v>0</v>
      </c>
      <c r="O7" s="546">
        <v>0</v>
      </c>
      <c r="P7" s="546">
        <v>117</v>
      </c>
      <c r="Q7" s="546">
        <v>0</v>
      </c>
      <c r="R7" s="550">
        <f t="shared" si="0"/>
        <v>3212</v>
      </c>
    </row>
    <row r="8" spans="1:18" x14ac:dyDescent="0.2">
      <c r="A8" s="545" t="s">
        <v>129</v>
      </c>
      <c r="B8" s="546">
        <v>835</v>
      </c>
      <c r="C8" s="546">
        <v>64</v>
      </c>
      <c r="D8" s="546">
        <v>54</v>
      </c>
      <c r="E8" s="546">
        <v>17</v>
      </c>
      <c r="F8" s="546">
        <v>124</v>
      </c>
      <c r="G8" s="546">
        <v>25</v>
      </c>
      <c r="H8" s="546">
        <v>10</v>
      </c>
      <c r="I8" s="546">
        <v>22</v>
      </c>
      <c r="J8" s="546">
        <v>2129</v>
      </c>
      <c r="K8" s="546">
        <v>78</v>
      </c>
      <c r="L8" s="546">
        <v>250</v>
      </c>
      <c r="M8" s="546">
        <v>0</v>
      </c>
      <c r="N8" s="546">
        <v>0</v>
      </c>
      <c r="O8" s="546">
        <v>0</v>
      </c>
      <c r="P8" s="546">
        <v>98</v>
      </c>
      <c r="Q8" s="546">
        <v>0</v>
      </c>
      <c r="R8" s="550">
        <f t="shared" si="0"/>
        <v>3706</v>
      </c>
    </row>
    <row r="9" spans="1:18" x14ac:dyDescent="0.2">
      <c r="A9" s="545" t="s">
        <v>130</v>
      </c>
      <c r="B9" s="546">
        <v>674</v>
      </c>
      <c r="C9" s="546">
        <v>90</v>
      </c>
      <c r="D9" s="546">
        <v>45</v>
      </c>
      <c r="E9" s="546">
        <v>30</v>
      </c>
      <c r="F9" s="546">
        <v>0</v>
      </c>
      <c r="G9" s="546">
        <v>31</v>
      </c>
      <c r="H9" s="546">
        <v>0</v>
      </c>
      <c r="I9" s="546">
        <v>23</v>
      </c>
      <c r="J9" s="546">
        <v>2443</v>
      </c>
      <c r="K9" s="546">
        <v>0</v>
      </c>
      <c r="L9" s="546">
        <v>247</v>
      </c>
      <c r="M9" s="546">
        <v>0</v>
      </c>
      <c r="N9" s="546">
        <v>0</v>
      </c>
      <c r="O9" s="546">
        <v>0</v>
      </c>
      <c r="P9" s="546">
        <v>107</v>
      </c>
      <c r="Q9" s="546">
        <v>0</v>
      </c>
      <c r="R9" s="550">
        <f t="shared" si="0"/>
        <v>3690</v>
      </c>
    </row>
    <row r="10" spans="1:18" x14ac:dyDescent="0.2">
      <c r="A10" s="545" t="s">
        <v>131</v>
      </c>
      <c r="B10" s="546">
        <v>1631</v>
      </c>
      <c r="C10" s="546">
        <v>292</v>
      </c>
      <c r="D10" s="546">
        <v>129</v>
      </c>
      <c r="E10" s="546">
        <v>50</v>
      </c>
      <c r="F10" s="546">
        <v>234</v>
      </c>
      <c r="G10" s="546">
        <v>73</v>
      </c>
      <c r="H10" s="546">
        <v>56</v>
      </c>
      <c r="I10" s="546">
        <v>32</v>
      </c>
      <c r="J10" s="546">
        <v>3567</v>
      </c>
      <c r="K10" s="546">
        <v>96</v>
      </c>
      <c r="L10" s="546">
        <v>375</v>
      </c>
      <c r="M10" s="546">
        <v>0</v>
      </c>
      <c r="N10" s="546">
        <v>0</v>
      </c>
      <c r="O10" s="546">
        <v>129</v>
      </c>
      <c r="P10" s="546">
        <v>207</v>
      </c>
      <c r="Q10" s="546">
        <v>0</v>
      </c>
      <c r="R10" s="550">
        <f t="shared" si="0"/>
        <v>6871</v>
      </c>
    </row>
    <row r="11" spans="1:18" x14ac:dyDescent="0.2">
      <c r="A11" s="545" t="s">
        <v>132</v>
      </c>
      <c r="B11" s="546">
        <v>1307</v>
      </c>
      <c r="C11" s="546">
        <v>87</v>
      </c>
      <c r="D11" s="546">
        <v>70</v>
      </c>
      <c r="E11" s="546">
        <v>50</v>
      </c>
      <c r="F11" s="546">
        <v>98</v>
      </c>
      <c r="G11" s="546">
        <v>35</v>
      </c>
      <c r="H11" s="546">
        <v>27</v>
      </c>
      <c r="I11" s="546">
        <v>45</v>
      </c>
      <c r="J11" s="546">
        <v>3433</v>
      </c>
      <c r="K11" s="546">
        <v>99</v>
      </c>
      <c r="L11" s="546">
        <v>289</v>
      </c>
      <c r="M11" s="546">
        <v>57</v>
      </c>
      <c r="N11" s="546">
        <v>73</v>
      </c>
      <c r="O11" s="546">
        <v>0</v>
      </c>
      <c r="P11" s="546">
        <v>124</v>
      </c>
      <c r="Q11" s="546">
        <v>64</v>
      </c>
      <c r="R11" s="550">
        <f t="shared" si="0"/>
        <v>5858</v>
      </c>
    </row>
    <row r="12" spans="1:18" x14ac:dyDescent="0.2">
      <c r="A12" s="545" t="s">
        <v>133</v>
      </c>
      <c r="B12" s="546">
        <v>522</v>
      </c>
      <c r="C12" s="546">
        <v>105</v>
      </c>
      <c r="D12" s="546">
        <v>120</v>
      </c>
      <c r="E12" s="546">
        <v>18</v>
      </c>
      <c r="F12" s="546">
        <v>0</v>
      </c>
      <c r="G12" s="546">
        <v>19</v>
      </c>
      <c r="H12" s="546">
        <v>8</v>
      </c>
      <c r="I12" s="546">
        <v>20</v>
      </c>
      <c r="J12" s="546">
        <v>1821</v>
      </c>
      <c r="K12" s="546">
        <v>74</v>
      </c>
      <c r="L12" s="546">
        <v>129</v>
      </c>
      <c r="M12" s="546">
        <v>0</v>
      </c>
      <c r="N12" s="546">
        <v>0</v>
      </c>
      <c r="O12" s="546">
        <v>0</v>
      </c>
      <c r="P12" s="546">
        <v>109</v>
      </c>
      <c r="Q12" s="546">
        <v>0</v>
      </c>
      <c r="R12" s="550">
        <f t="shared" si="0"/>
        <v>2945</v>
      </c>
    </row>
    <row r="13" spans="1:18" x14ac:dyDescent="0.2">
      <c r="A13" s="545" t="s">
        <v>134</v>
      </c>
      <c r="B13" s="546">
        <v>110</v>
      </c>
      <c r="C13" s="546">
        <v>45</v>
      </c>
      <c r="D13" s="546">
        <v>31</v>
      </c>
      <c r="E13" s="546">
        <v>0</v>
      </c>
      <c r="F13" s="546">
        <v>0</v>
      </c>
      <c r="G13" s="546">
        <v>0</v>
      </c>
      <c r="H13" s="546">
        <v>0</v>
      </c>
      <c r="I13" s="546">
        <v>0</v>
      </c>
      <c r="J13" s="546">
        <v>454</v>
      </c>
      <c r="K13" s="546">
        <v>0</v>
      </c>
      <c r="L13" s="546">
        <v>0</v>
      </c>
      <c r="M13" s="546">
        <v>0</v>
      </c>
      <c r="N13" s="546">
        <v>0</v>
      </c>
      <c r="O13" s="546">
        <v>0</v>
      </c>
      <c r="P13" s="546">
        <v>0</v>
      </c>
      <c r="Q13" s="546">
        <v>0</v>
      </c>
      <c r="R13" s="550">
        <f t="shared" si="0"/>
        <v>640</v>
      </c>
    </row>
    <row r="14" spans="1:18" x14ac:dyDescent="0.2">
      <c r="A14" s="545" t="s">
        <v>135</v>
      </c>
      <c r="B14" s="546">
        <v>536</v>
      </c>
      <c r="C14" s="546">
        <v>42</v>
      </c>
      <c r="D14" s="546">
        <v>71</v>
      </c>
      <c r="E14" s="546">
        <v>26</v>
      </c>
      <c r="F14" s="546">
        <v>0</v>
      </c>
      <c r="G14" s="546">
        <v>29</v>
      </c>
      <c r="H14" s="546">
        <v>11</v>
      </c>
      <c r="I14" s="546">
        <v>19</v>
      </c>
      <c r="J14" s="546">
        <v>1636</v>
      </c>
      <c r="K14" s="546">
        <v>0</v>
      </c>
      <c r="L14" s="546">
        <v>160</v>
      </c>
      <c r="M14" s="546">
        <v>0</v>
      </c>
      <c r="N14" s="546">
        <v>0</v>
      </c>
      <c r="O14" s="546">
        <v>0</v>
      </c>
      <c r="P14" s="546">
        <v>100</v>
      </c>
      <c r="Q14" s="546">
        <v>0</v>
      </c>
      <c r="R14" s="550">
        <f t="shared" si="0"/>
        <v>2630</v>
      </c>
    </row>
    <row r="15" spans="1:18" x14ac:dyDescent="0.2">
      <c r="A15" s="545" t="s">
        <v>136</v>
      </c>
      <c r="B15" s="546">
        <v>748</v>
      </c>
      <c r="C15" s="546">
        <v>56</v>
      </c>
      <c r="D15" s="546">
        <v>77</v>
      </c>
      <c r="E15" s="546">
        <v>37</v>
      </c>
      <c r="F15" s="546">
        <v>135</v>
      </c>
      <c r="G15" s="546">
        <v>24</v>
      </c>
      <c r="H15" s="546">
        <v>9</v>
      </c>
      <c r="I15" s="546">
        <v>25</v>
      </c>
      <c r="J15" s="546">
        <v>2751</v>
      </c>
      <c r="K15" s="546">
        <v>0</v>
      </c>
      <c r="L15" s="546">
        <v>229</v>
      </c>
      <c r="M15" s="546">
        <v>0</v>
      </c>
      <c r="N15" s="546">
        <v>40</v>
      </c>
      <c r="O15" s="546">
        <v>0</v>
      </c>
      <c r="P15" s="546">
        <v>107</v>
      </c>
      <c r="Q15" s="546">
        <v>0</v>
      </c>
      <c r="R15" s="550">
        <f t="shared" si="0"/>
        <v>4238</v>
      </c>
    </row>
    <row r="16" spans="1:18" x14ac:dyDescent="0.2">
      <c r="A16" s="545" t="s">
        <v>137</v>
      </c>
      <c r="B16" s="546">
        <v>4500</v>
      </c>
      <c r="C16" s="546">
        <v>616</v>
      </c>
      <c r="D16" s="546">
        <v>2356</v>
      </c>
      <c r="E16" s="546">
        <v>328</v>
      </c>
      <c r="F16" s="546">
        <v>507</v>
      </c>
      <c r="G16" s="546">
        <v>368</v>
      </c>
      <c r="H16" s="546">
        <v>90</v>
      </c>
      <c r="I16" s="546">
        <v>398</v>
      </c>
      <c r="J16" s="546">
        <v>17535</v>
      </c>
      <c r="K16" s="546">
        <v>306</v>
      </c>
      <c r="L16" s="546">
        <v>1868</v>
      </c>
      <c r="M16" s="546">
        <v>63</v>
      </c>
      <c r="N16" s="546">
        <v>1283</v>
      </c>
      <c r="O16" s="546">
        <v>1189</v>
      </c>
      <c r="P16" s="546">
        <v>580</v>
      </c>
      <c r="Q16" s="546">
        <v>48</v>
      </c>
      <c r="R16" s="550">
        <f t="shared" si="0"/>
        <v>32035</v>
      </c>
    </row>
    <row r="17" spans="1:18" x14ac:dyDescent="0.2">
      <c r="A17" s="545" t="s">
        <v>24</v>
      </c>
      <c r="B17" s="546">
        <v>910</v>
      </c>
      <c r="C17" s="546">
        <v>180</v>
      </c>
      <c r="D17" s="546">
        <v>125</v>
      </c>
      <c r="E17" s="546">
        <v>37</v>
      </c>
      <c r="F17" s="546">
        <v>242</v>
      </c>
      <c r="G17" s="546">
        <v>40</v>
      </c>
      <c r="H17" s="546">
        <v>43</v>
      </c>
      <c r="I17" s="546">
        <v>65</v>
      </c>
      <c r="J17" s="546">
        <v>2974</v>
      </c>
      <c r="K17" s="546">
        <v>126</v>
      </c>
      <c r="L17" s="546">
        <v>315</v>
      </c>
      <c r="M17" s="546">
        <v>38</v>
      </c>
      <c r="N17" s="546">
        <v>0</v>
      </c>
      <c r="O17" s="546">
        <v>0</v>
      </c>
      <c r="P17" s="546">
        <v>260</v>
      </c>
      <c r="Q17" s="546">
        <v>0</v>
      </c>
      <c r="R17" s="550">
        <f t="shared" si="0"/>
        <v>5355</v>
      </c>
    </row>
    <row r="18" spans="1:18" x14ac:dyDescent="0.2">
      <c r="A18" s="545" t="s">
        <v>25</v>
      </c>
      <c r="B18" s="546">
        <v>441</v>
      </c>
      <c r="C18" s="546">
        <v>52</v>
      </c>
      <c r="D18" s="546">
        <v>43</v>
      </c>
      <c r="E18" s="546">
        <v>23</v>
      </c>
      <c r="F18" s="546">
        <v>86</v>
      </c>
      <c r="G18" s="546">
        <v>27</v>
      </c>
      <c r="H18" s="546">
        <v>9</v>
      </c>
      <c r="I18" s="546">
        <v>0</v>
      </c>
      <c r="J18" s="546">
        <v>1505</v>
      </c>
      <c r="K18" s="546">
        <v>0</v>
      </c>
      <c r="L18" s="546">
        <v>272</v>
      </c>
      <c r="M18" s="546">
        <v>0</v>
      </c>
      <c r="N18" s="546">
        <v>0</v>
      </c>
      <c r="O18" s="546">
        <v>0</v>
      </c>
      <c r="P18" s="546">
        <v>84</v>
      </c>
      <c r="Q18" s="546">
        <v>0</v>
      </c>
      <c r="R18" s="550">
        <f t="shared" si="0"/>
        <v>2542</v>
      </c>
    </row>
    <row r="19" spans="1:18" x14ac:dyDescent="0.2">
      <c r="A19" s="545" t="s">
        <v>26</v>
      </c>
      <c r="B19" s="546">
        <v>1108</v>
      </c>
      <c r="C19" s="546">
        <v>172</v>
      </c>
      <c r="D19" s="546">
        <v>214</v>
      </c>
      <c r="E19" s="546">
        <v>52</v>
      </c>
      <c r="F19" s="546">
        <v>159</v>
      </c>
      <c r="G19" s="546">
        <v>43</v>
      </c>
      <c r="H19" s="546">
        <v>20</v>
      </c>
      <c r="I19" s="546">
        <v>49</v>
      </c>
      <c r="J19" s="546">
        <v>3828</v>
      </c>
      <c r="K19" s="546">
        <v>145</v>
      </c>
      <c r="L19" s="546">
        <v>268</v>
      </c>
      <c r="M19" s="546">
        <v>56</v>
      </c>
      <c r="N19" s="546">
        <v>0</v>
      </c>
      <c r="O19" s="546">
        <v>0</v>
      </c>
      <c r="P19" s="546">
        <v>234</v>
      </c>
      <c r="Q19" s="546">
        <v>0</v>
      </c>
      <c r="R19" s="550">
        <f t="shared" si="0"/>
        <v>6348</v>
      </c>
    </row>
    <row r="20" spans="1:18" x14ac:dyDescent="0.2">
      <c r="A20" s="545" t="s">
        <v>27</v>
      </c>
      <c r="B20" s="546">
        <v>1092</v>
      </c>
      <c r="C20" s="546">
        <v>257</v>
      </c>
      <c r="D20" s="546">
        <v>134</v>
      </c>
      <c r="E20" s="546">
        <v>49</v>
      </c>
      <c r="F20" s="546">
        <v>36</v>
      </c>
      <c r="G20" s="546">
        <v>50</v>
      </c>
      <c r="H20" s="546">
        <v>37</v>
      </c>
      <c r="I20" s="546">
        <v>60</v>
      </c>
      <c r="J20" s="546">
        <v>3606</v>
      </c>
      <c r="K20" s="546">
        <v>92</v>
      </c>
      <c r="L20" s="546">
        <v>211</v>
      </c>
      <c r="M20" s="546">
        <v>0</v>
      </c>
      <c r="N20" s="546">
        <v>158</v>
      </c>
      <c r="O20" s="546">
        <v>82</v>
      </c>
      <c r="P20" s="546">
        <v>115</v>
      </c>
      <c r="Q20" s="546">
        <v>0</v>
      </c>
      <c r="R20" s="550">
        <f t="shared" si="0"/>
        <v>5979</v>
      </c>
    </row>
    <row r="21" spans="1:18" x14ac:dyDescent="0.2">
      <c r="A21" s="545" t="s">
        <v>28</v>
      </c>
      <c r="B21" s="546">
        <v>1505</v>
      </c>
      <c r="C21" s="546">
        <v>184</v>
      </c>
      <c r="D21" s="546">
        <v>133</v>
      </c>
      <c r="E21" s="546">
        <v>102</v>
      </c>
      <c r="F21" s="546">
        <v>293</v>
      </c>
      <c r="G21" s="546">
        <v>60</v>
      </c>
      <c r="H21" s="546">
        <v>48</v>
      </c>
      <c r="I21" s="546">
        <v>101</v>
      </c>
      <c r="J21" s="546">
        <v>7940</v>
      </c>
      <c r="K21" s="546">
        <v>0</v>
      </c>
      <c r="L21" s="546">
        <v>765</v>
      </c>
      <c r="M21" s="546">
        <v>55</v>
      </c>
      <c r="N21" s="546">
        <v>222</v>
      </c>
      <c r="O21" s="546">
        <v>167</v>
      </c>
      <c r="P21" s="546">
        <v>274</v>
      </c>
      <c r="Q21" s="546">
        <v>0</v>
      </c>
      <c r="R21" s="550">
        <f t="shared" si="0"/>
        <v>11849</v>
      </c>
    </row>
    <row r="22" spans="1:18" x14ac:dyDescent="0.2">
      <c r="A22" s="545" t="s">
        <v>29</v>
      </c>
      <c r="B22" s="546">
        <v>1585</v>
      </c>
      <c r="C22" s="546">
        <v>137</v>
      </c>
      <c r="D22" s="546">
        <v>86</v>
      </c>
      <c r="E22" s="546">
        <v>75</v>
      </c>
      <c r="F22" s="546">
        <v>56</v>
      </c>
      <c r="G22" s="546">
        <v>39</v>
      </c>
      <c r="H22" s="546">
        <v>15</v>
      </c>
      <c r="I22" s="546">
        <v>60</v>
      </c>
      <c r="J22" s="546">
        <v>3952</v>
      </c>
      <c r="K22" s="546">
        <v>47</v>
      </c>
      <c r="L22" s="546">
        <v>413</v>
      </c>
      <c r="M22" s="546">
        <v>0</v>
      </c>
      <c r="N22" s="546">
        <v>0</v>
      </c>
      <c r="O22" s="546">
        <v>90</v>
      </c>
      <c r="P22" s="546">
        <v>204</v>
      </c>
      <c r="Q22" s="546">
        <v>0</v>
      </c>
      <c r="R22" s="550">
        <f t="shared" si="0"/>
        <v>6759</v>
      </c>
    </row>
    <row r="23" spans="1:18" x14ac:dyDescent="0.2">
      <c r="A23" s="545" t="s">
        <v>30</v>
      </c>
      <c r="B23" s="546">
        <v>681</v>
      </c>
      <c r="C23" s="546">
        <v>145</v>
      </c>
      <c r="D23" s="546">
        <v>66</v>
      </c>
      <c r="E23" s="546">
        <v>60</v>
      </c>
      <c r="F23" s="546">
        <v>21</v>
      </c>
      <c r="G23" s="546">
        <v>33</v>
      </c>
      <c r="H23" s="546">
        <v>25</v>
      </c>
      <c r="I23" s="546">
        <v>20</v>
      </c>
      <c r="J23" s="546">
        <v>3335</v>
      </c>
      <c r="K23" s="546">
        <v>82</v>
      </c>
      <c r="L23" s="546">
        <v>176</v>
      </c>
      <c r="M23" s="546">
        <v>0</v>
      </c>
      <c r="N23" s="546">
        <v>0</v>
      </c>
      <c r="O23" s="546">
        <v>0</v>
      </c>
      <c r="P23" s="546">
        <v>137</v>
      </c>
      <c r="Q23" s="546">
        <v>65</v>
      </c>
      <c r="R23" s="550">
        <f t="shared" si="0"/>
        <v>4846</v>
      </c>
    </row>
    <row r="24" spans="1:18" x14ac:dyDescent="0.2">
      <c r="A24" s="545" t="s">
        <v>31</v>
      </c>
      <c r="B24" s="546">
        <v>804</v>
      </c>
      <c r="C24" s="546">
        <v>121</v>
      </c>
      <c r="D24" s="546">
        <v>70</v>
      </c>
      <c r="E24" s="546">
        <v>28</v>
      </c>
      <c r="F24" s="546">
        <v>30</v>
      </c>
      <c r="G24" s="546">
        <v>26</v>
      </c>
      <c r="H24" s="546">
        <v>0</v>
      </c>
      <c r="I24" s="546">
        <v>0</v>
      </c>
      <c r="J24" s="546">
        <v>2239</v>
      </c>
      <c r="K24" s="546">
        <v>65</v>
      </c>
      <c r="L24" s="546">
        <v>164</v>
      </c>
      <c r="M24" s="546">
        <v>0</v>
      </c>
      <c r="N24" s="546">
        <v>0</v>
      </c>
      <c r="O24" s="546">
        <v>0</v>
      </c>
      <c r="P24" s="546">
        <v>85</v>
      </c>
      <c r="Q24" s="546">
        <v>0</v>
      </c>
      <c r="R24" s="550">
        <f t="shared" si="0"/>
        <v>3632</v>
      </c>
    </row>
    <row r="25" spans="1:18" x14ac:dyDescent="0.2">
      <c r="A25" s="545" t="s">
        <v>293</v>
      </c>
      <c r="B25" s="546">
        <v>2814</v>
      </c>
      <c r="C25" s="546">
        <v>394</v>
      </c>
      <c r="D25" s="546">
        <v>747</v>
      </c>
      <c r="E25" s="546">
        <v>161</v>
      </c>
      <c r="F25" s="546">
        <v>187</v>
      </c>
      <c r="G25" s="546">
        <v>104</v>
      </c>
      <c r="H25" s="546">
        <v>53</v>
      </c>
      <c r="I25" s="546">
        <v>91</v>
      </c>
      <c r="J25" s="546">
        <v>7522</v>
      </c>
      <c r="K25" s="546">
        <v>75</v>
      </c>
      <c r="L25" s="546">
        <v>647</v>
      </c>
      <c r="M25" s="546">
        <v>46</v>
      </c>
      <c r="N25" s="546">
        <v>461</v>
      </c>
      <c r="O25" s="546">
        <v>110</v>
      </c>
      <c r="P25" s="546">
        <v>273</v>
      </c>
      <c r="Q25" s="546">
        <v>0</v>
      </c>
      <c r="R25" s="550">
        <f t="shared" si="0"/>
        <v>13685</v>
      </c>
    </row>
    <row r="26" spans="1:18" ht="13.5" thickBot="1" x14ac:dyDescent="0.25">
      <c r="A26" s="547" t="s">
        <v>292</v>
      </c>
      <c r="B26" s="541">
        <v>3088</v>
      </c>
      <c r="C26" s="541">
        <v>351</v>
      </c>
      <c r="D26" s="541">
        <v>795</v>
      </c>
      <c r="E26" s="541">
        <v>177</v>
      </c>
      <c r="F26" s="541">
        <v>121</v>
      </c>
      <c r="G26" s="541">
        <v>116</v>
      </c>
      <c r="H26" s="541">
        <v>72</v>
      </c>
      <c r="I26" s="541">
        <v>116</v>
      </c>
      <c r="J26" s="541">
        <v>8974</v>
      </c>
      <c r="K26" s="541">
        <v>207</v>
      </c>
      <c r="L26" s="541">
        <v>668</v>
      </c>
      <c r="M26" s="541">
        <v>71</v>
      </c>
      <c r="N26" s="541">
        <v>179</v>
      </c>
      <c r="O26" s="541">
        <v>0</v>
      </c>
      <c r="P26" s="541">
        <v>390</v>
      </c>
      <c r="Q26" s="541">
        <v>130</v>
      </c>
      <c r="R26" s="542">
        <f t="shared" si="0"/>
        <v>15455</v>
      </c>
    </row>
    <row r="27" spans="1:18" x14ac:dyDescent="0.2">
      <c r="A27" s="563" t="s">
        <v>32</v>
      </c>
      <c r="B27" s="556">
        <f>SUM(B5:B26)</f>
        <v>27670</v>
      </c>
      <c r="C27" s="556">
        <f t="shared" ref="C27:Q27" si="1">SUM(C5:C26)</f>
        <v>3741</v>
      </c>
      <c r="D27" s="556">
        <f t="shared" si="1"/>
        <v>5691</v>
      </c>
      <c r="E27" s="556">
        <f t="shared" si="1"/>
        <v>1432</v>
      </c>
      <c r="F27" s="556">
        <f t="shared" si="1"/>
        <v>2605</v>
      </c>
      <c r="G27" s="556">
        <f t="shared" si="1"/>
        <v>1271</v>
      </c>
      <c r="H27" s="556">
        <f t="shared" si="1"/>
        <v>622</v>
      </c>
      <c r="I27" s="556">
        <f t="shared" si="1"/>
        <v>1275</v>
      </c>
      <c r="J27" s="556">
        <f t="shared" si="1"/>
        <v>90253</v>
      </c>
      <c r="K27" s="556">
        <f t="shared" si="1"/>
        <v>1668</v>
      </c>
      <c r="L27" s="556">
        <f t="shared" si="1"/>
        <v>8321</v>
      </c>
      <c r="M27" s="556">
        <f t="shared" si="1"/>
        <v>413</v>
      </c>
      <c r="N27" s="556">
        <f t="shared" si="1"/>
        <v>2675</v>
      </c>
      <c r="O27" s="556">
        <f t="shared" si="1"/>
        <v>1859</v>
      </c>
      <c r="P27" s="556">
        <f t="shared" si="1"/>
        <v>3866</v>
      </c>
      <c r="Q27" s="556">
        <f t="shared" si="1"/>
        <v>307</v>
      </c>
      <c r="R27" s="552">
        <f t="shared" si="0"/>
        <v>153669</v>
      </c>
    </row>
    <row r="28" spans="1:18" x14ac:dyDescent="0.2">
      <c r="A28" s="545" t="s">
        <v>33</v>
      </c>
      <c r="B28" s="546">
        <v>143</v>
      </c>
      <c r="C28" s="546">
        <v>37</v>
      </c>
      <c r="D28" s="546">
        <v>56</v>
      </c>
      <c r="E28" s="546">
        <v>0</v>
      </c>
      <c r="F28" s="546">
        <v>0</v>
      </c>
      <c r="G28" s="546">
        <v>19</v>
      </c>
      <c r="H28" s="546">
        <v>13</v>
      </c>
      <c r="I28" s="546">
        <v>20</v>
      </c>
      <c r="J28" s="546">
        <v>688</v>
      </c>
      <c r="K28" s="546">
        <v>0</v>
      </c>
      <c r="L28" s="546">
        <v>64</v>
      </c>
      <c r="M28" s="546">
        <v>0</v>
      </c>
      <c r="N28" s="546">
        <v>0</v>
      </c>
      <c r="O28" s="546">
        <v>0</v>
      </c>
      <c r="P28" s="546">
        <v>79</v>
      </c>
      <c r="Q28" s="546">
        <v>0</v>
      </c>
      <c r="R28" s="550">
        <f t="shared" si="0"/>
        <v>1119</v>
      </c>
    </row>
    <row r="29" spans="1:18" ht="13.5" thickBot="1" x14ac:dyDescent="0.25">
      <c r="A29" s="547" t="s">
        <v>21</v>
      </c>
      <c r="B29" s="541">
        <v>102</v>
      </c>
      <c r="C29" s="541">
        <v>58</v>
      </c>
      <c r="D29" s="541">
        <v>60</v>
      </c>
      <c r="E29" s="541">
        <v>0</v>
      </c>
      <c r="F29" s="541">
        <v>54</v>
      </c>
      <c r="G29" s="541">
        <v>15</v>
      </c>
      <c r="H29" s="541">
        <v>11</v>
      </c>
      <c r="I29" s="541">
        <v>32</v>
      </c>
      <c r="J29" s="541">
        <v>757</v>
      </c>
      <c r="K29" s="541">
        <v>0</v>
      </c>
      <c r="L29" s="541">
        <v>66</v>
      </c>
      <c r="M29" s="541">
        <v>0</v>
      </c>
      <c r="N29" s="541">
        <v>78</v>
      </c>
      <c r="O29" s="541">
        <v>0</v>
      </c>
      <c r="P29" s="541">
        <v>103</v>
      </c>
      <c r="Q29" s="541">
        <v>0</v>
      </c>
      <c r="R29" s="542">
        <f t="shared" si="0"/>
        <v>1336</v>
      </c>
    </row>
    <row r="30" spans="1:18" ht="13.5" thickBot="1" x14ac:dyDescent="0.25">
      <c r="A30" s="551" t="s">
        <v>34</v>
      </c>
      <c r="B30" s="552">
        <f>SUM(B27:B29)</f>
        <v>27915</v>
      </c>
      <c r="C30" s="552">
        <f t="shared" ref="C30:Q30" si="2">SUM(C27:C29)</f>
        <v>3836</v>
      </c>
      <c r="D30" s="552">
        <f t="shared" si="2"/>
        <v>5807</v>
      </c>
      <c r="E30" s="552">
        <f t="shared" si="2"/>
        <v>1432</v>
      </c>
      <c r="F30" s="552">
        <f t="shared" si="2"/>
        <v>2659</v>
      </c>
      <c r="G30" s="552">
        <f t="shared" si="2"/>
        <v>1305</v>
      </c>
      <c r="H30" s="552">
        <f t="shared" si="2"/>
        <v>646</v>
      </c>
      <c r="I30" s="552">
        <f t="shared" si="2"/>
        <v>1327</v>
      </c>
      <c r="J30" s="552">
        <f t="shared" si="2"/>
        <v>91698</v>
      </c>
      <c r="K30" s="552">
        <f t="shared" si="2"/>
        <v>1668</v>
      </c>
      <c r="L30" s="552">
        <f t="shared" si="2"/>
        <v>8451</v>
      </c>
      <c r="M30" s="552">
        <f t="shared" si="2"/>
        <v>413</v>
      </c>
      <c r="N30" s="552">
        <f t="shared" si="2"/>
        <v>2753</v>
      </c>
      <c r="O30" s="552">
        <f t="shared" si="2"/>
        <v>1859</v>
      </c>
      <c r="P30" s="552">
        <f t="shared" si="2"/>
        <v>4048</v>
      </c>
      <c r="Q30" s="552">
        <f t="shared" si="2"/>
        <v>307</v>
      </c>
      <c r="R30" s="542">
        <f t="shared" si="0"/>
        <v>156124</v>
      </c>
    </row>
    <row r="33" spans="1:19" ht="15.75" customHeight="1" x14ac:dyDescent="0.2">
      <c r="A33" s="652" t="s">
        <v>350</v>
      </c>
      <c r="B33" s="652"/>
      <c r="C33" s="652"/>
      <c r="D33" s="652"/>
      <c r="E33" s="652"/>
      <c r="F33" s="652"/>
      <c r="G33" s="652"/>
      <c r="H33" s="652"/>
      <c r="I33" s="652"/>
      <c r="J33" s="652"/>
      <c r="K33" s="652"/>
      <c r="L33" s="652"/>
      <c r="M33" s="652"/>
      <c r="N33" s="652"/>
      <c r="O33" s="652"/>
      <c r="P33" s="652"/>
      <c r="Q33" s="652"/>
      <c r="R33" s="652"/>
      <c r="S33" s="108"/>
    </row>
    <row r="34" spans="1:19" ht="12.75" customHeight="1" x14ac:dyDescent="0.2">
      <c r="A34" s="1"/>
      <c r="B34" s="1"/>
      <c r="C34" s="1"/>
      <c r="D34" s="1"/>
      <c r="E34" s="1"/>
      <c r="F34" s="1"/>
      <c r="G34" s="1"/>
      <c r="H34" s="1"/>
      <c r="I34" s="1"/>
      <c r="J34" s="1"/>
      <c r="K34" s="1"/>
      <c r="L34" s="1"/>
      <c r="M34" s="1"/>
      <c r="N34" s="1"/>
      <c r="O34" s="1"/>
      <c r="P34" s="1"/>
      <c r="Q34" s="1"/>
      <c r="R34" s="1"/>
      <c r="S34" s="108"/>
    </row>
    <row r="35" spans="1:19" ht="37.5" customHeight="1" x14ac:dyDescent="0.2">
      <c r="A35" s="539"/>
      <c r="B35" s="599" t="s">
        <v>111</v>
      </c>
      <c r="C35" s="598" t="s">
        <v>112</v>
      </c>
      <c r="D35" s="598" t="s">
        <v>113</v>
      </c>
      <c r="E35" s="598" t="s">
        <v>114</v>
      </c>
      <c r="F35" s="598" t="s">
        <v>443</v>
      </c>
      <c r="G35" s="598" t="s">
        <v>115</v>
      </c>
      <c r="H35" s="598" t="s">
        <v>116</v>
      </c>
      <c r="I35" s="598" t="s">
        <v>117</v>
      </c>
      <c r="J35" s="598" t="s">
        <v>118</v>
      </c>
      <c r="K35" s="598" t="s">
        <v>119</v>
      </c>
      <c r="L35" s="598" t="s">
        <v>120</v>
      </c>
      <c r="M35" s="598" t="s">
        <v>121</v>
      </c>
      <c r="N35" s="598" t="s">
        <v>444</v>
      </c>
      <c r="O35" s="598" t="s">
        <v>123</v>
      </c>
      <c r="P35" s="598" t="s">
        <v>124</v>
      </c>
      <c r="Q35" s="598" t="s">
        <v>125</v>
      </c>
      <c r="R35" s="598" t="s">
        <v>210</v>
      </c>
    </row>
    <row r="36" spans="1:19" x14ac:dyDescent="0.2">
      <c r="A36" s="540" t="s">
        <v>302</v>
      </c>
      <c r="B36" s="546">
        <f>B7+B26</f>
        <v>3719</v>
      </c>
      <c r="C36" s="546">
        <f t="shared" ref="C36:Q36" si="3">C7+C26</f>
        <v>426</v>
      </c>
      <c r="D36" s="546">
        <f t="shared" si="3"/>
        <v>827</v>
      </c>
      <c r="E36" s="546">
        <f t="shared" si="3"/>
        <v>195</v>
      </c>
      <c r="F36" s="546">
        <f t="shared" si="3"/>
        <v>196</v>
      </c>
      <c r="G36" s="546">
        <f t="shared" si="3"/>
        <v>139</v>
      </c>
      <c r="H36" s="546">
        <f t="shared" si="3"/>
        <v>94</v>
      </c>
      <c r="I36" s="546">
        <f t="shared" si="3"/>
        <v>161</v>
      </c>
      <c r="J36" s="546">
        <f t="shared" si="3"/>
        <v>10809</v>
      </c>
      <c r="K36" s="546">
        <f t="shared" si="3"/>
        <v>294</v>
      </c>
      <c r="L36" s="546">
        <f t="shared" si="3"/>
        <v>920</v>
      </c>
      <c r="M36" s="546">
        <f t="shared" si="3"/>
        <v>71</v>
      </c>
      <c r="N36" s="546">
        <f t="shared" si="3"/>
        <v>179</v>
      </c>
      <c r="O36" s="546">
        <f t="shared" si="3"/>
        <v>0</v>
      </c>
      <c r="P36" s="546">
        <f t="shared" si="3"/>
        <v>507</v>
      </c>
      <c r="Q36" s="546">
        <f t="shared" si="3"/>
        <v>130</v>
      </c>
      <c r="R36" s="550">
        <f>SUM(B36:Q36)</f>
        <v>18667</v>
      </c>
    </row>
    <row r="37" spans="1:19" x14ac:dyDescent="0.2">
      <c r="A37" s="540" t="s">
        <v>303</v>
      </c>
      <c r="B37" s="546">
        <f>B9+B14</f>
        <v>1210</v>
      </c>
      <c r="C37" s="546">
        <f t="shared" ref="C37:Q37" si="4">C9+C14</f>
        <v>132</v>
      </c>
      <c r="D37" s="546">
        <f t="shared" si="4"/>
        <v>116</v>
      </c>
      <c r="E37" s="546">
        <f t="shared" si="4"/>
        <v>56</v>
      </c>
      <c r="F37" s="546">
        <f t="shared" si="4"/>
        <v>0</v>
      </c>
      <c r="G37" s="546">
        <f t="shared" si="4"/>
        <v>60</v>
      </c>
      <c r="H37" s="546">
        <f t="shared" si="4"/>
        <v>11</v>
      </c>
      <c r="I37" s="546">
        <f t="shared" si="4"/>
        <v>42</v>
      </c>
      <c r="J37" s="546">
        <f t="shared" si="4"/>
        <v>4079</v>
      </c>
      <c r="K37" s="546">
        <f t="shared" si="4"/>
        <v>0</v>
      </c>
      <c r="L37" s="546">
        <f t="shared" si="4"/>
        <v>407</v>
      </c>
      <c r="M37" s="546">
        <f t="shared" si="4"/>
        <v>0</v>
      </c>
      <c r="N37" s="546">
        <f t="shared" si="4"/>
        <v>0</v>
      </c>
      <c r="O37" s="546">
        <f t="shared" si="4"/>
        <v>0</v>
      </c>
      <c r="P37" s="546">
        <f t="shared" si="4"/>
        <v>207</v>
      </c>
      <c r="Q37" s="546">
        <f t="shared" si="4"/>
        <v>0</v>
      </c>
      <c r="R37" s="550">
        <f t="shared" ref="R37:R52" si="5">SUM(B37:Q37)</f>
        <v>6320</v>
      </c>
    </row>
    <row r="38" spans="1:19" x14ac:dyDescent="0.2">
      <c r="A38" s="540" t="s">
        <v>131</v>
      </c>
      <c r="B38" s="546">
        <f>B10</f>
        <v>1631</v>
      </c>
      <c r="C38" s="546">
        <f t="shared" ref="C38:Q39" si="6">C10</f>
        <v>292</v>
      </c>
      <c r="D38" s="546">
        <f t="shared" si="6"/>
        <v>129</v>
      </c>
      <c r="E38" s="546">
        <f t="shared" si="6"/>
        <v>50</v>
      </c>
      <c r="F38" s="546">
        <f t="shared" si="6"/>
        <v>234</v>
      </c>
      <c r="G38" s="546">
        <f t="shared" si="6"/>
        <v>73</v>
      </c>
      <c r="H38" s="546">
        <f t="shared" si="6"/>
        <v>56</v>
      </c>
      <c r="I38" s="546">
        <f t="shared" si="6"/>
        <v>32</v>
      </c>
      <c r="J38" s="546">
        <f t="shared" si="6"/>
        <v>3567</v>
      </c>
      <c r="K38" s="546">
        <f t="shared" si="6"/>
        <v>96</v>
      </c>
      <c r="L38" s="546">
        <f t="shared" si="6"/>
        <v>375</v>
      </c>
      <c r="M38" s="546">
        <f t="shared" si="6"/>
        <v>0</v>
      </c>
      <c r="N38" s="546">
        <f t="shared" si="6"/>
        <v>0</v>
      </c>
      <c r="O38" s="546">
        <f t="shared" si="6"/>
        <v>129</v>
      </c>
      <c r="P38" s="546">
        <f t="shared" si="6"/>
        <v>207</v>
      </c>
      <c r="Q38" s="546">
        <f t="shared" si="6"/>
        <v>0</v>
      </c>
      <c r="R38" s="550">
        <f t="shared" si="5"/>
        <v>6871</v>
      </c>
    </row>
    <row r="39" spans="1:19" x14ac:dyDescent="0.2">
      <c r="A39" s="540" t="s">
        <v>285</v>
      </c>
      <c r="B39" s="546">
        <f>B11</f>
        <v>1307</v>
      </c>
      <c r="C39" s="546">
        <f t="shared" si="6"/>
        <v>87</v>
      </c>
      <c r="D39" s="546">
        <f t="shared" si="6"/>
        <v>70</v>
      </c>
      <c r="E39" s="546">
        <f t="shared" si="6"/>
        <v>50</v>
      </c>
      <c r="F39" s="546">
        <f t="shared" si="6"/>
        <v>98</v>
      </c>
      <c r="G39" s="546">
        <f t="shared" si="6"/>
        <v>35</v>
      </c>
      <c r="H39" s="546">
        <f t="shared" si="6"/>
        <v>27</v>
      </c>
      <c r="I39" s="546">
        <f t="shared" si="6"/>
        <v>45</v>
      </c>
      <c r="J39" s="546">
        <f t="shared" si="6"/>
        <v>3433</v>
      </c>
      <c r="K39" s="546">
        <f t="shared" si="6"/>
        <v>99</v>
      </c>
      <c r="L39" s="546">
        <f t="shared" si="6"/>
        <v>289</v>
      </c>
      <c r="M39" s="546">
        <f t="shared" si="6"/>
        <v>57</v>
      </c>
      <c r="N39" s="546">
        <f t="shared" si="6"/>
        <v>73</v>
      </c>
      <c r="O39" s="546">
        <f t="shared" si="6"/>
        <v>0</v>
      </c>
      <c r="P39" s="546">
        <f t="shared" si="6"/>
        <v>124</v>
      </c>
      <c r="Q39" s="546">
        <f t="shared" si="6"/>
        <v>64</v>
      </c>
      <c r="R39" s="550">
        <f t="shared" si="5"/>
        <v>5858</v>
      </c>
    </row>
    <row r="40" spans="1:19" x14ac:dyDescent="0.2">
      <c r="A40" s="540" t="s">
        <v>134</v>
      </c>
      <c r="B40" s="546">
        <f>B13</f>
        <v>110</v>
      </c>
      <c r="C40" s="546">
        <f t="shared" ref="C40:Q40" si="7">C13</f>
        <v>45</v>
      </c>
      <c r="D40" s="546">
        <f t="shared" si="7"/>
        <v>31</v>
      </c>
      <c r="E40" s="546">
        <f t="shared" si="7"/>
        <v>0</v>
      </c>
      <c r="F40" s="546">
        <f t="shared" si="7"/>
        <v>0</v>
      </c>
      <c r="G40" s="546">
        <f t="shared" si="7"/>
        <v>0</v>
      </c>
      <c r="H40" s="546">
        <f t="shared" si="7"/>
        <v>0</v>
      </c>
      <c r="I40" s="546">
        <f t="shared" si="7"/>
        <v>0</v>
      </c>
      <c r="J40" s="546">
        <f t="shared" si="7"/>
        <v>454</v>
      </c>
      <c r="K40" s="546">
        <f t="shared" si="7"/>
        <v>0</v>
      </c>
      <c r="L40" s="546">
        <f t="shared" si="7"/>
        <v>0</v>
      </c>
      <c r="M40" s="546">
        <f t="shared" si="7"/>
        <v>0</v>
      </c>
      <c r="N40" s="546">
        <f t="shared" si="7"/>
        <v>0</v>
      </c>
      <c r="O40" s="546">
        <f t="shared" si="7"/>
        <v>0</v>
      </c>
      <c r="P40" s="546">
        <f t="shared" si="7"/>
        <v>0</v>
      </c>
      <c r="Q40" s="546">
        <f t="shared" si="7"/>
        <v>0</v>
      </c>
      <c r="R40" s="550">
        <f>SUM(B40:Q40)</f>
        <v>640</v>
      </c>
    </row>
    <row r="41" spans="1:19" x14ac:dyDescent="0.2">
      <c r="A41" s="540" t="s">
        <v>274</v>
      </c>
      <c r="B41" s="546">
        <f>B5+B12+B19</f>
        <v>2346</v>
      </c>
      <c r="C41" s="546">
        <f t="shared" ref="C41:Q41" si="8">C5+C12+C19</f>
        <v>385</v>
      </c>
      <c r="D41" s="546">
        <f t="shared" si="8"/>
        <v>462</v>
      </c>
      <c r="E41" s="546">
        <f t="shared" si="8"/>
        <v>98</v>
      </c>
      <c r="F41" s="546">
        <f t="shared" si="8"/>
        <v>220</v>
      </c>
      <c r="G41" s="546">
        <f t="shared" si="8"/>
        <v>106</v>
      </c>
      <c r="H41" s="546">
        <f t="shared" si="8"/>
        <v>55</v>
      </c>
      <c r="I41" s="546">
        <f t="shared" si="8"/>
        <v>112</v>
      </c>
      <c r="J41" s="546">
        <f t="shared" si="8"/>
        <v>8267</v>
      </c>
      <c r="K41" s="546">
        <f t="shared" si="8"/>
        <v>219</v>
      </c>
      <c r="L41" s="546">
        <f t="shared" si="8"/>
        <v>656</v>
      </c>
      <c r="M41" s="546">
        <f t="shared" si="8"/>
        <v>56</v>
      </c>
      <c r="N41" s="546">
        <f t="shared" si="8"/>
        <v>75</v>
      </c>
      <c r="O41" s="546">
        <f t="shared" si="8"/>
        <v>0</v>
      </c>
      <c r="P41" s="546">
        <f t="shared" si="8"/>
        <v>471</v>
      </c>
      <c r="Q41" s="546">
        <f t="shared" si="8"/>
        <v>0</v>
      </c>
      <c r="R41" s="550">
        <f>SUM(B41:Q41)</f>
        <v>13528</v>
      </c>
    </row>
    <row r="42" spans="1:19" x14ac:dyDescent="0.2">
      <c r="A42" s="540" t="s">
        <v>275</v>
      </c>
      <c r="B42" s="546">
        <f>B21+B23</f>
        <v>2186</v>
      </c>
      <c r="C42" s="546">
        <f t="shared" ref="C42:Q42" si="9">C21+C23</f>
        <v>329</v>
      </c>
      <c r="D42" s="546">
        <f t="shared" si="9"/>
        <v>199</v>
      </c>
      <c r="E42" s="546">
        <f t="shared" si="9"/>
        <v>162</v>
      </c>
      <c r="F42" s="546">
        <f t="shared" si="9"/>
        <v>314</v>
      </c>
      <c r="G42" s="546">
        <f t="shared" si="9"/>
        <v>93</v>
      </c>
      <c r="H42" s="546">
        <f t="shared" si="9"/>
        <v>73</v>
      </c>
      <c r="I42" s="546">
        <f t="shared" si="9"/>
        <v>121</v>
      </c>
      <c r="J42" s="546">
        <f t="shared" si="9"/>
        <v>11275</v>
      </c>
      <c r="K42" s="546">
        <f t="shared" si="9"/>
        <v>82</v>
      </c>
      <c r="L42" s="546">
        <f t="shared" si="9"/>
        <v>941</v>
      </c>
      <c r="M42" s="546">
        <f t="shared" si="9"/>
        <v>55</v>
      </c>
      <c r="N42" s="546">
        <f t="shared" si="9"/>
        <v>222</v>
      </c>
      <c r="O42" s="546">
        <f t="shared" si="9"/>
        <v>167</v>
      </c>
      <c r="P42" s="546">
        <f t="shared" si="9"/>
        <v>411</v>
      </c>
      <c r="Q42" s="546">
        <f t="shared" si="9"/>
        <v>65</v>
      </c>
      <c r="R42" s="550">
        <f>SUM(B42:Q42)</f>
        <v>16695</v>
      </c>
    </row>
    <row r="43" spans="1:19" x14ac:dyDescent="0.2">
      <c r="A43" s="540" t="s">
        <v>137</v>
      </c>
      <c r="B43" s="546">
        <f>B16</f>
        <v>4500</v>
      </c>
      <c r="C43" s="546">
        <f t="shared" ref="C43:Q43" si="10">C16</f>
        <v>616</v>
      </c>
      <c r="D43" s="546">
        <f t="shared" si="10"/>
        <v>2356</v>
      </c>
      <c r="E43" s="546">
        <f t="shared" si="10"/>
        <v>328</v>
      </c>
      <c r="F43" s="546">
        <f t="shared" si="10"/>
        <v>507</v>
      </c>
      <c r="G43" s="546">
        <f t="shared" si="10"/>
        <v>368</v>
      </c>
      <c r="H43" s="546">
        <f t="shared" si="10"/>
        <v>90</v>
      </c>
      <c r="I43" s="546">
        <f t="shared" si="10"/>
        <v>398</v>
      </c>
      <c r="J43" s="546">
        <f t="shared" si="10"/>
        <v>17535</v>
      </c>
      <c r="K43" s="546">
        <f t="shared" si="10"/>
        <v>306</v>
      </c>
      <c r="L43" s="546">
        <f t="shared" si="10"/>
        <v>1868</v>
      </c>
      <c r="M43" s="546">
        <f t="shared" si="10"/>
        <v>63</v>
      </c>
      <c r="N43" s="546">
        <f t="shared" si="10"/>
        <v>1283</v>
      </c>
      <c r="O43" s="546">
        <f t="shared" si="10"/>
        <v>1189</v>
      </c>
      <c r="P43" s="546">
        <f t="shared" si="10"/>
        <v>580</v>
      </c>
      <c r="Q43" s="546">
        <f t="shared" si="10"/>
        <v>48</v>
      </c>
      <c r="R43" s="550">
        <f>SUM(B43:Q43)</f>
        <v>32035</v>
      </c>
    </row>
    <row r="44" spans="1:19" x14ac:dyDescent="0.2">
      <c r="A44" s="540" t="s">
        <v>276</v>
      </c>
      <c r="B44" s="546">
        <f>B8+B15</f>
        <v>1583</v>
      </c>
      <c r="C44" s="546">
        <f t="shared" ref="C44:Q44" si="11">C8+C15</f>
        <v>120</v>
      </c>
      <c r="D44" s="546">
        <f t="shared" si="11"/>
        <v>131</v>
      </c>
      <c r="E44" s="546">
        <f t="shared" si="11"/>
        <v>54</v>
      </c>
      <c r="F44" s="546">
        <f t="shared" si="11"/>
        <v>259</v>
      </c>
      <c r="G44" s="546">
        <f t="shared" si="11"/>
        <v>49</v>
      </c>
      <c r="H44" s="546">
        <f t="shared" si="11"/>
        <v>19</v>
      </c>
      <c r="I44" s="546">
        <f t="shared" si="11"/>
        <v>47</v>
      </c>
      <c r="J44" s="546">
        <f t="shared" si="11"/>
        <v>4880</v>
      </c>
      <c r="K44" s="546">
        <f t="shared" si="11"/>
        <v>78</v>
      </c>
      <c r="L44" s="546">
        <f t="shared" si="11"/>
        <v>479</v>
      </c>
      <c r="M44" s="546">
        <f t="shared" si="11"/>
        <v>0</v>
      </c>
      <c r="N44" s="546">
        <f t="shared" si="11"/>
        <v>40</v>
      </c>
      <c r="O44" s="546">
        <f t="shared" si="11"/>
        <v>0</v>
      </c>
      <c r="P44" s="546">
        <f t="shared" si="11"/>
        <v>205</v>
      </c>
      <c r="Q44" s="546">
        <f t="shared" si="11"/>
        <v>0</v>
      </c>
      <c r="R44" s="550">
        <f>SUM(B44:Q44)</f>
        <v>7944</v>
      </c>
    </row>
    <row r="45" spans="1:19" x14ac:dyDescent="0.2">
      <c r="A45" s="540" t="s">
        <v>284</v>
      </c>
      <c r="B45" s="546">
        <f>B6+B24+B18</f>
        <v>2677</v>
      </c>
      <c r="C45" s="546">
        <f t="shared" ref="C45:Q45" si="12">C6+C24+C18</f>
        <v>341</v>
      </c>
      <c r="D45" s="546">
        <f t="shared" si="12"/>
        <v>278</v>
      </c>
      <c r="E45" s="546">
        <f t="shared" si="12"/>
        <v>117</v>
      </c>
      <c r="F45" s="546">
        <f t="shared" si="12"/>
        <v>256</v>
      </c>
      <c r="G45" s="546">
        <f t="shared" si="12"/>
        <v>115</v>
      </c>
      <c r="H45" s="546">
        <f t="shared" si="12"/>
        <v>49</v>
      </c>
      <c r="I45" s="546">
        <f t="shared" si="12"/>
        <v>41</v>
      </c>
      <c r="J45" s="546">
        <f t="shared" si="12"/>
        <v>7900</v>
      </c>
      <c r="K45" s="546">
        <f t="shared" si="12"/>
        <v>154</v>
      </c>
      <c r="L45" s="546">
        <f t="shared" si="12"/>
        <v>800</v>
      </c>
      <c r="M45" s="546">
        <f t="shared" si="12"/>
        <v>27</v>
      </c>
      <c r="N45" s="546">
        <f t="shared" si="12"/>
        <v>184</v>
      </c>
      <c r="O45" s="546">
        <f t="shared" si="12"/>
        <v>92</v>
      </c>
      <c r="P45" s="546">
        <f t="shared" si="12"/>
        <v>302</v>
      </c>
      <c r="Q45" s="546">
        <f t="shared" si="12"/>
        <v>0</v>
      </c>
      <c r="R45" s="550">
        <f t="shared" si="5"/>
        <v>13333</v>
      </c>
    </row>
    <row r="46" spans="1:19" x14ac:dyDescent="0.2">
      <c r="A46" s="540" t="s">
        <v>277</v>
      </c>
      <c r="B46" s="546">
        <f>B17+B20</f>
        <v>2002</v>
      </c>
      <c r="C46" s="546">
        <f t="shared" ref="C46:Q46" si="13">C17+C20</f>
        <v>437</v>
      </c>
      <c r="D46" s="546">
        <f t="shared" si="13"/>
        <v>259</v>
      </c>
      <c r="E46" s="546">
        <f t="shared" si="13"/>
        <v>86</v>
      </c>
      <c r="F46" s="546">
        <f t="shared" si="13"/>
        <v>278</v>
      </c>
      <c r="G46" s="546">
        <f t="shared" si="13"/>
        <v>90</v>
      </c>
      <c r="H46" s="546">
        <f t="shared" si="13"/>
        <v>80</v>
      </c>
      <c r="I46" s="546">
        <f t="shared" si="13"/>
        <v>125</v>
      </c>
      <c r="J46" s="546">
        <f t="shared" si="13"/>
        <v>6580</v>
      </c>
      <c r="K46" s="546">
        <f t="shared" si="13"/>
        <v>218</v>
      </c>
      <c r="L46" s="546">
        <f t="shared" si="13"/>
        <v>526</v>
      </c>
      <c r="M46" s="546">
        <f t="shared" si="13"/>
        <v>38</v>
      </c>
      <c r="N46" s="546">
        <f t="shared" si="13"/>
        <v>158</v>
      </c>
      <c r="O46" s="546">
        <f t="shared" si="13"/>
        <v>82</v>
      </c>
      <c r="P46" s="546">
        <f t="shared" si="13"/>
        <v>375</v>
      </c>
      <c r="Q46" s="546">
        <f t="shared" si="13"/>
        <v>0</v>
      </c>
      <c r="R46" s="550">
        <f t="shared" si="5"/>
        <v>11334</v>
      </c>
    </row>
    <row r="47" spans="1:19" x14ac:dyDescent="0.2">
      <c r="A47" s="540" t="s">
        <v>29</v>
      </c>
      <c r="B47" s="546">
        <f>B22</f>
        <v>1585</v>
      </c>
      <c r="C47" s="546">
        <f t="shared" ref="C47:Q47" si="14">C22</f>
        <v>137</v>
      </c>
      <c r="D47" s="546">
        <f t="shared" si="14"/>
        <v>86</v>
      </c>
      <c r="E47" s="546">
        <f t="shared" si="14"/>
        <v>75</v>
      </c>
      <c r="F47" s="546">
        <f t="shared" si="14"/>
        <v>56</v>
      </c>
      <c r="G47" s="546">
        <f t="shared" si="14"/>
        <v>39</v>
      </c>
      <c r="H47" s="546">
        <f t="shared" si="14"/>
        <v>15</v>
      </c>
      <c r="I47" s="546">
        <f t="shared" si="14"/>
        <v>60</v>
      </c>
      <c r="J47" s="546">
        <f t="shared" si="14"/>
        <v>3952</v>
      </c>
      <c r="K47" s="546">
        <f t="shared" si="14"/>
        <v>47</v>
      </c>
      <c r="L47" s="546">
        <f t="shared" si="14"/>
        <v>413</v>
      </c>
      <c r="M47" s="546">
        <f t="shared" si="14"/>
        <v>0</v>
      </c>
      <c r="N47" s="546">
        <f t="shared" si="14"/>
        <v>0</v>
      </c>
      <c r="O47" s="546">
        <f t="shared" si="14"/>
        <v>90</v>
      </c>
      <c r="P47" s="546">
        <f t="shared" si="14"/>
        <v>204</v>
      </c>
      <c r="Q47" s="546">
        <f t="shared" si="14"/>
        <v>0</v>
      </c>
      <c r="R47" s="550">
        <f t="shared" si="5"/>
        <v>6759</v>
      </c>
    </row>
    <row r="48" spans="1:19" ht="13.5" thickBot="1" x14ac:dyDescent="0.25">
      <c r="A48" s="554" t="s">
        <v>293</v>
      </c>
      <c r="B48" s="541">
        <f>B25</f>
        <v>2814</v>
      </c>
      <c r="C48" s="541">
        <f t="shared" ref="C48:Q48" si="15">C25</f>
        <v>394</v>
      </c>
      <c r="D48" s="541">
        <f t="shared" si="15"/>
        <v>747</v>
      </c>
      <c r="E48" s="541">
        <f t="shared" si="15"/>
        <v>161</v>
      </c>
      <c r="F48" s="541">
        <f t="shared" si="15"/>
        <v>187</v>
      </c>
      <c r="G48" s="541">
        <f t="shared" si="15"/>
        <v>104</v>
      </c>
      <c r="H48" s="541">
        <f t="shared" si="15"/>
        <v>53</v>
      </c>
      <c r="I48" s="541">
        <f t="shared" si="15"/>
        <v>91</v>
      </c>
      <c r="J48" s="541">
        <f t="shared" si="15"/>
        <v>7522</v>
      </c>
      <c r="K48" s="541">
        <f t="shared" si="15"/>
        <v>75</v>
      </c>
      <c r="L48" s="541">
        <f t="shared" si="15"/>
        <v>647</v>
      </c>
      <c r="M48" s="541">
        <f t="shared" si="15"/>
        <v>46</v>
      </c>
      <c r="N48" s="541">
        <f t="shared" si="15"/>
        <v>461</v>
      </c>
      <c r="O48" s="541">
        <f t="shared" si="15"/>
        <v>110</v>
      </c>
      <c r="P48" s="541">
        <f t="shared" si="15"/>
        <v>273</v>
      </c>
      <c r="Q48" s="541">
        <f t="shared" si="15"/>
        <v>0</v>
      </c>
      <c r="R48" s="542">
        <f>SUM(B48:Q48)</f>
        <v>13685</v>
      </c>
    </row>
    <row r="49" spans="1:106" s="540" customFormat="1" x14ac:dyDescent="0.2">
      <c r="A49" s="555" t="s">
        <v>32</v>
      </c>
      <c r="B49" s="550">
        <f t="shared" ref="B49:Q49" si="16">SUM(B36:B48)</f>
        <v>27670</v>
      </c>
      <c r="C49" s="550">
        <f t="shared" si="16"/>
        <v>3741</v>
      </c>
      <c r="D49" s="550">
        <f t="shared" si="16"/>
        <v>5691</v>
      </c>
      <c r="E49" s="550">
        <f t="shared" si="16"/>
        <v>1432</v>
      </c>
      <c r="F49" s="550">
        <f t="shared" si="16"/>
        <v>2605</v>
      </c>
      <c r="G49" s="550">
        <f t="shared" si="16"/>
        <v>1271</v>
      </c>
      <c r="H49" s="550">
        <f t="shared" si="16"/>
        <v>622</v>
      </c>
      <c r="I49" s="550">
        <f t="shared" si="16"/>
        <v>1275</v>
      </c>
      <c r="J49" s="550">
        <f t="shared" si="16"/>
        <v>90253</v>
      </c>
      <c r="K49" s="550">
        <f t="shared" si="16"/>
        <v>1668</v>
      </c>
      <c r="L49" s="550">
        <f t="shared" si="16"/>
        <v>8321</v>
      </c>
      <c r="M49" s="550">
        <f t="shared" si="16"/>
        <v>413</v>
      </c>
      <c r="N49" s="550">
        <f t="shared" si="16"/>
        <v>2675</v>
      </c>
      <c r="O49" s="550">
        <f t="shared" si="16"/>
        <v>1859</v>
      </c>
      <c r="P49" s="550">
        <f t="shared" si="16"/>
        <v>3866</v>
      </c>
      <c r="Q49" s="550">
        <f t="shared" si="16"/>
        <v>307</v>
      </c>
      <c r="R49" s="552">
        <f t="shared" si="5"/>
        <v>153669</v>
      </c>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row>
    <row r="50" spans="1:106" x14ac:dyDescent="0.2">
      <c r="A50" s="540" t="s">
        <v>33</v>
      </c>
      <c r="B50" s="546">
        <f>B28</f>
        <v>143</v>
      </c>
      <c r="C50" s="546">
        <f t="shared" ref="C50:Q51" si="17">C28</f>
        <v>37</v>
      </c>
      <c r="D50" s="546">
        <f t="shared" si="17"/>
        <v>56</v>
      </c>
      <c r="E50" s="546">
        <f t="shared" si="17"/>
        <v>0</v>
      </c>
      <c r="F50" s="546">
        <f t="shared" si="17"/>
        <v>0</v>
      </c>
      <c r="G50" s="546">
        <f t="shared" si="17"/>
        <v>19</v>
      </c>
      <c r="H50" s="546">
        <f t="shared" si="17"/>
        <v>13</v>
      </c>
      <c r="I50" s="546">
        <f t="shared" si="17"/>
        <v>20</v>
      </c>
      <c r="J50" s="546">
        <f t="shared" si="17"/>
        <v>688</v>
      </c>
      <c r="K50" s="546">
        <f t="shared" si="17"/>
        <v>0</v>
      </c>
      <c r="L50" s="546">
        <f t="shared" si="17"/>
        <v>64</v>
      </c>
      <c r="M50" s="546">
        <f t="shared" si="17"/>
        <v>0</v>
      </c>
      <c r="N50" s="546">
        <f t="shared" si="17"/>
        <v>0</v>
      </c>
      <c r="O50" s="546">
        <f t="shared" si="17"/>
        <v>0</v>
      </c>
      <c r="P50" s="546">
        <f t="shared" si="17"/>
        <v>79</v>
      </c>
      <c r="Q50" s="546">
        <f t="shared" si="17"/>
        <v>0</v>
      </c>
      <c r="R50" s="550">
        <f t="shared" si="5"/>
        <v>1119</v>
      </c>
    </row>
    <row r="51" spans="1:106" ht="13.5" thickBot="1" x14ac:dyDescent="0.25">
      <c r="A51" s="554" t="s">
        <v>21</v>
      </c>
      <c r="B51" s="541">
        <f>B29</f>
        <v>102</v>
      </c>
      <c r="C51" s="541">
        <f t="shared" si="17"/>
        <v>58</v>
      </c>
      <c r="D51" s="541">
        <f t="shared" si="17"/>
        <v>60</v>
      </c>
      <c r="E51" s="541">
        <f t="shared" si="17"/>
        <v>0</v>
      </c>
      <c r="F51" s="541">
        <f t="shared" si="17"/>
        <v>54</v>
      </c>
      <c r="G51" s="541">
        <f t="shared" si="17"/>
        <v>15</v>
      </c>
      <c r="H51" s="541">
        <f t="shared" si="17"/>
        <v>11</v>
      </c>
      <c r="I51" s="541">
        <f t="shared" si="17"/>
        <v>32</v>
      </c>
      <c r="J51" s="541">
        <f t="shared" si="17"/>
        <v>757</v>
      </c>
      <c r="K51" s="541">
        <f t="shared" si="17"/>
        <v>0</v>
      </c>
      <c r="L51" s="541">
        <f t="shared" si="17"/>
        <v>66</v>
      </c>
      <c r="M51" s="541">
        <f t="shared" si="17"/>
        <v>0</v>
      </c>
      <c r="N51" s="541">
        <f t="shared" si="17"/>
        <v>78</v>
      </c>
      <c r="O51" s="541">
        <f t="shared" si="17"/>
        <v>0</v>
      </c>
      <c r="P51" s="541">
        <f t="shared" si="17"/>
        <v>103</v>
      </c>
      <c r="Q51" s="541">
        <f t="shared" si="17"/>
        <v>0</v>
      </c>
      <c r="R51" s="542">
        <f t="shared" si="5"/>
        <v>1336</v>
      </c>
    </row>
    <row r="52" spans="1:106" x14ac:dyDescent="0.2">
      <c r="A52" s="557" t="s">
        <v>34</v>
      </c>
      <c r="B52" s="552">
        <f>SUM(B49:B51)</f>
        <v>27915</v>
      </c>
      <c r="C52" s="552">
        <f t="shared" ref="C52:Q52" si="18">SUM(C49:C51)</f>
        <v>3836</v>
      </c>
      <c r="D52" s="552">
        <f t="shared" si="18"/>
        <v>5807</v>
      </c>
      <c r="E52" s="552">
        <f t="shared" si="18"/>
        <v>1432</v>
      </c>
      <c r="F52" s="552">
        <f t="shared" si="18"/>
        <v>2659</v>
      </c>
      <c r="G52" s="552">
        <f t="shared" si="18"/>
        <v>1305</v>
      </c>
      <c r="H52" s="552">
        <f t="shared" si="18"/>
        <v>646</v>
      </c>
      <c r="I52" s="552">
        <f t="shared" si="18"/>
        <v>1327</v>
      </c>
      <c r="J52" s="552">
        <f t="shared" si="18"/>
        <v>91698</v>
      </c>
      <c r="K52" s="552">
        <f t="shared" si="18"/>
        <v>1668</v>
      </c>
      <c r="L52" s="552">
        <f t="shared" si="18"/>
        <v>8451</v>
      </c>
      <c r="M52" s="552">
        <f t="shared" si="18"/>
        <v>413</v>
      </c>
      <c r="N52" s="552">
        <f t="shared" si="18"/>
        <v>2753</v>
      </c>
      <c r="O52" s="552">
        <f t="shared" si="18"/>
        <v>1859</v>
      </c>
      <c r="P52" s="552">
        <f t="shared" si="18"/>
        <v>4048</v>
      </c>
      <c r="Q52" s="552">
        <f t="shared" si="18"/>
        <v>307</v>
      </c>
      <c r="R52" s="552">
        <f t="shared" si="5"/>
        <v>156124</v>
      </c>
    </row>
  </sheetData>
  <customSheetViews>
    <customSheetView guid="{4BF6A69F-C29D-460A-9E84-5045F8F80EEB}" showGridLines="0">
      <selection activeCell="R16" sqref="A16:R16"/>
      <pageMargins left="0.7" right="0.7" top="0.75" bottom="0.75" header="0.3" footer="0.3"/>
      <pageSetup paperSize="9" orientation="landscape" verticalDpi="0"/>
    </customSheetView>
  </customSheetViews>
  <mergeCells count="2">
    <mergeCell ref="A2:R2"/>
    <mergeCell ref="A33:R33"/>
  </mergeCells>
  <phoneticPr fontId="10" type="noConversion"/>
  <pageMargins left="0.7" right="0.7" top="0.75" bottom="0.75" header="0.3" footer="0.3"/>
  <pageSetup paperSize="9" orientation="landscape" verticalDpi="0"/>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53"/>
  <sheetViews>
    <sheetView showGridLines="0" topLeftCell="A19" workbookViewId="0">
      <selection activeCell="A33" sqref="A33:R54"/>
    </sheetView>
  </sheetViews>
  <sheetFormatPr baseColWidth="10" defaultRowHeight="12.75" x14ac:dyDescent="0.2"/>
  <cols>
    <col min="1" max="1" width="22.7109375" style="20" bestFit="1" customWidth="1"/>
    <col min="2" max="2" width="8.5703125" style="20" customWidth="1"/>
    <col min="3" max="3" width="11.85546875" style="20" customWidth="1"/>
    <col min="4" max="16" width="8.5703125" style="20" customWidth="1"/>
    <col min="17" max="17" width="7" style="20" bestFit="1" customWidth="1"/>
    <col min="18" max="18" width="7.28515625" style="20" customWidth="1"/>
    <col min="19" max="19" width="3.28515625" style="20" customWidth="1"/>
    <col min="20" max="16384" width="11.42578125" style="20"/>
  </cols>
  <sheetData>
    <row r="1" spans="1:18" ht="12.75" customHeight="1" x14ac:dyDescent="0.2">
      <c r="A1" s="1"/>
      <c r="B1" s="1"/>
      <c r="C1" s="1"/>
      <c r="D1" s="1"/>
      <c r="E1" s="1"/>
      <c r="F1" s="1"/>
      <c r="G1" s="1"/>
      <c r="H1" s="1"/>
      <c r="I1" s="1"/>
      <c r="J1" s="1"/>
      <c r="K1" s="1"/>
      <c r="L1" s="1"/>
      <c r="M1" s="1"/>
      <c r="N1" s="1"/>
      <c r="O1" s="1"/>
      <c r="P1" s="1"/>
      <c r="Q1" s="1"/>
      <c r="R1" s="108"/>
    </row>
    <row r="2" spans="1:18" ht="12.75" customHeight="1" x14ac:dyDescent="0.2">
      <c r="A2" s="652" t="s">
        <v>351</v>
      </c>
      <c r="B2" s="652"/>
      <c r="C2" s="652"/>
      <c r="D2" s="652"/>
      <c r="E2" s="652"/>
      <c r="F2" s="652"/>
      <c r="G2" s="652"/>
      <c r="H2" s="652"/>
      <c r="I2" s="652"/>
      <c r="J2" s="652"/>
      <c r="K2" s="652"/>
      <c r="L2" s="652"/>
      <c r="M2" s="652"/>
      <c r="N2" s="652"/>
      <c r="O2" s="652"/>
      <c r="P2" s="652"/>
      <c r="Q2" s="652"/>
      <c r="R2" s="652"/>
    </row>
    <row r="3" spans="1:18" ht="12.75" customHeight="1" x14ac:dyDescent="0.2">
      <c r="A3" s="1"/>
      <c r="B3" s="1"/>
      <c r="C3" s="1"/>
      <c r="D3" s="1"/>
      <c r="E3" s="1"/>
      <c r="F3" s="1"/>
      <c r="G3" s="1"/>
      <c r="H3" s="1"/>
      <c r="I3" s="1"/>
      <c r="J3" s="1"/>
      <c r="K3" s="1"/>
      <c r="L3" s="1"/>
      <c r="M3" s="1"/>
      <c r="N3" s="1"/>
      <c r="O3" s="1"/>
      <c r="P3" s="1"/>
      <c r="Q3" s="1"/>
      <c r="R3" s="108"/>
    </row>
    <row r="4" spans="1:18" ht="51" x14ac:dyDescent="0.2">
      <c r="A4" s="539"/>
      <c r="B4" s="599" t="s">
        <v>111</v>
      </c>
      <c r="C4" s="598" t="s">
        <v>112</v>
      </c>
      <c r="D4" s="598" t="s">
        <v>113</v>
      </c>
      <c r="E4" s="598" t="s">
        <v>114</v>
      </c>
      <c r="F4" s="598" t="s">
        <v>72</v>
      </c>
      <c r="G4" s="598" t="s">
        <v>115</v>
      </c>
      <c r="H4" s="598" t="s">
        <v>116</v>
      </c>
      <c r="I4" s="598" t="s">
        <v>117</v>
      </c>
      <c r="J4" s="598" t="s">
        <v>118</v>
      </c>
      <c r="K4" s="598" t="s">
        <v>119</v>
      </c>
      <c r="L4" s="598" t="s">
        <v>120</v>
      </c>
      <c r="M4" s="598" t="s">
        <v>121</v>
      </c>
      <c r="N4" s="598" t="s">
        <v>122</v>
      </c>
      <c r="O4" s="598" t="s">
        <v>123</v>
      </c>
      <c r="P4" s="598" t="s">
        <v>124</v>
      </c>
      <c r="Q4" s="598" t="s">
        <v>125</v>
      </c>
      <c r="R4" s="598" t="s">
        <v>210</v>
      </c>
    </row>
    <row r="5" spans="1:18" x14ac:dyDescent="0.2">
      <c r="A5" s="540" t="s">
        <v>126</v>
      </c>
      <c r="B5" s="546">
        <v>584</v>
      </c>
      <c r="C5" s="546">
        <v>90</v>
      </c>
      <c r="D5" s="546">
        <v>119</v>
      </c>
      <c r="E5" s="546">
        <v>19</v>
      </c>
      <c r="F5" s="546">
        <v>19</v>
      </c>
      <c r="G5" s="546">
        <v>18</v>
      </c>
      <c r="H5" s="546">
        <v>22</v>
      </c>
      <c r="I5" s="546">
        <v>40</v>
      </c>
      <c r="J5" s="546">
        <v>750</v>
      </c>
      <c r="K5" s="546">
        <v>0</v>
      </c>
      <c r="L5" s="546">
        <v>90</v>
      </c>
      <c r="M5" s="546">
        <v>0</v>
      </c>
      <c r="N5" s="546">
        <v>25</v>
      </c>
      <c r="O5" s="546">
        <v>0</v>
      </c>
      <c r="P5" s="546">
        <v>24</v>
      </c>
      <c r="Q5" s="546">
        <v>0</v>
      </c>
      <c r="R5" s="550">
        <f>SUM(B5:Q5)</f>
        <v>1800</v>
      </c>
    </row>
    <row r="6" spans="1:18" x14ac:dyDescent="0.2">
      <c r="A6" s="545" t="s">
        <v>127</v>
      </c>
      <c r="B6" s="546">
        <v>1223</v>
      </c>
      <c r="C6" s="546">
        <v>140</v>
      </c>
      <c r="D6" s="546">
        <v>111</v>
      </c>
      <c r="E6" s="546">
        <v>57</v>
      </c>
      <c r="F6" s="546">
        <v>40</v>
      </c>
      <c r="G6" s="546">
        <v>24</v>
      </c>
      <c r="H6" s="546">
        <v>17</v>
      </c>
      <c r="I6" s="546">
        <v>38</v>
      </c>
      <c r="J6" s="546">
        <v>1262</v>
      </c>
      <c r="K6" s="546">
        <v>34</v>
      </c>
      <c r="L6" s="546">
        <v>113</v>
      </c>
      <c r="M6" s="546">
        <v>35</v>
      </c>
      <c r="N6" s="546">
        <v>60</v>
      </c>
      <c r="O6" s="546">
        <v>30</v>
      </c>
      <c r="P6" s="546">
        <v>25</v>
      </c>
      <c r="Q6" s="546">
        <v>0</v>
      </c>
      <c r="R6" s="550">
        <f t="shared" ref="R6:R30" si="0">SUM(B6:Q6)</f>
        <v>3209</v>
      </c>
    </row>
    <row r="7" spans="1:18" x14ac:dyDescent="0.2">
      <c r="A7" s="545" t="s">
        <v>128</v>
      </c>
      <c r="B7" s="546">
        <v>543</v>
      </c>
      <c r="C7" s="546">
        <v>58</v>
      </c>
      <c r="D7" s="546">
        <v>30</v>
      </c>
      <c r="E7" s="546">
        <v>16</v>
      </c>
      <c r="F7" s="546">
        <v>23</v>
      </c>
      <c r="G7" s="546">
        <v>13</v>
      </c>
      <c r="H7" s="546">
        <v>7</v>
      </c>
      <c r="I7" s="546">
        <v>18</v>
      </c>
      <c r="J7" s="546">
        <v>575</v>
      </c>
      <c r="K7" s="546">
        <v>27</v>
      </c>
      <c r="L7" s="546">
        <v>65</v>
      </c>
      <c r="M7" s="546">
        <v>0</v>
      </c>
      <c r="N7" s="546">
        <v>0</v>
      </c>
      <c r="O7" s="546">
        <v>0</v>
      </c>
      <c r="P7" s="546">
        <v>28</v>
      </c>
      <c r="Q7" s="546">
        <v>0</v>
      </c>
      <c r="R7" s="550">
        <f t="shared" si="0"/>
        <v>1403</v>
      </c>
    </row>
    <row r="8" spans="1:18" x14ac:dyDescent="0.2">
      <c r="A8" s="545" t="s">
        <v>129</v>
      </c>
      <c r="B8" s="546">
        <v>661</v>
      </c>
      <c r="C8" s="546">
        <v>48</v>
      </c>
      <c r="D8" s="546">
        <v>50</v>
      </c>
      <c r="E8" s="546">
        <v>29</v>
      </c>
      <c r="F8" s="546">
        <v>38</v>
      </c>
      <c r="G8" s="546">
        <v>14</v>
      </c>
      <c r="H8" s="546">
        <v>7</v>
      </c>
      <c r="I8" s="546">
        <v>21</v>
      </c>
      <c r="J8" s="546">
        <v>584</v>
      </c>
      <c r="K8" s="546">
        <v>17</v>
      </c>
      <c r="L8" s="546">
        <v>88</v>
      </c>
      <c r="M8" s="546">
        <v>0</v>
      </c>
      <c r="N8" s="546">
        <v>0</v>
      </c>
      <c r="O8" s="546">
        <v>0</v>
      </c>
      <c r="P8" s="546">
        <v>26</v>
      </c>
      <c r="Q8" s="546">
        <v>0</v>
      </c>
      <c r="R8" s="550">
        <f t="shared" si="0"/>
        <v>1583</v>
      </c>
    </row>
    <row r="9" spans="1:18" x14ac:dyDescent="0.2">
      <c r="A9" s="545" t="s">
        <v>130</v>
      </c>
      <c r="B9" s="546">
        <v>563</v>
      </c>
      <c r="C9" s="546">
        <v>85</v>
      </c>
      <c r="D9" s="546">
        <v>37</v>
      </c>
      <c r="E9" s="546">
        <v>26</v>
      </c>
      <c r="F9" s="546">
        <v>0</v>
      </c>
      <c r="G9" s="546">
        <v>10</v>
      </c>
      <c r="H9" s="546">
        <v>0</v>
      </c>
      <c r="I9" s="546">
        <v>22</v>
      </c>
      <c r="J9" s="546">
        <v>684</v>
      </c>
      <c r="K9" s="546">
        <v>0</v>
      </c>
      <c r="L9" s="546">
        <v>85</v>
      </c>
      <c r="M9" s="546">
        <v>0</v>
      </c>
      <c r="N9" s="546">
        <v>0</v>
      </c>
      <c r="O9" s="546">
        <v>0</v>
      </c>
      <c r="P9" s="546">
        <v>21</v>
      </c>
      <c r="Q9" s="546">
        <v>0</v>
      </c>
      <c r="R9" s="550">
        <f t="shared" si="0"/>
        <v>1533</v>
      </c>
    </row>
    <row r="10" spans="1:18" x14ac:dyDescent="0.2">
      <c r="A10" s="545" t="s">
        <v>131</v>
      </c>
      <c r="B10" s="546">
        <v>1325</v>
      </c>
      <c r="C10" s="546">
        <v>272</v>
      </c>
      <c r="D10" s="546">
        <v>125</v>
      </c>
      <c r="E10" s="546">
        <v>55</v>
      </c>
      <c r="F10" s="546">
        <v>70</v>
      </c>
      <c r="G10" s="546">
        <v>29</v>
      </c>
      <c r="H10" s="546">
        <v>13</v>
      </c>
      <c r="I10" s="546">
        <v>28</v>
      </c>
      <c r="J10" s="546">
        <v>1076</v>
      </c>
      <c r="K10" s="546">
        <v>18</v>
      </c>
      <c r="L10" s="546">
        <v>125</v>
      </c>
      <c r="M10" s="546">
        <v>0</v>
      </c>
      <c r="N10" s="546">
        <v>0</v>
      </c>
      <c r="O10" s="546">
        <v>41</v>
      </c>
      <c r="P10" s="546">
        <v>42</v>
      </c>
      <c r="Q10" s="546">
        <v>0</v>
      </c>
      <c r="R10" s="550">
        <f t="shared" si="0"/>
        <v>3219</v>
      </c>
    </row>
    <row r="11" spans="1:18" x14ac:dyDescent="0.2">
      <c r="A11" s="545" t="s">
        <v>132</v>
      </c>
      <c r="B11" s="546">
        <v>1068</v>
      </c>
      <c r="C11" s="546">
        <v>82</v>
      </c>
      <c r="D11" s="546">
        <v>68</v>
      </c>
      <c r="E11" s="546">
        <v>36</v>
      </c>
      <c r="F11" s="546">
        <v>32</v>
      </c>
      <c r="G11" s="546">
        <v>15</v>
      </c>
      <c r="H11" s="546">
        <v>0</v>
      </c>
      <c r="I11" s="546">
        <v>39</v>
      </c>
      <c r="J11" s="546">
        <v>997</v>
      </c>
      <c r="K11" s="546">
        <v>23</v>
      </c>
      <c r="L11" s="546">
        <v>86</v>
      </c>
      <c r="M11" s="546">
        <v>46</v>
      </c>
      <c r="N11" s="546">
        <v>0</v>
      </c>
      <c r="O11" s="546">
        <v>0</v>
      </c>
      <c r="P11" s="546">
        <v>29</v>
      </c>
      <c r="Q11" s="546">
        <v>16</v>
      </c>
      <c r="R11" s="550">
        <f t="shared" si="0"/>
        <v>2537</v>
      </c>
    </row>
    <row r="12" spans="1:18" x14ac:dyDescent="0.2">
      <c r="A12" s="545" t="s">
        <v>133</v>
      </c>
      <c r="B12" s="546">
        <v>443</v>
      </c>
      <c r="C12" s="546">
        <v>82</v>
      </c>
      <c r="D12" s="546">
        <v>106</v>
      </c>
      <c r="E12" s="546">
        <v>22</v>
      </c>
      <c r="F12" s="546">
        <v>0</v>
      </c>
      <c r="G12" s="546">
        <v>8</v>
      </c>
      <c r="H12" s="546">
        <v>7</v>
      </c>
      <c r="I12" s="546">
        <v>20</v>
      </c>
      <c r="J12" s="546">
        <v>512</v>
      </c>
      <c r="K12" s="546">
        <v>20</v>
      </c>
      <c r="L12" s="546">
        <v>37</v>
      </c>
      <c r="M12" s="546">
        <v>0</v>
      </c>
      <c r="N12" s="546">
        <v>0</v>
      </c>
      <c r="O12" s="546">
        <v>0</v>
      </c>
      <c r="P12" s="546">
        <v>25</v>
      </c>
      <c r="Q12" s="546">
        <v>0</v>
      </c>
      <c r="R12" s="550">
        <f t="shared" si="0"/>
        <v>1282</v>
      </c>
    </row>
    <row r="13" spans="1:18" x14ac:dyDescent="0.2">
      <c r="A13" s="545" t="s">
        <v>134</v>
      </c>
      <c r="B13" s="546">
        <v>87</v>
      </c>
      <c r="C13" s="546">
        <v>42</v>
      </c>
      <c r="D13" s="546">
        <v>27</v>
      </c>
      <c r="E13" s="546">
        <v>0</v>
      </c>
      <c r="F13" s="546">
        <v>0</v>
      </c>
      <c r="G13" s="546">
        <v>0</v>
      </c>
      <c r="H13" s="546">
        <v>0</v>
      </c>
      <c r="I13" s="546">
        <v>0</v>
      </c>
      <c r="J13" s="546">
        <v>107</v>
      </c>
      <c r="K13" s="546">
        <v>0</v>
      </c>
      <c r="L13" s="546">
        <v>0</v>
      </c>
      <c r="M13" s="546">
        <v>0</v>
      </c>
      <c r="N13" s="546">
        <v>0</v>
      </c>
      <c r="O13" s="546">
        <v>0</v>
      </c>
      <c r="P13" s="546">
        <v>0</v>
      </c>
      <c r="Q13" s="546">
        <v>0</v>
      </c>
      <c r="R13" s="550">
        <f t="shared" si="0"/>
        <v>263</v>
      </c>
    </row>
    <row r="14" spans="1:18" x14ac:dyDescent="0.2">
      <c r="A14" s="545" t="s">
        <v>135</v>
      </c>
      <c r="B14" s="546">
        <v>480</v>
      </c>
      <c r="C14" s="546">
        <v>37</v>
      </c>
      <c r="D14" s="546">
        <v>68</v>
      </c>
      <c r="E14" s="546">
        <v>21</v>
      </c>
      <c r="F14" s="546">
        <v>0</v>
      </c>
      <c r="G14" s="546">
        <v>15</v>
      </c>
      <c r="H14" s="546">
        <v>0</v>
      </c>
      <c r="I14" s="546">
        <v>20</v>
      </c>
      <c r="J14" s="546">
        <v>494</v>
      </c>
      <c r="K14" s="546">
        <v>0</v>
      </c>
      <c r="L14" s="546">
        <v>52</v>
      </c>
      <c r="M14" s="546">
        <v>0</v>
      </c>
      <c r="N14" s="546">
        <v>0</v>
      </c>
      <c r="O14" s="546">
        <v>0</v>
      </c>
      <c r="P14" s="546">
        <v>16</v>
      </c>
      <c r="Q14" s="546">
        <v>0</v>
      </c>
      <c r="R14" s="550">
        <f t="shared" si="0"/>
        <v>1203</v>
      </c>
    </row>
    <row r="15" spans="1:18" x14ac:dyDescent="0.2">
      <c r="A15" s="545" t="s">
        <v>136</v>
      </c>
      <c r="B15" s="546">
        <v>535</v>
      </c>
      <c r="C15" s="546">
        <v>49</v>
      </c>
      <c r="D15" s="546">
        <v>67</v>
      </c>
      <c r="E15" s="546">
        <v>34</v>
      </c>
      <c r="F15" s="546">
        <v>41</v>
      </c>
      <c r="G15" s="546">
        <v>9</v>
      </c>
      <c r="H15" s="546">
        <v>0</v>
      </c>
      <c r="I15" s="546">
        <v>25</v>
      </c>
      <c r="J15" s="546">
        <v>740</v>
      </c>
      <c r="K15" s="546">
        <v>0</v>
      </c>
      <c r="L15" s="546">
        <v>71</v>
      </c>
      <c r="M15" s="546">
        <v>0</v>
      </c>
      <c r="N15" s="546">
        <v>0</v>
      </c>
      <c r="O15" s="546">
        <v>0</v>
      </c>
      <c r="P15" s="546">
        <v>26</v>
      </c>
      <c r="Q15" s="546">
        <v>0</v>
      </c>
      <c r="R15" s="550">
        <f t="shared" si="0"/>
        <v>1597</v>
      </c>
    </row>
    <row r="16" spans="1:18" x14ac:dyDescent="0.2">
      <c r="A16" s="545" t="s">
        <v>137</v>
      </c>
      <c r="B16" s="546">
        <v>3292</v>
      </c>
      <c r="C16" s="546">
        <v>535</v>
      </c>
      <c r="D16" s="546">
        <v>1835</v>
      </c>
      <c r="E16" s="546">
        <v>331</v>
      </c>
      <c r="F16" s="546">
        <v>167</v>
      </c>
      <c r="G16" s="546">
        <v>132</v>
      </c>
      <c r="H16" s="546">
        <v>41</v>
      </c>
      <c r="I16" s="546">
        <v>229</v>
      </c>
      <c r="J16" s="546">
        <v>4900</v>
      </c>
      <c r="K16" s="546">
        <v>96</v>
      </c>
      <c r="L16" s="546">
        <v>526</v>
      </c>
      <c r="M16" s="546">
        <v>79</v>
      </c>
      <c r="N16" s="546">
        <v>442</v>
      </c>
      <c r="O16" s="546">
        <v>388</v>
      </c>
      <c r="P16" s="546">
        <v>124</v>
      </c>
      <c r="Q16" s="546">
        <v>27</v>
      </c>
      <c r="R16" s="550">
        <f t="shared" si="0"/>
        <v>13144</v>
      </c>
    </row>
    <row r="17" spans="1:18" x14ac:dyDescent="0.2">
      <c r="A17" s="545" t="s">
        <v>24</v>
      </c>
      <c r="B17" s="546">
        <v>780</v>
      </c>
      <c r="C17" s="546">
        <v>155</v>
      </c>
      <c r="D17" s="546">
        <v>87</v>
      </c>
      <c r="E17" s="546">
        <v>40</v>
      </c>
      <c r="F17" s="546">
        <v>78</v>
      </c>
      <c r="G17" s="546">
        <v>24</v>
      </c>
      <c r="H17" s="546">
        <v>18</v>
      </c>
      <c r="I17" s="546">
        <v>62</v>
      </c>
      <c r="J17" s="546">
        <v>879</v>
      </c>
      <c r="K17" s="546">
        <v>31</v>
      </c>
      <c r="L17" s="546">
        <v>92</v>
      </c>
      <c r="M17" s="546">
        <v>38</v>
      </c>
      <c r="N17" s="546">
        <v>0</v>
      </c>
      <c r="O17" s="546">
        <v>0</v>
      </c>
      <c r="P17" s="546">
        <v>64</v>
      </c>
      <c r="Q17" s="546">
        <v>0</v>
      </c>
      <c r="R17" s="550">
        <f t="shared" si="0"/>
        <v>2348</v>
      </c>
    </row>
    <row r="18" spans="1:18" x14ac:dyDescent="0.2">
      <c r="A18" s="545" t="s">
        <v>25</v>
      </c>
      <c r="B18" s="546">
        <v>398</v>
      </c>
      <c r="C18" s="546">
        <v>48</v>
      </c>
      <c r="D18" s="546">
        <v>41</v>
      </c>
      <c r="E18" s="546">
        <v>21</v>
      </c>
      <c r="F18" s="546">
        <v>26</v>
      </c>
      <c r="G18" s="546">
        <v>10</v>
      </c>
      <c r="H18" s="546">
        <v>0</v>
      </c>
      <c r="I18" s="546">
        <v>0</v>
      </c>
      <c r="J18" s="546">
        <v>441</v>
      </c>
      <c r="K18" s="546">
        <v>0</v>
      </c>
      <c r="L18" s="546">
        <v>76</v>
      </c>
      <c r="M18" s="546">
        <v>0</v>
      </c>
      <c r="N18" s="546">
        <v>0</v>
      </c>
      <c r="O18" s="546">
        <v>0</v>
      </c>
      <c r="P18" s="546">
        <v>21</v>
      </c>
      <c r="Q18" s="546">
        <v>0</v>
      </c>
      <c r="R18" s="550">
        <f t="shared" si="0"/>
        <v>1082</v>
      </c>
    </row>
    <row r="19" spans="1:18" x14ac:dyDescent="0.2">
      <c r="A19" s="545" t="s">
        <v>26</v>
      </c>
      <c r="B19" s="546">
        <v>943</v>
      </c>
      <c r="C19" s="546">
        <v>166</v>
      </c>
      <c r="D19" s="546">
        <v>188</v>
      </c>
      <c r="E19" s="546">
        <v>76</v>
      </c>
      <c r="F19" s="546">
        <v>49</v>
      </c>
      <c r="G19" s="546">
        <v>18</v>
      </c>
      <c r="H19" s="546">
        <v>7</v>
      </c>
      <c r="I19" s="546">
        <v>56</v>
      </c>
      <c r="J19" s="546">
        <v>1149</v>
      </c>
      <c r="K19" s="546">
        <v>36</v>
      </c>
      <c r="L19" s="546">
        <v>83</v>
      </c>
      <c r="M19" s="546">
        <v>55</v>
      </c>
      <c r="N19" s="546">
        <v>0</v>
      </c>
      <c r="O19" s="546">
        <v>0</v>
      </c>
      <c r="P19" s="546">
        <v>47</v>
      </c>
      <c r="Q19" s="546">
        <v>0</v>
      </c>
      <c r="R19" s="550">
        <f t="shared" si="0"/>
        <v>2873</v>
      </c>
    </row>
    <row r="20" spans="1:18" x14ac:dyDescent="0.2">
      <c r="A20" s="545" t="s">
        <v>27</v>
      </c>
      <c r="B20" s="546">
        <v>880</v>
      </c>
      <c r="C20" s="546">
        <v>213</v>
      </c>
      <c r="D20" s="546">
        <v>131</v>
      </c>
      <c r="E20" s="546">
        <v>40</v>
      </c>
      <c r="F20" s="546">
        <v>0</v>
      </c>
      <c r="G20" s="546">
        <v>23</v>
      </c>
      <c r="H20" s="546">
        <v>10</v>
      </c>
      <c r="I20" s="546">
        <v>67</v>
      </c>
      <c r="J20" s="546">
        <v>987</v>
      </c>
      <c r="K20" s="546">
        <v>43</v>
      </c>
      <c r="L20" s="546">
        <v>79</v>
      </c>
      <c r="M20" s="546">
        <v>0</v>
      </c>
      <c r="N20" s="546">
        <v>41</v>
      </c>
      <c r="O20" s="546">
        <v>20</v>
      </c>
      <c r="P20" s="546">
        <v>33</v>
      </c>
      <c r="Q20" s="546">
        <v>0</v>
      </c>
      <c r="R20" s="550">
        <f t="shared" si="0"/>
        <v>2567</v>
      </c>
    </row>
    <row r="21" spans="1:18" x14ac:dyDescent="0.2">
      <c r="A21" s="545" t="s">
        <v>28</v>
      </c>
      <c r="B21" s="546">
        <v>1113</v>
      </c>
      <c r="C21" s="546">
        <v>149</v>
      </c>
      <c r="D21" s="546">
        <v>121</v>
      </c>
      <c r="E21" s="546">
        <v>120</v>
      </c>
      <c r="F21" s="546">
        <v>111</v>
      </c>
      <c r="G21" s="546">
        <v>24</v>
      </c>
      <c r="H21" s="546">
        <v>15</v>
      </c>
      <c r="I21" s="546">
        <v>86</v>
      </c>
      <c r="J21" s="546">
        <v>1822</v>
      </c>
      <c r="K21" s="546">
        <v>0</v>
      </c>
      <c r="L21" s="546">
        <v>245</v>
      </c>
      <c r="M21" s="546">
        <v>53</v>
      </c>
      <c r="N21" s="546">
        <v>68</v>
      </c>
      <c r="O21" s="546">
        <v>56</v>
      </c>
      <c r="P21" s="546">
        <v>58</v>
      </c>
      <c r="Q21" s="546">
        <v>0</v>
      </c>
      <c r="R21" s="550">
        <f t="shared" si="0"/>
        <v>4041</v>
      </c>
    </row>
    <row r="22" spans="1:18" x14ac:dyDescent="0.2">
      <c r="A22" s="545" t="s">
        <v>29</v>
      </c>
      <c r="B22" s="546">
        <v>1332</v>
      </c>
      <c r="C22" s="546">
        <v>111</v>
      </c>
      <c r="D22" s="546">
        <v>82</v>
      </c>
      <c r="E22" s="546">
        <v>71</v>
      </c>
      <c r="F22" s="546">
        <v>19</v>
      </c>
      <c r="G22" s="546">
        <v>19</v>
      </c>
      <c r="H22" s="546">
        <v>0</v>
      </c>
      <c r="I22" s="546">
        <v>87</v>
      </c>
      <c r="J22" s="546">
        <v>1033</v>
      </c>
      <c r="K22" s="546">
        <v>28</v>
      </c>
      <c r="L22" s="546">
        <v>133</v>
      </c>
      <c r="M22" s="546">
        <v>0</v>
      </c>
      <c r="N22" s="546">
        <v>0</v>
      </c>
      <c r="O22" s="546">
        <v>28</v>
      </c>
      <c r="P22" s="546">
        <v>50</v>
      </c>
      <c r="Q22" s="546">
        <v>0</v>
      </c>
      <c r="R22" s="550">
        <f t="shared" si="0"/>
        <v>2993</v>
      </c>
    </row>
    <row r="23" spans="1:18" x14ac:dyDescent="0.2">
      <c r="A23" s="545" t="s">
        <v>30</v>
      </c>
      <c r="B23" s="546">
        <v>611</v>
      </c>
      <c r="C23" s="546">
        <v>126</v>
      </c>
      <c r="D23" s="546">
        <v>54</v>
      </c>
      <c r="E23" s="546">
        <v>61</v>
      </c>
      <c r="F23" s="546">
        <v>0</v>
      </c>
      <c r="G23" s="546">
        <v>19</v>
      </c>
      <c r="H23" s="546">
        <v>8</v>
      </c>
      <c r="I23" s="546">
        <v>15</v>
      </c>
      <c r="J23" s="546">
        <v>918</v>
      </c>
      <c r="K23" s="546">
        <v>24</v>
      </c>
      <c r="L23" s="546">
        <v>49</v>
      </c>
      <c r="M23" s="546">
        <v>0</v>
      </c>
      <c r="N23" s="546">
        <v>0</v>
      </c>
      <c r="O23" s="546">
        <v>0</v>
      </c>
      <c r="P23" s="546">
        <v>33</v>
      </c>
      <c r="Q23" s="546">
        <v>16</v>
      </c>
      <c r="R23" s="550">
        <f t="shared" si="0"/>
        <v>1934</v>
      </c>
    </row>
    <row r="24" spans="1:18" x14ac:dyDescent="0.2">
      <c r="A24" s="545" t="s">
        <v>31</v>
      </c>
      <c r="B24" s="546">
        <v>669</v>
      </c>
      <c r="C24" s="546">
        <v>101</v>
      </c>
      <c r="D24" s="546">
        <v>65</v>
      </c>
      <c r="E24" s="546">
        <v>22</v>
      </c>
      <c r="F24" s="546">
        <v>0</v>
      </c>
      <c r="G24" s="546">
        <v>12</v>
      </c>
      <c r="H24" s="546">
        <v>0</v>
      </c>
      <c r="I24" s="546">
        <v>0</v>
      </c>
      <c r="J24" s="546">
        <v>686</v>
      </c>
      <c r="K24" s="546">
        <v>23</v>
      </c>
      <c r="L24" s="546">
        <v>34</v>
      </c>
      <c r="M24" s="546">
        <v>0</v>
      </c>
      <c r="N24" s="546">
        <v>0</v>
      </c>
      <c r="O24" s="546">
        <v>0</v>
      </c>
      <c r="P24" s="546">
        <v>21</v>
      </c>
      <c r="Q24" s="546">
        <v>0</v>
      </c>
      <c r="R24" s="550">
        <f t="shared" si="0"/>
        <v>1633</v>
      </c>
    </row>
    <row r="25" spans="1:18" x14ac:dyDescent="0.2">
      <c r="A25" s="545" t="s">
        <v>293</v>
      </c>
      <c r="B25" s="546">
        <v>2331</v>
      </c>
      <c r="C25" s="546">
        <v>349</v>
      </c>
      <c r="D25" s="546">
        <v>546</v>
      </c>
      <c r="E25" s="546">
        <v>151</v>
      </c>
      <c r="F25" s="546">
        <v>45</v>
      </c>
      <c r="G25" s="546">
        <v>44</v>
      </c>
      <c r="H25" s="546">
        <v>24</v>
      </c>
      <c r="I25" s="546">
        <v>78</v>
      </c>
      <c r="J25" s="546">
        <v>2184</v>
      </c>
      <c r="K25" s="546">
        <v>39</v>
      </c>
      <c r="L25" s="546">
        <v>217</v>
      </c>
      <c r="M25" s="546">
        <v>42</v>
      </c>
      <c r="N25" s="546">
        <v>158</v>
      </c>
      <c r="O25" s="546">
        <v>26</v>
      </c>
      <c r="P25" s="546">
        <v>57</v>
      </c>
      <c r="Q25" s="546">
        <v>0</v>
      </c>
      <c r="R25" s="550">
        <f t="shared" si="0"/>
        <v>6291</v>
      </c>
    </row>
    <row r="26" spans="1:18" ht="13.5" thickBot="1" x14ac:dyDescent="0.25">
      <c r="A26" s="558" t="s">
        <v>292</v>
      </c>
      <c r="B26" s="559">
        <v>2597</v>
      </c>
      <c r="C26" s="559">
        <v>291</v>
      </c>
      <c r="D26" s="559">
        <v>710</v>
      </c>
      <c r="E26" s="559">
        <v>167</v>
      </c>
      <c r="F26" s="559">
        <v>29</v>
      </c>
      <c r="G26" s="559">
        <v>53</v>
      </c>
      <c r="H26" s="559">
        <v>22</v>
      </c>
      <c r="I26" s="559">
        <v>114</v>
      </c>
      <c r="J26" s="559">
        <v>2706</v>
      </c>
      <c r="K26" s="559">
        <v>74</v>
      </c>
      <c r="L26" s="559">
        <v>209</v>
      </c>
      <c r="M26" s="559">
        <v>54</v>
      </c>
      <c r="N26" s="559">
        <v>60</v>
      </c>
      <c r="O26" s="559">
        <v>0</v>
      </c>
      <c r="P26" s="559">
        <v>86</v>
      </c>
      <c r="Q26" s="559">
        <v>48</v>
      </c>
      <c r="R26" s="560">
        <f t="shared" si="0"/>
        <v>7220</v>
      </c>
    </row>
    <row r="27" spans="1:18" x14ac:dyDescent="0.2">
      <c r="A27" s="551" t="s">
        <v>32</v>
      </c>
      <c r="B27" s="552">
        <f>SUM(B5:B26)</f>
        <v>22458</v>
      </c>
      <c r="C27" s="552">
        <f t="shared" ref="C27:P27" si="1">SUM(C5:C26)</f>
        <v>3229</v>
      </c>
      <c r="D27" s="552">
        <f t="shared" si="1"/>
        <v>4668</v>
      </c>
      <c r="E27" s="552">
        <f t="shared" si="1"/>
        <v>1415</v>
      </c>
      <c r="F27" s="552">
        <f t="shared" si="1"/>
        <v>787</v>
      </c>
      <c r="G27" s="552">
        <f t="shared" si="1"/>
        <v>533</v>
      </c>
      <c r="H27" s="552">
        <f t="shared" si="1"/>
        <v>218</v>
      </c>
      <c r="I27" s="552">
        <f t="shared" si="1"/>
        <v>1065</v>
      </c>
      <c r="J27" s="552">
        <f t="shared" si="1"/>
        <v>25486</v>
      </c>
      <c r="K27" s="552">
        <f t="shared" si="1"/>
        <v>533</v>
      </c>
      <c r="L27" s="552">
        <f t="shared" si="1"/>
        <v>2555</v>
      </c>
      <c r="M27" s="552">
        <f t="shared" si="1"/>
        <v>402</v>
      </c>
      <c r="N27" s="552">
        <f t="shared" si="1"/>
        <v>854</v>
      </c>
      <c r="O27" s="552">
        <f t="shared" si="1"/>
        <v>589</v>
      </c>
      <c r="P27" s="552">
        <f t="shared" si="1"/>
        <v>856</v>
      </c>
      <c r="Q27" s="552">
        <f>SUM(Q5:Q26)</f>
        <v>107</v>
      </c>
      <c r="R27" s="552">
        <f t="shared" si="0"/>
        <v>65755</v>
      </c>
    </row>
    <row r="28" spans="1:18" x14ac:dyDescent="0.2">
      <c r="A28" s="545" t="s">
        <v>33</v>
      </c>
      <c r="B28" s="546">
        <v>122</v>
      </c>
      <c r="C28" s="546">
        <v>25</v>
      </c>
      <c r="D28" s="546">
        <v>70</v>
      </c>
      <c r="E28" s="546">
        <v>0</v>
      </c>
      <c r="F28" s="546">
        <v>0</v>
      </c>
      <c r="G28" s="546">
        <v>9</v>
      </c>
      <c r="H28" s="546">
        <v>0</v>
      </c>
      <c r="I28" s="546">
        <v>12</v>
      </c>
      <c r="J28" s="546">
        <v>179</v>
      </c>
      <c r="K28" s="546">
        <v>0</v>
      </c>
      <c r="L28" s="546">
        <v>16</v>
      </c>
      <c r="M28" s="546">
        <v>0</v>
      </c>
      <c r="N28" s="546">
        <v>0</v>
      </c>
      <c r="O28" s="546">
        <v>0</v>
      </c>
      <c r="P28" s="546">
        <v>11</v>
      </c>
      <c r="Q28" s="546">
        <v>0</v>
      </c>
      <c r="R28" s="550">
        <f t="shared" si="0"/>
        <v>444</v>
      </c>
    </row>
    <row r="29" spans="1:18" ht="13.5" thickBot="1" x14ac:dyDescent="0.25">
      <c r="A29" s="547" t="s">
        <v>21</v>
      </c>
      <c r="B29" s="541">
        <v>124</v>
      </c>
      <c r="C29" s="541">
        <v>45</v>
      </c>
      <c r="D29" s="541">
        <v>45</v>
      </c>
      <c r="E29" s="541">
        <v>0</v>
      </c>
      <c r="F29" s="541">
        <v>19</v>
      </c>
      <c r="G29" s="541">
        <v>0</v>
      </c>
      <c r="H29" s="541">
        <v>9</v>
      </c>
      <c r="I29" s="541">
        <v>20</v>
      </c>
      <c r="J29" s="541">
        <v>223</v>
      </c>
      <c r="K29" s="541">
        <v>0</v>
      </c>
      <c r="L29" s="541">
        <v>19</v>
      </c>
      <c r="M29" s="541">
        <v>0</v>
      </c>
      <c r="N29" s="541">
        <v>22</v>
      </c>
      <c r="O29" s="541">
        <v>0</v>
      </c>
      <c r="P29" s="541">
        <v>13</v>
      </c>
      <c r="Q29" s="541">
        <v>0</v>
      </c>
      <c r="R29" s="542">
        <f t="shared" si="0"/>
        <v>539</v>
      </c>
    </row>
    <row r="30" spans="1:18" x14ac:dyDescent="0.2">
      <c r="A30" s="551" t="s">
        <v>34</v>
      </c>
      <c r="B30" s="552">
        <f>SUM(B27:B29)</f>
        <v>22704</v>
      </c>
      <c r="C30" s="552">
        <f t="shared" ref="C30:Q30" si="2">SUM(C27:C29)</f>
        <v>3299</v>
      </c>
      <c r="D30" s="552">
        <f t="shared" si="2"/>
        <v>4783</v>
      </c>
      <c r="E30" s="552">
        <f t="shared" si="2"/>
        <v>1415</v>
      </c>
      <c r="F30" s="552">
        <f t="shared" si="2"/>
        <v>806</v>
      </c>
      <c r="G30" s="552">
        <f t="shared" si="2"/>
        <v>542</v>
      </c>
      <c r="H30" s="552">
        <f t="shared" si="2"/>
        <v>227</v>
      </c>
      <c r="I30" s="552">
        <f t="shared" si="2"/>
        <v>1097</v>
      </c>
      <c r="J30" s="552">
        <f t="shared" si="2"/>
        <v>25888</v>
      </c>
      <c r="K30" s="552">
        <f t="shared" si="2"/>
        <v>533</v>
      </c>
      <c r="L30" s="552">
        <f t="shared" si="2"/>
        <v>2590</v>
      </c>
      <c r="M30" s="552">
        <f t="shared" si="2"/>
        <v>402</v>
      </c>
      <c r="N30" s="552">
        <f t="shared" si="2"/>
        <v>876</v>
      </c>
      <c r="O30" s="552">
        <f t="shared" si="2"/>
        <v>589</v>
      </c>
      <c r="P30" s="552">
        <f t="shared" si="2"/>
        <v>880</v>
      </c>
      <c r="Q30" s="552">
        <f t="shared" si="2"/>
        <v>107</v>
      </c>
      <c r="R30" s="552">
        <f t="shared" si="0"/>
        <v>66738</v>
      </c>
    </row>
    <row r="31" spans="1:18" x14ac:dyDescent="0.2">
      <c r="A31" s="561" t="s">
        <v>35</v>
      </c>
    </row>
    <row r="32" spans="1:18" x14ac:dyDescent="0.2">
      <c r="Q32" s="394"/>
    </row>
    <row r="33" spans="1:19" ht="18" customHeight="1" x14ac:dyDescent="0.2">
      <c r="A33" s="652" t="s">
        <v>351</v>
      </c>
      <c r="B33" s="652"/>
      <c r="C33" s="652"/>
      <c r="D33" s="652"/>
      <c r="E33" s="652"/>
      <c r="F33" s="652"/>
      <c r="G33" s="652"/>
      <c r="H33" s="652"/>
      <c r="I33" s="652"/>
      <c r="J33" s="652"/>
      <c r="K33" s="652"/>
      <c r="L33" s="652"/>
      <c r="M33" s="652"/>
      <c r="N33" s="652"/>
      <c r="O33" s="652"/>
      <c r="P33" s="652"/>
      <c r="Q33" s="652"/>
      <c r="R33" s="652"/>
      <c r="S33" s="108"/>
    </row>
    <row r="34" spans="1:19" ht="12.75" customHeight="1" x14ac:dyDescent="0.2">
      <c r="A34" s="1"/>
      <c r="B34" s="1"/>
      <c r="C34" s="1"/>
      <c r="D34" s="1"/>
      <c r="E34" s="1"/>
      <c r="F34" s="1"/>
      <c r="G34" s="1"/>
      <c r="H34" s="1"/>
      <c r="I34" s="1"/>
      <c r="J34" s="1"/>
      <c r="K34" s="1"/>
      <c r="L34" s="1"/>
      <c r="M34" s="1"/>
      <c r="N34" s="1"/>
      <c r="O34" s="1"/>
      <c r="P34" s="1"/>
      <c r="Q34" s="1"/>
      <c r="R34" s="1"/>
      <c r="S34" s="108"/>
    </row>
    <row r="35" spans="1:19" ht="37.5" customHeight="1" x14ac:dyDescent="0.2">
      <c r="A35" s="539"/>
      <c r="B35" s="599" t="s">
        <v>111</v>
      </c>
      <c r="C35" s="598" t="s">
        <v>112</v>
      </c>
      <c r="D35" s="598" t="s">
        <v>113</v>
      </c>
      <c r="E35" s="598" t="s">
        <v>114</v>
      </c>
      <c r="F35" s="598" t="s">
        <v>443</v>
      </c>
      <c r="G35" s="598" t="s">
        <v>115</v>
      </c>
      <c r="H35" s="598" t="s">
        <v>116</v>
      </c>
      <c r="I35" s="598" t="s">
        <v>117</v>
      </c>
      <c r="J35" s="598" t="s">
        <v>118</v>
      </c>
      <c r="K35" s="598" t="s">
        <v>119</v>
      </c>
      <c r="L35" s="598" t="s">
        <v>120</v>
      </c>
      <c r="M35" s="598" t="s">
        <v>121</v>
      </c>
      <c r="N35" s="598" t="s">
        <v>444</v>
      </c>
      <c r="O35" s="598" t="s">
        <v>123</v>
      </c>
      <c r="P35" s="598" t="s">
        <v>124</v>
      </c>
      <c r="Q35" s="598" t="s">
        <v>125</v>
      </c>
      <c r="R35" s="598" t="s">
        <v>210</v>
      </c>
    </row>
    <row r="36" spans="1:19" x14ac:dyDescent="0.2">
      <c r="A36" s="540" t="s">
        <v>302</v>
      </c>
      <c r="B36" s="546">
        <f>B7+B26</f>
        <v>3140</v>
      </c>
      <c r="C36" s="546">
        <f t="shared" ref="C36:Q36" si="3">C7+C26</f>
        <v>349</v>
      </c>
      <c r="D36" s="546">
        <f t="shared" si="3"/>
        <v>740</v>
      </c>
      <c r="E36" s="546">
        <f t="shared" si="3"/>
        <v>183</v>
      </c>
      <c r="F36" s="546">
        <f>F7+F26</f>
        <v>52</v>
      </c>
      <c r="G36" s="546">
        <f t="shared" si="3"/>
        <v>66</v>
      </c>
      <c r="H36" s="546">
        <f t="shared" si="3"/>
        <v>29</v>
      </c>
      <c r="I36" s="546">
        <f t="shared" si="3"/>
        <v>132</v>
      </c>
      <c r="J36" s="546">
        <f t="shared" si="3"/>
        <v>3281</v>
      </c>
      <c r="K36" s="546">
        <f t="shared" si="3"/>
        <v>101</v>
      </c>
      <c r="L36" s="546">
        <f t="shared" si="3"/>
        <v>274</v>
      </c>
      <c r="M36" s="546">
        <f t="shared" si="3"/>
        <v>54</v>
      </c>
      <c r="N36" s="546">
        <f t="shared" si="3"/>
        <v>60</v>
      </c>
      <c r="O36" s="546">
        <f t="shared" si="3"/>
        <v>0</v>
      </c>
      <c r="P36" s="546">
        <f t="shared" si="3"/>
        <v>114</v>
      </c>
      <c r="Q36" s="546">
        <f t="shared" si="3"/>
        <v>48</v>
      </c>
      <c r="R36" s="550">
        <f>SUM(B36:Q36)</f>
        <v>8623</v>
      </c>
    </row>
    <row r="37" spans="1:19" x14ac:dyDescent="0.2">
      <c r="A37" s="540" t="s">
        <v>303</v>
      </c>
      <c r="B37" s="546">
        <f>B9+B14</f>
        <v>1043</v>
      </c>
      <c r="C37" s="546">
        <f t="shared" ref="C37:Q37" si="4">C9+C14</f>
        <v>122</v>
      </c>
      <c r="D37" s="546">
        <f t="shared" si="4"/>
        <v>105</v>
      </c>
      <c r="E37" s="546">
        <f t="shared" si="4"/>
        <v>47</v>
      </c>
      <c r="F37" s="546">
        <f>F9</f>
        <v>0</v>
      </c>
      <c r="G37" s="546">
        <f t="shared" si="4"/>
        <v>25</v>
      </c>
      <c r="H37" s="546">
        <f>H14</f>
        <v>0</v>
      </c>
      <c r="I37" s="546">
        <f t="shared" si="4"/>
        <v>42</v>
      </c>
      <c r="J37" s="546">
        <f t="shared" si="4"/>
        <v>1178</v>
      </c>
      <c r="K37" s="546">
        <f t="shared" si="4"/>
        <v>0</v>
      </c>
      <c r="L37" s="546">
        <f t="shared" si="4"/>
        <v>137</v>
      </c>
      <c r="M37" s="546">
        <f t="shared" si="4"/>
        <v>0</v>
      </c>
      <c r="N37" s="546">
        <f t="shared" si="4"/>
        <v>0</v>
      </c>
      <c r="O37" s="546">
        <f t="shared" si="4"/>
        <v>0</v>
      </c>
      <c r="P37" s="546">
        <f t="shared" si="4"/>
        <v>37</v>
      </c>
      <c r="Q37" s="546">
        <f t="shared" si="4"/>
        <v>0</v>
      </c>
      <c r="R37" s="550">
        <f t="shared" ref="R37:R52" si="5">SUM(B37:Q37)</f>
        <v>2736</v>
      </c>
    </row>
    <row r="38" spans="1:19" x14ac:dyDescent="0.2">
      <c r="A38" s="540" t="s">
        <v>131</v>
      </c>
      <c r="B38" s="546">
        <f>B10</f>
        <v>1325</v>
      </c>
      <c r="C38" s="546">
        <f t="shared" ref="C38:Q39" si="6">C10</f>
        <v>272</v>
      </c>
      <c r="D38" s="546">
        <f t="shared" si="6"/>
        <v>125</v>
      </c>
      <c r="E38" s="546">
        <f t="shared" si="6"/>
        <v>55</v>
      </c>
      <c r="F38" s="546">
        <f>F10</f>
        <v>70</v>
      </c>
      <c r="G38" s="546">
        <f t="shared" si="6"/>
        <v>29</v>
      </c>
      <c r="H38" s="546">
        <f t="shared" si="6"/>
        <v>13</v>
      </c>
      <c r="I38" s="546">
        <f t="shared" si="6"/>
        <v>28</v>
      </c>
      <c r="J38" s="546">
        <f t="shared" si="6"/>
        <v>1076</v>
      </c>
      <c r="K38" s="546">
        <f t="shared" si="6"/>
        <v>18</v>
      </c>
      <c r="L38" s="546">
        <f t="shared" si="6"/>
        <v>125</v>
      </c>
      <c r="M38" s="546">
        <f t="shared" si="6"/>
        <v>0</v>
      </c>
      <c r="N38" s="546">
        <f t="shared" si="6"/>
        <v>0</v>
      </c>
      <c r="O38" s="546">
        <f t="shared" si="6"/>
        <v>41</v>
      </c>
      <c r="P38" s="546">
        <f t="shared" si="6"/>
        <v>42</v>
      </c>
      <c r="Q38" s="546">
        <f t="shared" si="6"/>
        <v>0</v>
      </c>
      <c r="R38" s="550">
        <f t="shared" si="5"/>
        <v>3219</v>
      </c>
    </row>
    <row r="39" spans="1:19" x14ac:dyDescent="0.2">
      <c r="A39" s="540" t="s">
        <v>285</v>
      </c>
      <c r="B39" s="546">
        <f>B11</f>
        <v>1068</v>
      </c>
      <c r="C39" s="546">
        <f t="shared" si="6"/>
        <v>82</v>
      </c>
      <c r="D39" s="546">
        <f t="shared" si="6"/>
        <v>68</v>
      </c>
      <c r="E39" s="546">
        <f t="shared" si="6"/>
        <v>36</v>
      </c>
      <c r="F39" s="546">
        <f>F11</f>
        <v>32</v>
      </c>
      <c r="G39" s="546">
        <f t="shared" si="6"/>
        <v>15</v>
      </c>
      <c r="H39" s="546">
        <f t="shared" si="6"/>
        <v>0</v>
      </c>
      <c r="I39" s="546">
        <f t="shared" si="6"/>
        <v>39</v>
      </c>
      <c r="J39" s="546">
        <f t="shared" si="6"/>
        <v>997</v>
      </c>
      <c r="K39" s="546">
        <f t="shared" si="6"/>
        <v>23</v>
      </c>
      <c r="L39" s="546">
        <f t="shared" si="6"/>
        <v>86</v>
      </c>
      <c r="M39" s="546">
        <f t="shared" si="6"/>
        <v>46</v>
      </c>
      <c r="N39" s="546">
        <f t="shared" si="6"/>
        <v>0</v>
      </c>
      <c r="O39" s="546">
        <f t="shared" si="6"/>
        <v>0</v>
      </c>
      <c r="P39" s="546">
        <f t="shared" si="6"/>
        <v>29</v>
      </c>
      <c r="Q39" s="546">
        <f t="shared" si="6"/>
        <v>16</v>
      </c>
      <c r="R39" s="550">
        <f t="shared" si="5"/>
        <v>2537</v>
      </c>
    </row>
    <row r="40" spans="1:19" x14ac:dyDescent="0.2">
      <c r="A40" s="540" t="s">
        <v>134</v>
      </c>
      <c r="B40" s="546">
        <f>B13</f>
        <v>87</v>
      </c>
      <c r="C40" s="546">
        <f t="shared" ref="C40:Q40" si="7">C13</f>
        <v>42</v>
      </c>
      <c r="D40" s="546">
        <f t="shared" si="7"/>
        <v>27</v>
      </c>
      <c r="E40" s="546">
        <f t="shared" si="7"/>
        <v>0</v>
      </c>
      <c r="F40" s="546">
        <f>F13</f>
        <v>0</v>
      </c>
      <c r="G40" s="546">
        <f t="shared" si="7"/>
        <v>0</v>
      </c>
      <c r="H40" s="546">
        <f t="shared" si="7"/>
        <v>0</v>
      </c>
      <c r="I40" s="546">
        <f t="shared" si="7"/>
        <v>0</v>
      </c>
      <c r="J40" s="546">
        <f t="shared" si="7"/>
        <v>107</v>
      </c>
      <c r="K40" s="546">
        <f t="shared" si="7"/>
        <v>0</v>
      </c>
      <c r="L40" s="546">
        <f t="shared" si="7"/>
        <v>0</v>
      </c>
      <c r="M40" s="546">
        <f t="shared" si="7"/>
        <v>0</v>
      </c>
      <c r="N40" s="546">
        <f t="shared" si="7"/>
        <v>0</v>
      </c>
      <c r="O40" s="546">
        <f t="shared" si="7"/>
        <v>0</v>
      </c>
      <c r="P40" s="546">
        <f t="shared" si="7"/>
        <v>0</v>
      </c>
      <c r="Q40" s="546">
        <f t="shared" si="7"/>
        <v>0</v>
      </c>
      <c r="R40" s="550">
        <f>SUM(B40:Q40)</f>
        <v>263</v>
      </c>
    </row>
    <row r="41" spans="1:19" x14ac:dyDescent="0.2">
      <c r="A41" s="540" t="s">
        <v>274</v>
      </c>
      <c r="B41" s="546">
        <f>B5+B12+B19</f>
        <v>1970</v>
      </c>
      <c r="C41" s="546">
        <f t="shared" ref="C41:Q41" si="8">C5+C12+C19</f>
        <v>338</v>
      </c>
      <c r="D41" s="546">
        <f t="shared" si="8"/>
        <v>413</v>
      </c>
      <c r="E41" s="546">
        <f t="shared" si="8"/>
        <v>117</v>
      </c>
      <c r="F41" s="546">
        <f>F5+F19</f>
        <v>68</v>
      </c>
      <c r="G41" s="546">
        <f t="shared" si="8"/>
        <v>44</v>
      </c>
      <c r="H41" s="546">
        <f t="shared" si="8"/>
        <v>36</v>
      </c>
      <c r="I41" s="546">
        <f t="shared" si="8"/>
        <v>116</v>
      </c>
      <c r="J41" s="546">
        <f t="shared" si="8"/>
        <v>2411</v>
      </c>
      <c r="K41" s="546">
        <f t="shared" si="8"/>
        <v>56</v>
      </c>
      <c r="L41" s="546">
        <f t="shared" si="8"/>
        <v>210</v>
      </c>
      <c r="M41" s="546">
        <f t="shared" si="8"/>
        <v>55</v>
      </c>
      <c r="N41" s="546">
        <f t="shared" si="8"/>
        <v>25</v>
      </c>
      <c r="O41" s="546">
        <f t="shared" si="8"/>
        <v>0</v>
      </c>
      <c r="P41" s="546">
        <f t="shared" si="8"/>
        <v>96</v>
      </c>
      <c r="Q41" s="546">
        <f t="shared" si="8"/>
        <v>0</v>
      </c>
      <c r="R41" s="550">
        <f>SUM(B41:Q41)</f>
        <v>5955</v>
      </c>
    </row>
    <row r="42" spans="1:19" x14ac:dyDescent="0.2">
      <c r="A42" s="540" t="s">
        <v>275</v>
      </c>
      <c r="B42" s="546">
        <f>B21+B23</f>
        <v>1724</v>
      </c>
      <c r="C42" s="546">
        <f t="shared" ref="C42:Q42" si="9">C21+C23</f>
        <v>275</v>
      </c>
      <c r="D42" s="546">
        <f t="shared" si="9"/>
        <v>175</v>
      </c>
      <c r="E42" s="546">
        <f t="shared" si="9"/>
        <v>181</v>
      </c>
      <c r="F42" s="546">
        <f>F21</f>
        <v>111</v>
      </c>
      <c r="G42" s="546">
        <f t="shared" si="9"/>
        <v>43</v>
      </c>
      <c r="H42" s="546">
        <f t="shared" si="9"/>
        <v>23</v>
      </c>
      <c r="I42" s="546">
        <f t="shared" si="9"/>
        <v>101</v>
      </c>
      <c r="J42" s="546">
        <f t="shared" si="9"/>
        <v>2740</v>
      </c>
      <c r="K42" s="546">
        <f t="shared" si="9"/>
        <v>24</v>
      </c>
      <c r="L42" s="546">
        <f t="shared" si="9"/>
        <v>294</v>
      </c>
      <c r="M42" s="546">
        <f t="shared" si="9"/>
        <v>53</v>
      </c>
      <c r="N42" s="546">
        <f t="shared" si="9"/>
        <v>68</v>
      </c>
      <c r="O42" s="546">
        <f t="shared" si="9"/>
        <v>56</v>
      </c>
      <c r="P42" s="546">
        <f t="shared" si="9"/>
        <v>91</v>
      </c>
      <c r="Q42" s="546">
        <f t="shared" si="9"/>
        <v>16</v>
      </c>
      <c r="R42" s="550">
        <f>SUM(B42:Q42)</f>
        <v>5975</v>
      </c>
    </row>
    <row r="43" spans="1:19" x14ac:dyDescent="0.2">
      <c r="A43" s="540" t="s">
        <v>137</v>
      </c>
      <c r="B43" s="546">
        <f>B16</f>
        <v>3292</v>
      </c>
      <c r="C43" s="546">
        <f t="shared" ref="C43:Q43" si="10">C16</f>
        <v>535</v>
      </c>
      <c r="D43" s="546">
        <f t="shared" si="10"/>
        <v>1835</v>
      </c>
      <c r="E43" s="546">
        <f t="shared" si="10"/>
        <v>331</v>
      </c>
      <c r="F43" s="546">
        <f>F16</f>
        <v>167</v>
      </c>
      <c r="G43" s="546">
        <f t="shared" si="10"/>
        <v>132</v>
      </c>
      <c r="H43" s="546">
        <f t="shared" si="10"/>
        <v>41</v>
      </c>
      <c r="I43" s="546">
        <f t="shared" si="10"/>
        <v>229</v>
      </c>
      <c r="J43" s="546">
        <f t="shared" si="10"/>
        <v>4900</v>
      </c>
      <c r="K43" s="546">
        <f t="shared" si="10"/>
        <v>96</v>
      </c>
      <c r="L43" s="546">
        <f t="shared" si="10"/>
        <v>526</v>
      </c>
      <c r="M43" s="546">
        <f t="shared" si="10"/>
        <v>79</v>
      </c>
      <c r="N43" s="546">
        <f t="shared" si="10"/>
        <v>442</v>
      </c>
      <c r="O43" s="546">
        <f t="shared" si="10"/>
        <v>388</v>
      </c>
      <c r="P43" s="546">
        <f t="shared" si="10"/>
        <v>124</v>
      </c>
      <c r="Q43" s="546">
        <f t="shared" si="10"/>
        <v>27</v>
      </c>
      <c r="R43" s="550">
        <f>SUM(B43:Q43)</f>
        <v>13144</v>
      </c>
    </row>
    <row r="44" spans="1:19" x14ac:dyDescent="0.2">
      <c r="A44" s="540" t="s">
        <v>276</v>
      </c>
      <c r="B44" s="546">
        <f>B8+B15</f>
        <v>1196</v>
      </c>
      <c r="C44" s="546">
        <f t="shared" ref="C44:Q44" si="11">C8+C15</f>
        <v>97</v>
      </c>
      <c r="D44" s="546">
        <f t="shared" si="11"/>
        <v>117</v>
      </c>
      <c r="E44" s="546">
        <f t="shared" si="11"/>
        <v>63</v>
      </c>
      <c r="F44" s="546">
        <f>F8+F15</f>
        <v>79</v>
      </c>
      <c r="G44" s="546">
        <f t="shared" si="11"/>
        <v>23</v>
      </c>
      <c r="H44" s="546">
        <f t="shared" si="11"/>
        <v>7</v>
      </c>
      <c r="I44" s="546">
        <f t="shared" si="11"/>
        <v>46</v>
      </c>
      <c r="J44" s="546">
        <f t="shared" si="11"/>
        <v>1324</v>
      </c>
      <c r="K44" s="546">
        <f t="shared" si="11"/>
        <v>17</v>
      </c>
      <c r="L44" s="546">
        <f t="shared" si="11"/>
        <v>159</v>
      </c>
      <c r="M44" s="546">
        <f t="shared" si="11"/>
        <v>0</v>
      </c>
      <c r="N44" s="546">
        <f t="shared" si="11"/>
        <v>0</v>
      </c>
      <c r="O44" s="546">
        <f t="shared" si="11"/>
        <v>0</v>
      </c>
      <c r="P44" s="546">
        <f t="shared" si="11"/>
        <v>52</v>
      </c>
      <c r="Q44" s="546">
        <f t="shared" si="11"/>
        <v>0</v>
      </c>
      <c r="R44" s="550">
        <f>SUM(B44:Q44)</f>
        <v>3180</v>
      </c>
    </row>
    <row r="45" spans="1:19" x14ac:dyDescent="0.2">
      <c r="A45" s="540" t="s">
        <v>284</v>
      </c>
      <c r="B45" s="546">
        <f>B6+B24+B18</f>
        <v>2290</v>
      </c>
      <c r="C45" s="546">
        <f t="shared" ref="C45:Q45" si="12">C6+C24+C18</f>
        <v>289</v>
      </c>
      <c r="D45" s="546">
        <f t="shared" si="12"/>
        <v>217</v>
      </c>
      <c r="E45" s="546">
        <f t="shared" si="12"/>
        <v>100</v>
      </c>
      <c r="F45" s="546">
        <f>F6+F24+F18</f>
        <v>66</v>
      </c>
      <c r="G45" s="546">
        <f t="shared" si="12"/>
        <v>46</v>
      </c>
      <c r="H45" s="546">
        <f>H6+H18</f>
        <v>17</v>
      </c>
      <c r="I45" s="546">
        <f>I6</f>
        <v>38</v>
      </c>
      <c r="J45" s="546">
        <f t="shared" si="12"/>
        <v>2389</v>
      </c>
      <c r="K45" s="546">
        <f t="shared" si="12"/>
        <v>57</v>
      </c>
      <c r="L45" s="546">
        <f t="shared" si="12"/>
        <v>223</v>
      </c>
      <c r="M45" s="546">
        <f t="shared" si="12"/>
        <v>35</v>
      </c>
      <c r="N45" s="546">
        <f t="shared" si="12"/>
        <v>60</v>
      </c>
      <c r="O45" s="546">
        <f t="shared" si="12"/>
        <v>30</v>
      </c>
      <c r="P45" s="546">
        <f t="shared" si="12"/>
        <v>67</v>
      </c>
      <c r="Q45" s="546">
        <f t="shared" si="12"/>
        <v>0</v>
      </c>
      <c r="R45" s="550">
        <f t="shared" si="5"/>
        <v>5924</v>
      </c>
    </row>
    <row r="46" spans="1:19" x14ac:dyDescent="0.2">
      <c r="A46" s="540" t="s">
        <v>277</v>
      </c>
      <c r="B46" s="546">
        <f>B17+B20</f>
        <v>1660</v>
      </c>
      <c r="C46" s="546">
        <f t="shared" ref="C46:Q46" si="13">C17+C20</f>
        <v>368</v>
      </c>
      <c r="D46" s="546">
        <f t="shared" si="13"/>
        <v>218</v>
      </c>
      <c r="E46" s="546">
        <f t="shared" si="13"/>
        <v>80</v>
      </c>
      <c r="F46" s="546">
        <f>F17</f>
        <v>78</v>
      </c>
      <c r="G46" s="546">
        <f t="shared" si="13"/>
        <v>47</v>
      </c>
      <c r="H46" s="546">
        <f t="shared" si="13"/>
        <v>28</v>
      </c>
      <c r="I46" s="546">
        <f t="shared" si="13"/>
        <v>129</v>
      </c>
      <c r="J46" s="546">
        <f t="shared" si="13"/>
        <v>1866</v>
      </c>
      <c r="K46" s="546">
        <f t="shared" si="13"/>
        <v>74</v>
      </c>
      <c r="L46" s="546">
        <f t="shared" si="13"/>
        <v>171</v>
      </c>
      <c r="M46" s="546">
        <f t="shared" si="13"/>
        <v>38</v>
      </c>
      <c r="N46" s="546">
        <f t="shared" si="13"/>
        <v>41</v>
      </c>
      <c r="O46" s="546">
        <f t="shared" si="13"/>
        <v>20</v>
      </c>
      <c r="P46" s="546">
        <f t="shared" si="13"/>
        <v>97</v>
      </c>
      <c r="Q46" s="546">
        <f t="shared" si="13"/>
        <v>0</v>
      </c>
      <c r="R46" s="550">
        <f t="shared" si="5"/>
        <v>4915</v>
      </c>
    </row>
    <row r="47" spans="1:19" x14ac:dyDescent="0.2">
      <c r="A47" s="540" t="s">
        <v>29</v>
      </c>
      <c r="B47" s="546">
        <f>B22</f>
        <v>1332</v>
      </c>
      <c r="C47" s="546">
        <f t="shared" ref="C47:Q47" si="14">C22</f>
        <v>111</v>
      </c>
      <c r="D47" s="546">
        <f t="shared" si="14"/>
        <v>82</v>
      </c>
      <c r="E47" s="546">
        <f t="shared" si="14"/>
        <v>71</v>
      </c>
      <c r="F47" s="546">
        <f>F22</f>
        <v>19</v>
      </c>
      <c r="G47" s="546">
        <f t="shared" si="14"/>
        <v>19</v>
      </c>
      <c r="H47" s="546">
        <f t="shared" si="14"/>
        <v>0</v>
      </c>
      <c r="I47" s="546">
        <f t="shared" si="14"/>
        <v>87</v>
      </c>
      <c r="J47" s="546">
        <f t="shared" si="14"/>
        <v>1033</v>
      </c>
      <c r="K47" s="546">
        <f t="shared" si="14"/>
        <v>28</v>
      </c>
      <c r="L47" s="546">
        <f t="shared" si="14"/>
        <v>133</v>
      </c>
      <c r="M47" s="546">
        <f t="shared" si="14"/>
        <v>0</v>
      </c>
      <c r="N47" s="546">
        <f t="shared" si="14"/>
        <v>0</v>
      </c>
      <c r="O47" s="546">
        <f t="shared" si="14"/>
        <v>28</v>
      </c>
      <c r="P47" s="546">
        <f t="shared" si="14"/>
        <v>50</v>
      </c>
      <c r="Q47" s="546">
        <f t="shared" si="14"/>
        <v>0</v>
      </c>
      <c r="R47" s="550">
        <f t="shared" si="5"/>
        <v>2993</v>
      </c>
    </row>
    <row r="48" spans="1:19" ht="13.5" thickBot="1" x14ac:dyDescent="0.25">
      <c r="A48" s="554" t="s">
        <v>293</v>
      </c>
      <c r="B48" s="541">
        <f>B25</f>
        <v>2331</v>
      </c>
      <c r="C48" s="541">
        <f t="shared" ref="C48:Q48" si="15">C25</f>
        <v>349</v>
      </c>
      <c r="D48" s="541">
        <f t="shared" si="15"/>
        <v>546</v>
      </c>
      <c r="E48" s="541">
        <f t="shared" si="15"/>
        <v>151</v>
      </c>
      <c r="F48" s="541">
        <f>F25</f>
        <v>45</v>
      </c>
      <c r="G48" s="541">
        <f t="shared" si="15"/>
        <v>44</v>
      </c>
      <c r="H48" s="541">
        <f t="shared" si="15"/>
        <v>24</v>
      </c>
      <c r="I48" s="541">
        <f t="shared" si="15"/>
        <v>78</v>
      </c>
      <c r="J48" s="541">
        <f t="shared" si="15"/>
        <v>2184</v>
      </c>
      <c r="K48" s="541">
        <f t="shared" si="15"/>
        <v>39</v>
      </c>
      <c r="L48" s="541">
        <f t="shared" si="15"/>
        <v>217</v>
      </c>
      <c r="M48" s="541">
        <f t="shared" si="15"/>
        <v>42</v>
      </c>
      <c r="N48" s="541">
        <f t="shared" si="15"/>
        <v>158</v>
      </c>
      <c r="O48" s="541">
        <f t="shared" si="15"/>
        <v>26</v>
      </c>
      <c r="P48" s="541">
        <f t="shared" si="15"/>
        <v>57</v>
      </c>
      <c r="Q48" s="541">
        <f t="shared" si="15"/>
        <v>0</v>
      </c>
      <c r="R48" s="542">
        <f>SUM(B48:Q48)</f>
        <v>6291</v>
      </c>
    </row>
    <row r="49" spans="1:106" s="540" customFormat="1" x14ac:dyDescent="0.2">
      <c r="A49" s="555" t="s">
        <v>32</v>
      </c>
      <c r="B49" s="550">
        <f t="shared" ref="B49:Q49" si="16">SUM(B36:B48)</f>
        <v>22458</v>
      </c>
      <c r="C49" s="550">
        <f t="shared" si="16"/>
        <v>3229</v>
      </c>
      <c r="D49" s="550">
        <f t="shared" si="16"/>
        <v>4668</v>
      </c>
      <c r="E49" s="550">
        <f t="shared" si="16"/>
        <v>1415</v>
      </c>
      <c r="F49" s="550">
        <f t="shared" si="16"/>
        <v>787</v>
      </c>
      <c r="G49" s="550">
        <f t="shared" si="16"/>
        <v>533</v>
      </c>
      <c r="H49" s="550">
        <f t="shared" si="16"/>
        <v>218</v>
      </c>
      <c r="I49" s="550">
        <f t="shared" si="16"/>
        <v>1065</v>
      </c>
      <c r="J49" s="550">
        <f t="shared" si="16"/>
        <v>25486</v>
      </c>
      <c r="K49" s="550">
        <f t="shared" si="16"/>
        <v>533</v>
      </c>
      <c r="L49" s="550">
        <f t="shared" si="16"/>
        <v>2555</v>
      </c>
      <c r="M49" s="550">
        <f t="shared" si="16"/>
        <v>402</v>
      </c>
      <c r="N49" s="550">
        <f t="shared" si="16"/>
        <v>854</v>
      </c>
      <c r="O49" s="550">
        <f t="shared" si="16"/>
        <v>589</v>
      </c>
      <c r="P49" s="550">
        <f t="shared" si="16"/>
        <v>856</v>
      </c>
      <c r="Q49" s="550">
        <f t="shared" si="16"/>
        <v>107</v>
      </c>
      <c r="R49" s="552">
        <f t="shared" si="5"/>
        <v>65755</v>
      </c>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row>
    <row r="50" spans="1:106" x14ac:dyDescent="0.2">
      <c r="A50" s="540" t="s">
        <v>33</v>
      </c>
      <c r="B50" s="546">
        <f>B28</f>
        <v>122</v>
      </c>
      <c r="C50" s="546">
        <f t="shared" ref="C50:Q51" si="17">C28</f>
        <v>25</v>
      </c>
      <c r="D50" s="546">
        <f t="shared" si="17"/>
        <v>70</v>
      </c>
      <c r="E50" s="546">
        <f t="shared" si="17"/>
        <v>0</v>
      </c>
      <c r="F50" s="546">
        <f t="shared" si="17"/>
        <v>0</v>
      </c>
      <c r="G50" s="546">
        <f t="shared" si="17"/>
        <v>9</v>
      </c>
      <c r="H50" s="546">
        <f t="shared" si="17"/>
        <v>0</v>
      </c>
      <c r="I50" s="546">
        <f t="shared" si="17"/>
        <v>12</v>
      </c>
      <c r="J50" s="546">
        <f t="shared" si="17"/>
        <v>179</v>
      </c>
      <c r="K50" s="546">
        <f t="shared" si="17"/>
        <v>0</v>
      </c>
      <c r="L50" s="546">
        <f t="shared" si="17"/>
        <v>16</v>
      </c>
      <c r="M50" s="546">
        <f t="shared" si="17"/>
        <v>0</v>
      </c>
      <c r="N50" s="546">
        <f t="shared" si="17"/>
        <v>0</v>
      </c>
      <c r="O50" s="546">
        <f t="shared" si="17"/>
        <v>0</v>
      </c>
      <c r="P50" s="546">
        <f t="shared" si="17"/>
        <v>11</v>
      </c>
      <c r="Q50" s="546">
        <f t="shared" si="17"/>
        <v>0</v>
      </c>
      <c r="R50" s="550">
        <f t="shared" si="5"/>
        <v>444</v>
      </c>
    </row>
    <row r="51" spans="1:106" ht="13.5" thickBot="1" x14ac:dyDescent="0.25">
      <c r="A51" s="554" t="s">
        <v>21</v>
      </c>
      <c r="B51" s="541">
        <f>B29</f>
        <v>124</v>
      </c>
      <c r="C51" s="541">
        <f t="shared" si="17"/>
        <v>45</v>
      </c>
      <c r="D51" s="541">
        <f t="shared" si="17"/>
        <v>45</v>
      </c>
      <c r="E51" s="541">
        <f t="shared" si="17"/>
        <v>0</v>
      </c>
      <c r="F51" s="541">
        <f t="shared" si="17"/>
        <v>19</v>
      </c>
      <c r="G51" s="541">
        <f t="shared" si="17"/>
        <v>0</v>
      </c>
      <c r="H51" s="541">
        <f t="shared" si="17"/>
        <v>9</v>
      </c>
      <c r="I51" s="541">
        <f t="shared" si="17"/>
        <v>20</v>
      </c>
      <c r="J51" s="541">
        <f t="shared" si="17"/>
        <v>223</v>
      </c>
      <c r="K51" s="541">
        <f t="shared" si="17"/>
        <v>0</v>
      </c>
      <c r="L51" s="541">
        <f t="shared" si="17"/>
        <v>19</v>
      </c>
      <c r="M51" s="541">
        <f t="shared" si="17"/>
        <v>0</v>
      </c>
      <c r="N51" s="541">
        <f t="shared" si="17"/>
        <v>22</v>
      </c>
      <c r="O51" s="541">
        <f t="shared" si="17"/>
        <v>0</v>
      </c>
      <c r="P51" s="541">
        <f t="shared" si="17"/>
        <v>13</v>
      </c>
      <c r="Q51" s="541">
        <f t="shared" si="17"/>
        <v>0</v>
      </c>
      <c r="R51" s="542">
        <f t="shared" si="5"/>
        <v>539</v>
      </c>
    </row>
    <row r="52" spans="1:106" x14ac:dyDescent="0.2">
      <c r="A52" s="557" t="s">
        <v>34</v>
      </c>
      <c r="B52" s="552">
        <f>SUM(B49:B51)</f>
        <v>22704</v>
      </c>
      <c r="C52" s="552">
        <f t="shared" ref="C52:Q52" si="18">SUM(C49:C51)</f>
        <v>3299</v>
      </c>
      <c r="D52" s="552">
        <f t="shared" si="18"/>
        <v>4783</v>
      </c>
      <c r="E52" s="552">
        <f t="shared" si="18"/>
        <v>1415</v>
      </c>
      <c r="F52" s="552">
        <f t="shared" si="18"/>
        <v>806</v>
      </c>
      <c r="G52" s="552">
        <f t="shared" si="18"/>
        <v>542</v>
      </c>
      <c r="H52" s="552">
        <f t="shared" si="18"/>
        <v>227</v>
      </c>
      <c r="I52" s="552">
        <f t="shared" si="18"/>
        <v>1097</v>
      </c>
      <c r="J52" s="552">
        <f t="shared" si="18"/>
        <v>25888</v>
      </c>
      <c r="K52" s="552">
        <f t="shared" si="18"/>
        <v>533</v>
      </c>
      <c r="L52" s="552">
        <f t="shared" si="18"/>
        <v>2590</v>
      </c>
      <c r="M52" s="552">
        <f t="shared" si="18"/>
        <v>402</v>
      </c>
      <c r="N52" s="552">
        <f t="shared" si="18"/>
        <v>876</v>
      </c>
      <c r="O52" s="552">
        <f t="shared" si="18"/>
        <v>589</v>
      </c>
      <c r="P52" s="552">
        <f t="shared" si="18"/>
        <v>880</v>
      </c>
      <c r="Q52" s="552">
        <f t="shared" si="18"/>
        <v>107</v>
      </c>
      <c r="R52" s="552">
        <f t="shared" si="5"/>
        <v>66738</v>
      </c>
    </row>
    <row r="53" spans="1:106" x14ac:dyDescent="0.2">
      <c r="A53" s="562" t="s">
        <v>35</v>
      </c>
    </row>
  </sheetData>
  <customSheetViews>
    <customSheetView guid="{4BF6A69F-C29D-460A-9E84-5045F8F80EEB}" showGridLines="0" topLeftCell="A37">
      <selection activeCell="U47" sqref="U47"/>
      <pageMargins left="0.7" right="0.7" top="0.75" bottom="0.75" header="0.3" footer="0.3"/>
      <pageSetup paperSize="9" orientation="landscape" verticalDpi="0"/>
    </customSheetView>
  </customSheetViews>
  <mergeCells count="2">
    <mergeCell ref="A2:R2"/>
    <mergeCell ref="A33:R33"/>
  </mergeCells>
  <phoneticPr fontId="10" type="noConversion"/>
  <pageMargins left="0.7" right="0.7" top="0.75" bottom="0.75" header="0.3" footer="0.3"/>
  <pageSetup paperSize="9" orientation="landscape" verticalDpi="0" r:id="rId1"/>
  <ignoredErrors>
    <ignoredError sqref="F37:H46" formula="1"/>
  </ignoredError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53"/>
  <sheetViews>
    <sheetView showGridLines="0" topLeftCell="A3" workbookViewId="0">
      <selection activeCell="S39" sqref="S39"/>
    </sheetView>
  </sheetViews>
  <sheetFormatPr baseColWidth="10" defaultRowHeight="12.75" x14ac:dyDescent="0.2"/>
  <cols>
    <col min="1" max="1" width="21.28515625" style="20" customWidth="1"/>
    <col min="2" max="2" width="8.28515625" style="20" customWidth="1"/>
    <col min="3" max="3" width="11.85546875" style="20" customWidth="1"/>
    <col min="4" max="4" width="5.7109375" style="20" bestFit="1" customWidth="1"/>
    <col min="5" max="5" width="6" style="20" bestFit="1" customWidth="1"/>
    <col min="6" max="6" width="8.5703125" style="20" customWidth="1"/>
    <col min="7" max="9" width="6.28515625" style="20" customWidth="1"/>
    <col min="10" max="10" width="6.28515625" style="20" bestFit="1" customWidth="1"/>
    <col min="11" max="11" width="6.28515625" style="20" customWidth="1"/>
    <col min="12" max="12" width="8.28515625" style="20" customWidth="1"/>
    <col min="13" max="13" width="6.42578125" style="20" customWidth="1"/>
    <col min="14" max="14" width="9.28515625" style="20" customWidth="1"/>
    <col min="15" max="15" width="8.42578125" style="20" customWidth="1"/>
    <col min="16" max="16" width="7.42578125" style="20" customWidth="1"/>
    <col min="17" max="17" width="7" style="20" bestFit="1" customWidth="1"/>
    <col min="18" max="18" width="7.140625" style="20" customWidth="1"/>
    <col min="19" max="19" width="2.85546875" style="20" customWidth="1"/>
    <col min="20" max="16384" width="11.42578125" style="20"/>
  </cols>
  <sheetData>
    <row r="1" spans="1:20" ht="12.75" customHeight="1" x14ac:dyDescent="0.2">
      <c r="A1" s="1"/>
      <c r="B1" s="1"/>
      <c r="C1" s="1"/>
      <c r="D1" s="1"/>
      <c r="E1" s="1"/>
      <c r="F1" s="1"/>
      <c r="G1" s="1"/>
      <c r="H1" s="1"/>
      <c r="I1" s="1"/>
      <c r="J1" s="1"/>
      <c r="K1" s="1"/>
      <c r="L1" s="1"/>
      <c r="M1" s="1"/>
      <c r="N1" s="1"/>
      <c r="O1" s="1"/>
      <c r="P1" s="1"/>
      <c r="Q1" s="1"/>
      <c r="R1" s="108"/>
    </row>
    <row r="2" spans="1:20" ht="12.75" customHeight="1" x14ac:dyDescent="0.2">
      <c r="A2" s="652" t="s">
        <v>355</v>
      </c>
      <c r="B2" s="652"/>
      <c r="C2" s="652"/>
      <c r="D2" s="652"/>
      <c r="E2" s="652"/>
      <c r="F2" s="652"/>
      <c r="G2" s="652"/>
      <c r="H2" s="652"/>
      <c r="I2" s="652"/>
      <c r="J2" s="652"/>
      <c r="K2" s="652"/>
      <c r="L2" s="652"/>
      <c r="M2" s="652"/>
      <c r="N2" s="652"/>
      <c r="O2" s="652"/>
      <c r="P2" s="652"/>
      <c r="Q2" s="652"/>
      <c r="R2" s="652"/>
    </row>
    <row r="3" spans="1:20" ht="12.75" customHeight="1" x14ac:dyDescent="0.2">
      <c r="A3" s="1"/>
      <c r="B3" s="1"/>
      <c r="C3" s="1"/>
      <c r="D3" s="1"/>
      <c r="E3" s="1"/>
      <c r="F3" s="1"/>
      <c r="G3" s="1"/>
      <c r="H3" s="1"/>
      <c r="I3" s="1"/>
      <c r="J3" s="1"/>
      <c r="K3" s="1"/>
      <c r="L3" s="1"/>
      <c r="M3" s="1"/>
      <c r="N3" s="1"/>
      <c r="O3" s="1"/>
      <c r="P3" s="1"/>
      <c r="Q3" s="1"/>
      <c r="R3" s="108"/>
    </row>
    <row r="4" spans="1:20" ht="51" x14ac:dyDescent="0.2">
      <c r="A4" s="539"/>
      <c r="B4" s="599" t="s">
        <v>111</v>
      </c>
      <c r="C4" s="598" t="s">
        <v>112</v>
      </c>
      <c r="D4" s="598" t="s">
        <v>113</v>
      </c>
      <c r="E4" s="598" t="s">
        <v>114</v>
      </c>
      <c r="F4" s="598" t="s">
        <v>72</v>
      </c>
      <c r="G4" s="598" t="s">
        <v>115</v>
      </c>
      <c r="H4" s="598" t="s">
        <v>116</v>
      </c>
      <c r="I4" s="598" t="s">
        <v>117</v>
      </c>
      <c r="J4" s="598" t="s">
        <v>118</v>
      </c>
      <c r="K4" s="598" t="s">
        <v>119</v>
      </c>
      <c r="L4" s="598" t="s">
        <v>120</v>
      </c>
      <c r="M4" s="598" t="s">
        <v>121</v>
      </c>
      <c r="N4" s="598" t="s">
        <v>122</v>
      </c>
      <c r="O4" s="598" t="s">
        <v>123</v>
      </c>
      <c r="P4" s="598" t="s">
        <v>124</v>
      </c>
      <c r="Q4" s="598" t="s">
        <v>125</v>
      </c>
      <c r="R4" s="598" t="s">
        <v>210</v>
      </c>
    </row>
    <row r="5" spans="1:20" ht="13.5" thickBot="1" x14ac:dyDescent="0.25">
      <c r="A5" s="540" t="s">
        <v>126</v>
      </c>
      <c r="B5" s="541">
        <v>91.34615384615384</v>
      </c>
      <c r="C5" s="541">
        <v>24.719101123595507</v>
      </c>
      <c r="D5" s="541">
        <v>98.039215686274517</v>
      </c>
      <c r="E5" s="541">
        <v>83.333333333333329</v>
      </c>
      <c r="F5" s="541">
        <v>50</v>
      </c>
      <c r="G5" s="541">
        <v>55.555555555555557</v>
      </c>
      <c r="H5" s="541">
        <v>91.666666666666671</v>
      </c>
      <c r="I5" s="541">
        <v>100</v>
      </c>
      <c r="J5" s="541">
        <v>87.385019710906704</v>
      </c>
      <c r="K5" s="541" t="s">
        <v>71</v>
      </c>
      <c r="L5" s="541">
        <v>57.142857142857146</v>
      </c>
      <c r="M5" s="541" t="s">
        <v>71</v>
      </c>
      <c r="N5" s="541">
        <v>68.421052631578945</v>
      </c>
      <c r="O5" s="541" t="s">
        <v>71</v>
      </c>
      <c r="P5" s="541">
        <v>95.652173913043484</v>
      </c>
      <c r="Q5" s="541" t="s">
        <v>71</v>
      </c>
      <c r="R5" s="542">
        <v>84.628190899001112</v>
      </c>
    </row>
    <row r="6" spans="1:20" ht="13.5" thickBot="1" x14ac:dyDescent="0.25">
      <c r="A6" s="543" t="s">
        <v>127</v>
      </c>
      <c r="B6" s="544">
        <v>89.974726200505472</v>
      </c>
      <c r="C6" s="544">
        <v>36.054421768707485</v>
      </c>
      <c r="D6" s="544">
        <v>100</v>
      </c>
      <c r="E6" s="544">
        <v>84.615384615384613</v>
      </c>
      <c r="F6" s="544">
        <v>88.372093023255815</v>
      </c>
      <c r="G6" s="544">
        <v>57.142857142857146</v>
      </c>
      <c r="H6" s="544">
        <v>88.235294117647058</v>
      </c>
      <c r="I6" s="544">
        <v>97.5</v>
      </c>
      <c r="J6" s="544">
        <v>82.82009724473258</v>
      </c>
      <c r="K6" s="544">
        <v>54.347826086956523</v>
      </c>
      <c r="L6" s="544">
        <v>48.305084745762713</v>
      </c>
      <c r="M6" s="544">
        <v>90.322580645161295</v>
      </c>
      <c r="N6" s="544">
        <v>85</v>
      </c>
      <c r="O6" s="544">
        <v>60</v>
      </c>
      <c r="P6" s="544">
        <v>96.15384615384616</v>
      </c>
      <c r="Q6" s="544" t="s">
        <v>71</v>
      </c>
      <c r="R6" s="542">
        <v>82.479700187382889</v>
      </c>
    </row>
    <row r="7" spans="1:20" ht="13.5" thickBot="1" x14ac:dyDescent="0.25">
      <c r="A7" s="545" t="s">
        <v>128</v>
      </c>
      <c r="B7" s="546">
        <v>91.63636363636364</v>
      </c>
      <c r="C7" s="546">
        <v>25.925925925925927</v>
      </c>
      <c r="D7" s="546">
        <v>100</v>
      </c>
      <c r="E7" s="546">
        <v>85.714285714285708</v>
      </c>
      <c r="F7" s="546">
        <v>91.304347826086953</v>
      </c>
      <c r="G7" s="546">
        <v>83.333333333333329</v>
      </c>
      <c r="H7" s="546">
        <v>92.307692307692307</v>
      </c>
      <c r="I7" s="546">
        <v>83.333333333333329</v>
      </c>
      <c r="J7" s="546">
        <v>83.853211009174316</v>
      </c>
      <c r="K7" s="546">
        <v>64.285714285714292</v>
      </c>
      <c r="L7" s="546">
        <v>57.142857142857146</v>
      </c>
      <c r="M7" s="546" t="s">
        <v>71</v>
      </c>
      <c r="N7" s="546" t="s">
        <v>71</v>
      </c>
      <c r="O7" s="546" t="s">
        <v>71</v>
      </c>
      <c r="P7" s="546">
        <v>100</v>
      </c>
      <c r="Q7" s="546" t="s">
        <v>71</v>
      </c>
      <c r="R7" s="542">
        <v>83.847810480976307</v>
      </c>
      <c r="T7" s="393"/>
    </row>
    <row r="8" spans="1:20" ht="13.5" thickBot="1" x14ac:dyDescent="0.25">
      <c r="A8" s="545" t="s">
        <v>129</v>
      </c>
      <c r="B8" s="546">
        <v>92.846715328467155</v>
      </c>
      <c r="C8" s="546">
        <v>41.304347826086953</v>
      </c>
      <c r="D8" s="546">
        <v>95.454545454545453</v>
      </c>
      <c r="E8" s="546">
        <v>84.615384615384613</v>
      </c>
      <c r="F8" s="546">
        <v>85.714285714285708</v>
      </c>
      <c r="G8" s="546">
        <v>55.555555555555557</v>
      </c>
      <c r="H8" s="546" t="s">
        <v>71</v>
      </c>
      <c r="I8" s="546">
        <v>95.238095238095241</v>
      </c>
      <c r="J8" s="546">
        <v>84.779050736497538</v>
      </c>
      <c r="K8" s="546">
        <v>70.833333333333329</v>
      </c>
      <c r="L8" s="546">
        <v>48.192771084337352</v>
      </c>
      <c r="M8" s="546" t="s">
        <v>71</v>
      </c>
      <c r="N8" s="546" t="s">
        <v>71</v>
      </c>
      <c r="O8" s="546" t="s">
        <v>71</v>
      </c>
      <c r="P8" s="546">
        <v>90.909090909090907</v>
      </c>
      <c r="Q8" s="546" t="s">
        <v>71</v>
      </c>
      <c r="R8" s="542">
        <v>85.244885306881585</v>
      </c>
    </row>
    <row r="9" spans="1:20" ht="13.5" thickBot="1" x14ac:dyDescent="0.25">
      <c r="A9" s="547" t="s">
        <v>130</v>
      </c>
      <c r="B9" s="541">
        <v>91.156462585034021</v>
      </c>
      <c r="C9" s="541">
        <v>40.697674418604649</v>
      </c>
      <c r="D9" s="541">
        <v>100</v>
      </c>
      <c r="E9" s="541">
        <v>84.375</v>
      </c>
      <c r="F9" s="541" t="s">
        <v>71</v>
      </c>
      <c r="G9" s="541">
        <v>60</v>
      </c>
      <c r="H9" s="541" t="s">
        <v>71</v>
      </c>
      <c r="I9" s="541">
        <v>95.454545454545453</v>
      </c>
      <c r="J9" s="541">
        <v>86.322188449848028</v>
      </c>
      <c r="K9" s="541" t="s">
        <v>71</v>
      </c>
      <c r="L9" s="541">
        <v>56.962025316455694</v>
      </c>
      <c r="M9" s="541" t="s">
        <v>71</v>
      </c>
      <c r="N9" s="541" t="s">
        <v>71</v>
      </c>
      <c r="O9" s="541" t="s">
        <v>71</v>
      </c>
      <c r="P9" s="541">
        <v>95.652173913043484</v>
      </c>
      <c r="Q9" s="541" t="s">
        <v>71</v>
      </c>
      <c r="R9" s="542">
        <v>84.679487179487182</v>
      </c>
    </row>
    <row r="10" spans="1:20" ht="13.5" thickBot="1" x14ac:dyDescent="0.25">
      <c r="A10" s="543" t="s">
        <v>131</v>
      </c>
      <c r="B10" s="544">
        <v>89.457601222307105</v>
      </c>
      <c r="C10" s="544">
        <v>35.272727272727273</v>
      </c>
      <c r="D10" s="544">
        <v>99.152542372881356</v>
      </c>
      <c r="E10" s="544">
        <v>79.310344827586206</v>
      </c>
      <c r="F10" s="544">
        <v>93.84615384615384</v>
      </c>
      <c r="G10" s="544">
        <v>68.965517241379317</v>
      </c>
      <c r="H10" s="544">
        <v>94.736842105263165</v>
      </c>
      <c r="I10" s="544">
        <v>93.333333333333329</v>
      </c>
      <c r="J10" s="544">
        <v>83.492366412213741</v>
      </c>
      <c r="K10" s="544">
        <v>68.181818181818187</v>
      </c>
      <c r="L10" s="544">
        <v>46.808510638297875</v>
      </c>
      <c r="M10" s="544" t="s">
        <v>71</v>
      </c>
      <c r="N10" s="544" t="s">
        <v>71</v>
      </c>
      <c r="O10" s="544">
        <v>50</v>
      </c>
      <c r="P10" s="544">
        <v>93.61702127659575</v>
      </c>
      <c r="Q10" s="544" t="s">
        <v>71</v>
      </c>
      <c r="R10" s="542">
        <v>81.039949270767281</v>
      </c>
    </row>
    <row r="11" spans="1:20" ht="13.5" thickBot="1" x14ac:dyDescent="0.25">
      <c r="A11" s="545" t="s">
        <v>132</v>
      </c>
      <c r="B11" s="546">
        <v>90.972918756268811</v>
      </c>
      <c r="C11" s="546">
        <v>29.166666666666668</v>
      </c>
      <c r="D11" s="546">
        <v>98.461538461538467</v>
      </c>
      <c r="E11" s="546">
        <v>77.5</v>
      </c>
      <c r="F11" s="546">
        <v>92</v>
      </c>
      <c r="G11" s="546">
        <v>50</v>
      </c>
      <c r="H11" s="546">
        <v>80</v>
      </c>
      <c r="I11" s="546">
        <v>100</v>
      </c>
      <c r="J11" s="546">
        <v>88.197424892703864</v>
      </c>
      <c r="K11" s="546">
        <v>59.25925925925926</v>
      </c>
      <c r="L11" s="546">
        <v>58.441558441558442</v>
      </c>
      <c r="M11" s="546">
        <v>92.307692307692307</v>
      </c>
      <c r="N11" s="546" t="s">
        <v>71</v>
      </c>
      <c r="O11" s="546" t="s">
        <v>71</v>
      </c>
      <c r="P11" s="546">
        <v>96.296296296296291</v>
      </c>
      <c r="Q11" s="546">
        <v>82.352941176470594</v>
      </c>
      <c r="R11" s="542">
        <v>86.521557136877348</v>
      </c>
    </row>
    <row r="12" spans="1:20" ht="13.5" thickBot="1" x14ac:dyDescent="0.25">
      <c r="A12" s="545" t="s">
        <v>133</v>
      </c>
      <c r="B12" s="546">
        <v>92.788461538461533</v>
      </c>
      <c r="C12" s="546">
        <v>29.166666666666668</v>
      </c>
      <c r="D12" s="546">
        <v>97.058823529411768</v>
      </c>
      <c r="E12" s="546">
        <v>93.333333333333329</v>
      </c>
      <c r="F12" s="546" t="s">
        <v>71</v>
      </c>
      <c r="G12" s="546">
        <v>44.444444444444443</v>
      </c>
      <c r="H12" s="546">
        <v>88.888888888888886</v>
      </c>
      <c r="I12" s="546">
        <v>90</v>
      </c>
      <c r="J12" s="546">
        <v>88.201160541586077</v>
      </c>
      <c r="K12" s="546">
        <v>50</v>
      </c>
      <c r="L12" s="546">
        <v>50</v>
      </c>
      <c r="M12" s="546" t="s">
        <v>71</v>
      </c>
      <c r="N12" s="546" t="s">
        <v>71</v>
      </c>
      <c r="O12" s="546" t="s">
        <v>71</v>
      </c>
      <c r="P12" s="546">
        <v>95.454545454545453</v>
      </c>
      <c r="Q12" s="546" t="s">
        <v>71</v>
      </c>
      <c r="R12" s="542">
        <v>85.161290322580641</v>
      </c>
    </row>
    <row r="13" spans="1:20" ht="13.5" thickBot="1" x14ac:dyDescent="0.25">
      <c r="A13" s="547" t="s">
        <v>134</v>
      </c>
      <c r="B13" s="541">
        <v>90.78947368421052</v>
      </c>
      <c r="C13" s="541">
        <v>34.693877551020407</v>
      </c>
      <c r="D13" s="541" t="s">
        <v>71</v>
      </c>
      <c r="E13" s="541">
        <v>90</v>
      </c>
      <c r="F13" s="541" t="s">
        <v>71</v>
      </c>
      <c r="G13" s="541" t="s">
        <v>71</v>
      </c>
      <c r="H13" s="541" t="s">
        <v>71</v>
      </c>
      <c r="I13" s="541" t="s">
        <v>71</v>
      </c>
      <c r="J13" s="541">
        <v>86.36363636363636</v>
      </c>
      <c r="K13" s="541" t="s">
        <v>71</v>
      </c>
      <c r="L13" s="541" t="s">
        <v>71</v>
      </c>
      <c r="M13" s="541" t="s">
        <v>71</v>
      </c>
      <c r="N13" s="541" t="s">
        <v>71</v>
      </c>
      <c r="O13" s="541" t="s">
        <v>71</v>
      </c>
      <c r="P13" s="541" t="s">
        <v>71</v>
      </c>
      <c r="Q13" s="541" t="s">
        <v>71</v>
      </c>
      <c r="R13" s="542">
        <v>77.551020408163268</v>
      </c>
    </row>
    <row r="14" spans="1:20" ht="13.5" thickBot="1" x14ac:dyDescent="0.25">
      <c r="A14" s="548" t="s">
        <v>135</v>
      </c>
      <c r="B14" s="544">
        <v>93.023255813953483</v>
      </c>
      <c r="C14" s="544">
        <v>36.956521739130437</v>
      </c>
      <c r="D14" s="544">
        <v>100</v>
      </c>
      <c r="E14" s="544">
        <v>94.736842105263165</v>
      </c>
      <c r="F14" s="544" t="s">
        <v>71</v>
      </c>
      <c r="G14" s="544">
        <v>50</v>
      </c>
      <c r="H14" s="544">
        <v>84.615384615384613</v>
      </c>
      <c r="I14" s="544">
        <v>100</v>
      </c>
      <c r="J14" s="544">
        <v>87.393162393162399</v>
      </c>
      <c r="K14" s="544" t="s">
        <v>71</v>
      </c>
      <c r="L14" s="544">
        <v>55.319148936170215</v>
      </c>
      <c r="M14" s="544" t="s">
        <v>71</v>
      </c>
      <c r="N14" s="544" t="s">
        <v>71</v>
      </c>
      <c r="O14" s="544" t="s">
        <v>71</v>
      </c>
      <c r="P14" s="544">
        <v>91.666666666666671</v>
      </c>
      <c r="Q14" s="544" t="s">
        <v>71</v>
      </c>
      <c r="R14" s="542">
        <v>87.181663837011882</v>
      </c>
    </row>
    <row r="15" spans="1:20" ht="13.5" thickBot="1" x14ac:dyDescent="0.25">
      <c r="A15" s="545" t="s">
        <v>136</v>
      </c>
      <c r="B15" s="546">
        <v>93.186003683241253</v>
      </c>
      <c r="C15" s="546">
        <v>36.065573770491802</v>
      </c>
      <c r="D15" s="546">
        <v>100</v>
      </c>
      <c r="E15" s="546">
        <v>89.743589743589737</v>
      </c>
      <c r="F15" s="546" t="s">
        <v>71</v>
      </c>
      <c r="G15" s="546">
        <v>71.428571428571431</v>
      </c>
      <c r="H15" s="546">
        <v>88.888888888888886</v>
      </c>
      <c r="I15" s="546">
        <v>100</v>
      </c>
      <c r="J15" s="546">
        <v>86.413043478260875</v>
      </c>
      <c r="K15" s="546" t="s">
        <v>71</v>
      </c>
      <c r="L15" s="546">
        <v>52.941176470588232</v>
      </c>
      <c r="M15" s="546" t="s">
        <v>71</v>
      </c>
      <c r="N15" s="546" t="s">
        <v>71</v>
      </c>
      <c r="O15" s="546" t="s">
        <v>71</v>
      </c>
      <c r="P15" s="546">
        <v>91.304347826086953</v>
      </c>
      <c r="Q15" s="546" t="s">
        <v>71</v>
      </c>
      <c r="R15" s="542">
        <v>86.619718309859152</v>
      </c>
    </row>
    <row r="16" spans="1:20" ht="13.5" thickBot="1" x14ac:dyDescent="0.25">
      <c r="A16" s="545" t="s">
        <v>137</v>
      </c>
      <c r="B16" s="546">
        <v>89.497332210053358</v>
      </c>
      <c r="C16" s="546">
        <v>13.868613138686131</v>
      </c>
      <c r="D16" s="546">
        <v>99.379524301964835</v>
      </c>
      <c r="E16" s="546">
        <v>85.493827160493822</v>
      </c>
      <c r="F16" s="546">
        <v>90.647482014388487</v>
      </c>
      <c r="G16" s="546">
        <v>70.247933884297524</v>
      </c>
      <c r="H16" s="546">
        <v>78.571428571428569</v>
      </c>
      <c r="I16" s="546">
        <v>100</v>
      </c>
      <c r="J16" s="546">
        <v>86.785560807907174</v>
      </c>
      <c r="K16" s="546">
        <v>63.20754716981132</v>
      </c>
      <c r="L16" s="546">
        <v>50.74946466809422</v>
      </c>
      <c r="M16" s="546">
        <v>94.936708860759495</v>
      </c>
      <c r="N16" s="546">
        <v>89.901477832512313</v>
      </c>
      <c r="O16" s="546">
        <v>62.041884816753928</v>
      </c>
      <c r="P16" s="546">
        <v>95.833333333333329</v>
      </c>
      <c r="Q16" s="546">
        <v>77.272727272727266</v>
      </c>
      <c r="R16" s="542">
        <v>84.401432599253226</v>
      </c>
    </row>
    <row r="17" spans="1:18" ht="13.5" thickBot="1" x14ac:dyDescent="0.25">
      <c r="A17" s="547" t="s">
        <v>24</v>
      </c>
      <c r="B17" s="541">
        <v>84.01997503121099</v>
      </c>
      <c r="C17" s="541">
        <v>27.338129496402878</v>
      </c>
      <c r="D17" s="541">
        <v>97.916666666666671</v>
      </c>
      <c r="E17" s="541">
        <v>80</v>
      </c>
      <c r="F17" s="541">
        <v>85.526315789473685</v>
      </c>
      <c r="G17" s="541">
        <v>56.521739130434781</v>
      </c>
      <c r="H17" s="541">
        <v>76.92307692307692</v>
      </c>
      <c r="I17" s="541">
        <v>100</v>
      </c>
      <c r="J17" s="541">
        <v>79.207920792079207</v>
      </c>
      <c r="K17" s="541">
        <v>56.410256410256409</v>
      </c>
      <c r="L17" s="541">
        <v>35.849056603773583</v>
      </c>
      <c r="M17" s="541">
        <v>83.333333333333329</v>
      </c>
      <c r="N17" s="541" t="s">
        <v>71</v>
      </c>
      <c r="O17" s="541" t="s">
        <v>71</v>
      </c>
      <c r="P17" s="541">
        <v>98.07692307692308</v>
      </c>
      <c r="Q17" s="541" t="s">
        <v>71</v>
      </c>
      <c r="R17" s="542">
        <v>77.27082461280871</v>
      </c>
    </row>
    <row r="18" spans="1:18" ht="13.5" thickBot="1" x14ac:dyDescent="0.25">
      <c r="A18" s="548" t="s">
        <v>25</v>
      </c>
      <c r="B18" s="544">
        <v>89.002557544757039</v>
      </c>
      <c r="C18" s="544">
        <v>20.930232558139537</v>
      </c>
      <c r="D18" s="544">
        <v>100</v>
      </c>
      <c r="E18" s="544">
        <v>78.94736842105263</v>
      </c>
      <c r="F18" s="544">
        <v>88.461538461538467</v>
      </c>
      <c r="G18" s="544">
        <v>87.5</v>
      </c>
      <c r="H18" s="544">
        <v>80</v>
      </c>
      <c r="I18" s="544" t="s">
        <v>71</v>
      </c>
      <c r="J18" s="544">
        <v>83.578431372549019</v>
      </c>
      <c r="K18" s="544" t="s">
        <v>71</v>
      </c>
      <c r="L18" s="544">
        <v>41.095890410958901</v>
      </c>
      <c r="M18" s="544" t="s">
        <v>71</v>
      </c>
      <c r="N18" s="544" t="s">
        <v>71</v>
      </c>
      <c r="O18" s="544" t="s">
        <v>71</v>
      </c>
      <c r="P18" s="544">
        <v>100</v>
      </c>
      <c r="Q18" s="544" t="s">
        <v>71</v>
      </c>
      <c r="R18" s="542">
        <v>80.984555984555982</v>
      </c>
    </row>
    <row r="19" spans="1:18" ht="13.5" thickBot="1" x14ac:dyDescent="0.25">
      <c r="A19" s="545" t="s">
        <v>26</v>
      </c>
      <c r="B19" s="546">
        <v>91.069459757442118</v>
      </c>
      <c r="C19" s="546">
        <v>32.666666666666664</v>
      </c>
      <c r="D19" s="546">
        <v>97.241379310344826</v>
      </c>
      <c r="E19" s="546">
        <v>81.944444444444443</v>
      </c>
      <c r="F19" s="546">
        <v>82</v>
      </c>
      <c r="G19" s="546">
        <v>66.666666666666671</v>
      </c>
      <c r="H19" s="546">
        <v>66.666666666666671</v>
      </c>
      <c r="I19" s="546">
        <v>100</v>
      </c>
      <c r="J19" s="546">
        <v>83.642495784148394</v>
      </c>
      <c r="K19" s="546">
        <v>71.428571428571431</v>
      </c>
      <c r="L19" s="546">
        <v>57.303370786516851</v>
      </c>
      <c r="M19" s="546">
        <v>82.258064516129039</v>
      </c>
      <c r="N19" s="546" t="s">
        <v>71</v>
      </c>
      <c r="O19" s="546" t="s">
        <v>71</v>
      </c>
      <c r="P19" s="546">
        <v>93.61702127659575</v>
      </c>
      <c r="Q19" s="546" t="s">
        <v>71</v>
      </c>
      <c r="R19" s="542">
        <v>83.262108262108256</v>
      </c>
    </row>
    <row r="20" spans="1:18" ht="13.5" thickBot="1" x14ac:dyDescent="0.25">
      <c r="A20" s="545" t="s">
        <v>27</v>
      </c>
      <c r="B20" s="546">
        <v>89.416058394160586</v>
      </c>
      <c r="C20" s="546">
        <v>33.913043478260867</v>
      </c>
      <c r="D20" s="546">
        <v>100</v>
      </c>
      <c r="E20" s="546">
        <v>74.358974358974365</v>
      </c>
      <c r="F20" s="546" t="s">
        <v>71</v>
      </c>
      <c r="G20" s="546">
        <v>75</v>
      </c>
      <c r="H20" s="546">
        <v>92.307692307692307</v>
      </c>
      <c r="I20" s="546">
        <v>96.491228070175438</v>
      </c>
      <c r="J20" s="546">
        <v>83.604985618408435</v>
      </c>
      <c r="K20" s="546">
        <v>64.285714285714292</v>
      </c>
      <c r="L20" s="546">
        <v>55.932203389830505</v>
      </c>
      <c r="M20" s="546" t="s">
        <v>71</v>
      </c>
      <c r="N20" s="546">
        <v>100</v>
      </c>
      <c r="O20" s="546">
        <v>66.666666666666671</v>
      </c>
      <c r="P20" s="546">
        <v>100</v>
      </c>
      <c r="Q20" s="546" t="s">
        <v>71</v>
      </c>
      <c r="R20" s="542">
        <v>81.485849056603769</v>
      </c>
    </row>
    <row r="21" spans="1:18" ht="13.5" thickBot="1" x14ac:dyDescent="0.25">
      <c r="A21" s="547" t="s">
        <v>28</v>
      </c>
      <c r="B21" s="541">
        <v>85.084745762711862</v>
      </c>
      <c r="C21" s="541">
        <v>28.235294117647058</v>
      </c>
      <c r="D21" s="541">
        <v>98.611111111111114</v>
      </c>
      <c r="E21" s="541">
        <v>83.333333333333329</v>
      </c>
      <c r="F21" s="541">
        <v>87.5</v>
      </c>
      <c r="G21" s="541">
        <v>62.962962962962962</v>
      </c>
      <c r="H21" s="541">
        <v>71.428571428571431</v>
      </c>
      <c r="I21" s="541">
        <v>100</v>
      </c>
      <c r="J21" s="541">
        <v>82.531645569620252</v>
      </c>
      <c r="K21" s="541" t="s">
        <v>71</v>
      </c>
      <c r="L21" s="541">
        <v>49.382716049382715</v>
      </c>
      <c r="M21" s="541">
        <v>92.307692307692307</v>
      </c>
      <c r="N21" s="541">
        <v>91.549295774647888</v>
      </c>
      <c r="O21" s="541">
        <v>61.81818181818182</v>
      </c>
      <c r="P21" s="541">
        <v>100</v>
      </c>
      <c r="Q21" s="541" t="s">
        <v>71</v>
      </c>
      <c r="R21" s="542">
        <v>80.280701754385959</v>
      </c>
    </row>
    <row r="22" spans="1:18" ht="13.5" thickBot="1" x14ac:dyDescent="0.25">
      <c r="A22" s="548" t="s">
        <v>29</v>
      </c>
      <c r="B22" s="544">
        <v>92.701863354037272</v>
      </c>
      <c r="C22" s="544">
        <v>40.869565217391305</v>
      </c>
      <c r="D22" s="544">
        <v>100</v>
      </c>
      <c r="E22" s="544">
        <v>74.390243902439025</v>
      </c>
      <c r="F22" s="544" t="s">
        <v>71</v>
      </c>
      <c r="G22" s="544">
        <v>63.157894736842103</v>
      </c>
      <c r="H22" s="544">
        <v>93.333333333333329</v>
      </c>
      <c r="I22" s="544">
        <v>100</v>
      </c>
      <c r="J22" s="544">
        <v>85.658914728682177</v>
      </c>
      <c r="K22" s="544">
        <v>52</v>
      </c>
      <c r="L22" s="544">
        <v>59.016393442622949</v>
      </c>
      <c r="M22" s="544" t="s">
        <v>71</v>
      </c>
      <c r="N22" s="544" t="s">
        <v>71</v>
      </c>
      <c r="O22" s="544">
        <v>61.53846153846154</v>
      </c>
      <c r="P22" s="544">
        <v>95.454545454545453</v>
      </c>
      <c r="Q22" s="544" t="s">
        <v>71</v>
      </c>
      <c r="R22" s="542">
        <v>85.714285714285708</v>
      </c>
    </row>
    <row r="23" spans="1:18" ht="13.5" thickBot="1" x14ac:dyDescent="0.25">
      <c r="A23" s="545" t="s">
        <v>30</v>
      </c>
      <c r="B23" s="546">
        <v>92.698412698412696</v>
      </c>
      <c r="C23" s="546">
        <v>38.211382113821138</v>
      </c>
      <c r="D23" s="546">
        <v>100</v>
      </c>
      <c r="E23" s="546">
        <v>86.666666666666671</v>
      </c>
      <c r="F23" s="546" t="s">
        <v>71</v>
      </c>
      <c r="G23" s="546">
        <v>25</v>
      </c>
      <c r="H23" s="546">
        <v>66.666666666666671</v>
      </c>
      <c r="I23" s="546">
        <v>100</v>
      </c>
      <c r="J23" s="546">
        <v>84.081196581196579</v>
      </c>
      <c r="K23" s="546">
        <v>70.370370370370367</v>
      </c>
      <c r="L23" s="546">
        <v>61.53846153846154</v>
      </c>
      <c r="M23" s="546" t="s">
        <v>71</v>
      </c>
      <c r="N23" s="546" t="s">
        <v>71</v>
      </c>
      <c r="O23" s="546" t="s">
        <v>71</v>
      </c>
      <c r="P23" s="546">
        <v>78.787878787878782</v>
      </c>
      <c r="Q23" s="546">
        <v>69.230769230769226</v>
      </c>
      <c r="R23" s="542">
        <v>83.350202429149803</v>
      </c>
    </row>
    <row r="24" spans="1:18" ht="13.5" thickBot="1" x14ac:dyDescent="0.25">
      <c r="A24" s="545" t="s">
        <v>31</v>
      </c>
      <c r="B24" s="546">
        <v>90.352220520673811</v>
      </c>
      <c r="C24" s="546">
        <v>29.464285714285715</v>
      </c>
      <c r="D24" s="546">
        <v>100</v>
      </c>
      <c r="E24" s="546">
        <v>89.285714285714292</v>
      </c>
      <c r="F24" s="546" t="s">
        <v>71</v>
      </c>
      <c r="G24" s="546">
        <v>71.428571428571431</v>
      </c>
      <c r="H24" s="546" t="s">
        <v>71</v>
      </c>
      <c r="I24" s="546" t="s">
        <v>71</v>
      </c>
      <c r="J24" s="546">
        <v>84.537572254335259</v>
      </c>
      <c r="K24" s="546">
        <v>70.833333333333329</v>
      </c>
      <c r="L24" s="546">
        <v>60</v>
      </c>
      <c r="M24" s="546" t="s">
        <v>71</v>
      </c>
      <c r="N24" s="546" t="s">
        <v>71</v>
      </c>
      <c r="O24" s="546" t="s">
        <v>71</v>
      </c>
      <c r="P24" s="546">
        <v>80.952380952380949</v>
      </c>
      <c r="Q24" s="546" t="s">
        <v>71</v>
      </c>
      <c r="R24" s="542">
        <v>82.685297691373023</v>
      </c>
    </row>
    <row r="25" spans="1:18" ht="13.5" thickBot="1" x14ac:dyDescent="0.25">
      <c r="A25" s="547" t="s">
        <v>293</v>
      </c>
      <c r="B25" s="541">
        <v>87.797619047619051</v>
      </c>
      <c r="C25" s="541">
        <v>27.245508982035929</v>
      </c>
      <c r="D25" s="541">
        <v>98.540145985401466</v>
      </c>
      <c r="E25" s="541">
        <v>82.394366197183103</v>
      </c>
      <c r="F25" s="541">
        <v>93.023255813953483</v>
      </c>
      <c r="G25" s="541">
        <v>44.897959183673471</v>
      </c>
      <c r="H25" s="541">
        <v>80</v>
      </c>
      <c r="I25" s="541">
        <v>98.701298701298697</v>
      </c>
      <c r="J25" s="541">
        <v>81.874722345624164</v>
      </c>
      <c r="K25" s="541">
        <v>62.5</v>
      </c>
      <c r="L25" s="541">
        <v>52.238805970149251</v>
      </c>
      <c r="M25" s="541">
        <v>80</v>
      </c>
      <c r="N25" s="541">
        <v>90.909090909090907</v>
      </c>
      <c r="O25" s="541">
        <v>81.25</v>
      </c>
      <c r="P25" s="541">
        <v>98.113207547169807</v>
      </c>
      <c r="Q25" s="541" t="s">
        <v>71</v>
      </c>
      <c r="R25" s="542">
        <v>81.949515796158124</v>
      </c>
    </row>
    <row r="26" spans="1:18" ht="13.5" thickBot="1" x14ac:dyDescent="0.25">
      <c r="A26" s="548" t="s">
        <v>292</v>
      </c>
      <c r="B26" s="544">
        <v>91.031894934333963</v>
      </c>
      <c r="C26" s="544">
        <v>38.129496402877699</v>
      </c>
      <c r="D26" s="544">
        <v>99.480519480519476</v>
      </c>
      <c r="E26" s="544">
        <v>86.764705882352942</v>
      </c>
      <c r="F26" s="544">
        <v>87.096774193548384</v>
      </c>
      <c r="G26" s="544">
        <v>69.090909090909093</v>
      </c>
      <c r="H26" s="544">
        <v>72.222222222222229</v>
      </c>
      <c r="I26" s="544">
        <v>99.122807017543863</v>
      </c>
      <c r="J26" s="544">
        <v>86.071297317162802</v>
      </c>
      <c r="K26" s="544">
        <v>71.621621621621628</v>
      </c>
      <c r="L26" s="544">
        <v>64.021164021164026</v>
      </c>
      <c r="M26" s="544">
        <v>95</v>
      </c>
      <c r="N26" s="544">
        <v>96.226415094339629</v>
      </c>
      <c r="O26" s="544" t="s">
        <v>71</v>
      </c>
      <c r="P26" s="544">
        <v>97.701149425287355</v>
      </c>
      <c r="Q26" s="544">
        <v>81.481481481481481</v>
      </c>
      <c r="R26" s="542">
        <v>87.081404846174792</v>
      </c>
    </row>
    <row r="27" spans="1:18" ht="13.5" thickBot="1" x14ac:dyDescent="0.25">
      <c r="A27" s="549" t="s">
        <v>32</v>
      </c>
      <c r="B27" s="550">
        <v>89.985901841571945</v>
      </c>
      <c r="C27" s="550">
        <v>29.638777400432232</v>
      </c>
      <c r="D27" s="550">
        <v>99.139197984463578</v>
      </c>
      <c r="E27" s="550">
        <v>83.825503355704697</v>
      </c>
      <c r="F27" s="550">
        <v>87.856071964017985</v>
      </c>
      <c r="G27" s="550">
        <v>62.833675564681727</v>
      </c>
      <c r="H27" s="550">
        <v>82.771535580524343</v>
      </c>
      <c r="I27" s="550">
        <v>98.647342995169083</v>
      </c>
      <c r="J27" s="550">
        <v>84.783891139340071</v>
      </c>
      <c r="K27" s="550">
        <v>63.853211009174309</v>
      </c>
      <c r="L27" s="550">
        <v>52.580372250423011</v>
      </c>
      <c r="M27" s="550">
        <v>89.5</v>
      </c>
      <c r="N27" s="550">
        <v>90.422885572139307</v>
      </c>
      <c r="O27" s="550">
        <v>62.270450751252085</v>
      </c>
      <c r="P27" s="550">
        <v>95.295536791314831</v>
      </c>
      <c r="Q27" s="550">
        <v>77.173913043478265</v>
      </c>
      <c r="R27" s="542">
        <v>83.64228533162877</v>
      </c>
    </row>
    <row r="28" spans="1:18" ht="13.5" thickBot="1" x14ac:dyDescent="0.25">
      <c r="A28" s="545" t="s">
        <v>33</v>
      </c>
      <c r="B28" s="546">
        <v>78.461538461538467</v>
      </c>
      <c r="C28" s="546">
        <v>27.586206896551722</v>
      </c>
      <c r="D28" s="546">
        <v>98.648648648648646</v>
      </c>
      <c r="E28" s="546" t="s">
        <v>71</v>
      </c>
      <c r="F28" s="546" t="s">
        <v>71</v>
      </c>
      <c r="G28" s="546">
        <v>90.909090909090907</v>
      </c>
      <c r="H28" s="546">
        <v>71.428571428571431</v>
      </c>
      <c r="I28" s="546">
        <v>100</v>
      </c>
      <c r="J28" s="546">
        <v>80.932203389830505</v>
      </c>
      <c r="K28" s="546" t="s">
        <v>71</v>
      </c>
      <c r="L28" s="546">
        <v>66.666666666666671</v>
      </c>
      <c r="M28" s="546" t="s">
        <v>71</v>
      </c>
      <c r="N28" s="546" t="s">
        <v>71</v>
      </c>
      <c r="O28" s="546" t="s">
        <v>71</v>
      </c>
      <c r="P28" s="546">
        <v>90.476190476190482</v>
      </c>
      <c r="Q28" s="546" t="s">
        <v>71</v>
      </c>
      <c r="R28" s="542">
        <v>80.789946140035909</v>
      </c>
    </row>
    <row r="29" spans="1:18" ht="13.5" thickBot="1" x14ac:dyDescent="0.25">
      <c r="A29" s="547" t="s">
        <v>21</v>
      </c>
      <c r="B29" s="541">
        <v>82.882882882882882</v>
      </c>
      <c r="C29" s="541">
        <v>34.782608695652172</v>
      </c>
      <c r="D29" s="541">
        <v>98.333333333333329</v>
      </c>
      <c r="E29" s="541" t="s">
        <v>71</v>
      </c>
      <c r="F29" s="541">
        <v>70.588235294117652</v>
      </c>
      <c r="G29" s="541">
        <v>46.153846153846153</v>
      </c>
      <c r="H29" s="541" t="s">
        <v>71</v>
      </c>
      <c r="I29" s="541">
        <v>100</v>
      </c>
      <c r="J29" s="541">
        <v>77.333333333333329</v>
      </c>
      <c r="K29" s="541" t="s">
        <v>71</v>
      </c>
      <c r="L29" s="541">
        <v>55</v>
      </c>
      <c r="M29" s="541" t="s">
        <v>71</v>
      </c>
      <c r="N29" s="541">
        <v>76.19047619047619</v>
      </c>
      <c r="O29" s="541" t="s">
        <v>71</v>
      </c>
      <c r="P29" s="541">
        <v>94.117647058823536</v>
      </c>
      <c r="Q29" s="541" t="s">
        <v>71</v>
      </c>
      <c r="R29" s="542">
        <v>76.978417266187051</v>
      </c>
    </row>
    <row r="30" spans="1:18" ht="13.5" thickBot="1" x14ac:dyDescent="0.25">
      <c r="A30" s="551" t="s">
        <v>34</v>
      </c>
      <c r="B30" s="552">
        <v>89.886219974715544</v>
      </c>
      <c r="C30" s="552">
        <v>29.692214846107422</v>
      </c>
      <c r="D30" s="552">
        <v>99.121911374310798</v>
      </c>
      <c r="E30" s="552">
        <v>83.825503355704697</v>
      </c>
      <c r="F30" s="552">
        <v>87.42690058479532</v>
      </c>
      <c r="G30" s="552">
        <v>63.013698630136986</v>
      </c>
      <c r="H30" s="552">
        <v>82.481751824817522</v>
      </c>
      <c r="I30" s="552">
        <v>98.714416896235079</v>
      </c>
      <c r="J30" s="552">
        <v>84.68402348578492</v>
      </c>
      <c r="K30" s="552">
        <v>63.853211009174309</v>
      </c>
      <c r="L30" s="552">
        <v>52.723492723492726</v>
      </c>
      <c r="M30" s="552">
        <v>89.5</v>
      </c>
      <c r="N30" s="552">
        <v>90.060606060606062</v>
      </c>
      <c r="O30" s="552">
        <v>62.270450751252085</v>
      </c>
      <c r="P30" s="552">
        <v>95.155709342560556</v>
      </c>
      <c r="Q30" s="552">
        <v>77.173913043478265</v>
      </c>
      <c r="R30" s="542">
        <v>83.563058411529653</v>
      </c>
    </row>
    <row r="31" spans="1:18" x14ac:dyDescent="0.2">
      <c r="A31" s="553" t="s">
        <v>354</v>
      </c>
    </row>
    <row r="32" spans="1:18" x14ac:dyDescent="0.2">
      <c r="Q32" s="394"/>
    </row>
    <row r="33" spans="1:19" ht="19.5" customHeight="1" x14ac:dyDescent="0.2">
      <c r="A33" s="652" t="s">
        <v>355</v>
      </c>
      <c r="B33" s="652"/>
      <c r="C33" s="652"/>
      <c r="D33" s="652"/>
      <c r="E33" s="652"/>
      <c r="F33" s="652"/>
      <c r="G33" s="652"/>
      <c r="H33" s="652"/>
      <c r="I33" s="652"/>
      <c r="J33" s="652"/>
      <c r="K33" s="652"/>
      <c r="L33" s="652"/>
      <c r="M33" s="652"/>
      <c r="N33" s="652"/>
      <c r="O33" s="652"/>
      <c r="P33" s="652"/>
      <c r="Q33" s="652"/>
      <c r="R33" s="652"/>
      <c r="S33" s="108"/>
    </row>
    <row r="34" spans="1:19" ht="12.75" customHeight="1" x14ac:dyDescent="0.2">
      <c r="A34" s="1"/>
      <c r="B34" s="1"/>
      <c r="C34" s="1"/>
      <c r="D34" s="1"/>
      <c r="E34" s="1"/>
      <c r="F34" s="1"/>
      <c r="G34" s="1"/>
      <c r="H34" s="1"/>
      <c r="I34" s="1"/>
      <c r="J34" s="1"/>
      <c r="K34" s="1"/>
      <c r="L34" s="1"/>
      <c r="M34" s="1"/>
      <c r="N34" s="1"/>
      <c r="O34" s="1"/>
      <c r="P34" s="1"/>
      <c r="Q34" s="1"/>
      <c r="R34" s="1"/>
      <c r="S34" s="108"/>
    </row>
    <row r="35" spans="1:19" ht="37.5" customHeight="1" x14ac:dyDescent="0.2">
      <c r="A35" s="539"/>
      <c r="B35" s="599" t="s">
        <v>111</v>
      </c>
      <c r="C35" s="598" t="s">
        <v>112</v>
      </c>
      <c r="D35" s="598" t="s">
        <v>113</v>
      </c>
      <c r="E35" s="598" t="s">
        <v>114</v>
      </c>
      <c r="F35" s="598" t="s">
        <v>443</v>
      </c>
      <c r="G35" s="598" t="s">
        <v>115</v>
      </c>
      <c r="H35" s="598" t="s">
        <v>116</v>
      </c>
      <c r="I35" s="598" t="s">
        <v>117</v>
      </c>
      <c r="J35" s="598" t="s">
        <v>118</v>
      </c>
      <c r="K35" s="598" t="s">
        <v>119</v>
      </c>
      <c r="L35" s="598" t="s">
        <v>120</v>
      </c>
      <c r="M35" s="598" t="s">
        <v>121</v>
      </c>
      <c r="N35" s="598" t="s">
        <v>444</v>
      </c>
      <c r="O35" s="598" t="s">
        <v>123</v>
      </c>
      <c r="P35" s="598" t="s">
        <v>124</v>
      </c>
      <c r="Q35" s="598" t="s">
        <v>125</v>
      </c>
      <c r="R35" s="598" t="s">
        <v>210</v>
      </c>
    </row>
    <row r="36" spans="1:19" x14ac:dyDescent="0.2">
      <c r="A36" s="540" t="s">
        <v>302</v>
      </c>
      <c r="B36" s="546">
        <v>90.573248407643305</v>
      </c>
      <c r="C36" s="546">
        <v>35.816618911174785</v>
      </c>
      <c r="D36" s="546">
        <v>98.918918918918919</v>
      </c>
      <c r="E36" s="546">
        <v>81.967213114754102</v>
      </c>
      <c r="F36" s="546">
        <v>82.692307692307693</v>
      </c>
      <c r="G36" s="546">
        <v>63.636363636363633</v>
      </c>
      <c r="H36" s="546">
        <v>96.551724137931032</v>
      </c>
      <c r="I36" s="546">
        <v>98.484848484848484</v>
      </c>
      <c r="J36" s="546">
        <v>84.486437061871385</v>
      </c>
      <c r="K36" s="546">
        <v>67.32673267326733</v>
      </c>
      <c r="L36" s="546">
        <v>59.854014598540147</v>
      </c>
      <c r="M36" s="546">
        <v>96.296296296296291</v>
      </c>
      <c r="N36" s="546">
        <v>95</v>
      </c>
      <c r="O36" s="546" t="s">
        <v>71</v>
      </c>
      <c r="P36" s="546">
        <v>99.122807017543863</v>
      </c>
      <c r="Q36" s="546">
        <v>85.416666666666671</v>
      </c>
      <c r="R36" s="550">
        <v>85.364722254435804</v>
      </c>
    </row>
    <row r="37" spans="1:19" x14ac:dyDescent="0.2">
      <c r="A37" s="540" t="s">
        <v>303</v>
      </c>
      <c r="B37" s="546">
        <v>92.329817833173536</v>
      </c>
      <c r="C37" s="546">
        <v>31.147540983606557</v>
      </c>
      <c r="D37" s="546">
        <v>100</v>
      </c>
      <c r="E37" s="546">
        <v>80.851063829787236</v>
      </c>
      <c r="F37" s="546" t="s">
        <v>71</v>
      </c>
      <c r="G37" s="546">
        <v>76</v>
      </c>
      <c r="H37" s="546" t="s">
        <v>71</v>
      </c>
      <c r="I37" s="546">
        <v>100</v>
      </c>
      <c r="J37" s="546">
        <v>86.417657045840414</v>
      </c>
      <c r="K37" s="546" t="s">
        <v>71</v>
      </c>
      <c r="L37" s="546">
        <v>61.313868613138688</v>
      </c>
      <c r="M37" s="546" t="s">
        <v>71</v>
      </c>
      <c r="N37" s="546" t="s">
        <v>71</v>
      </c>
      <c r="O37" s="546" t="s">
        <v>71</v>
      </c>
      <c r="P37" s="546">
        <v>100</v>
      </c>
      <c r="Q37" s="546" t="s">
        <v>71</v>
      </c>
      <c r="R37" s="550">
        <v>85.672514619883046</v>
      </c>
    </row>
    <row r="38" spans="1:19" x14ac:dyDescent="0.2">
      <c r="A38" s="540" t="s">
        <v>131</v>
      </c>
      <c r="B38" s="546">
        <v>89.509433962264154</v>
      </c>
      <c r="C38" s="546">
        <v>34.558823529411768</v>
      </c>
      <c r="D38" s="546">
        <v>100</v>
      </c>
      <c r="E38" s="546">
        <v>78.181818181818187</v>
      </c>
      <c r="F38" s="546">
        <v>85.714285714285708</v>
      </c>
      <c r="G38" s="546">
        <v>55.172413793103445</v>
      </c>
      <c r="H38" s="546">
        <v>92.307692307692307</v>
      </c>
      <c r="I38" s="546">
        <v>100</v>
      </c>
      <c r="J38" s="546">
        <v>83.364312267657994</v>
      </c>
      <c r="K38" s="546">
        <v>72.222222222222229</v>
      </c>
      <c r="L38" s="546">
        <v>49.6</v>
      </c>
      <c r="M38" s="546" t="s">
        <v>71</v>
      </c>
      <c r="N38" s="546" t="s">
        <v>71</v>
      </c>
      <c r="O38" s="546">
        <v>53.658536585365852</v>
      </c>
      <c r="P38" s="546">
        <v>95.238095238095241</v>
      </c>
      <c r="Q38" s="546" t="s">
        <v>71</v>
      </c>
      <c r="R38" s="550">
        <v>80.708294501397944</v>
      </c>
    </row>
    <row r="39" spans="1:19" x14ac:dyDescent="0.2">
      <c r="A39" s="540" t="s">
        <v>285</v>
      </c>
      <c r="B39" s="546">
        <v>94.662921348314612</v>
      </c>
      <c r="C39" s="546">
        <v>37.804878048780488</v>
      </c>
      <c r="D39" s="546">
        <v>100</v>
      </c>
      <c r="E39" s="546">
        <v>88.888888888888886</v>
      </c>
      <c r="F39" s="546">
        <v>78.125</v>
      </c>
      <c r="G39" s="546">
        <v>80</v>
      </c>
      <c r="H39" s="546" t="s">
        <v>71</v>
      </c>
      <c r="I39" s="546">
        <v>100</v>
      </c>
      <c r="J39" s="546">
        <v>87.562688064192571</v>
      </c>
      <c r="K39" s="546">
        <v>56.521739130434781</v>
      </c>
      <c r="L39" s="546">
        <v>58.139534883720927</v>
      </c>
      <c r="M39" s="546">
        <v>82.608695652173907</v>
      </c>
      <c r="N39" s="546" t="s">
        <v>71</v>
      </c>
      <c r="O39" s="546" t="s">
        <v>71</v>
      </c>
      <c r="P39" s="546">
        <v>100</v>
      </c>
      <c r="Q39" s="546">
        <v>87.5</v>
      </c>
      <c r="R39" s="550">
        <v>88.096176586519505</v>
      </c>
    </row>
    <row r="40" spans="1:19" x14ac:dyDescent="0.2">
      <c r="A40" s="540" t="s">
        <v>134</v>
      </c>
      <c r="B40" s="546">
        <v>81.609195402298852</v>
      </c>
      <c r="C40" s="546">
        <v>23.80952380952381</v>
      </c>
      <c r="D40" s="546">
        <v>100</v>
      </c>
      <c r="E40" s="546" t="s">
        <v>296</v>
      </c>
      <c r="F40" s="546" t="s">
        <v>71</v>
      </c>
      <c r="G40" s="546" t="s">
        <v>71</v>
      </c>
      <c r="H40" s="546" t="s">
        <v>71</v>
      </c>
      <c r="I40" s="546" t="s">
        <v>71</v>
      </c>
      <c r="J40" s="546">
        <v>79.439252336448604</v>
      </c>
      <c r="K40" s="546" t="s">
        <v>71</v>
      </c>
      <c r="L40" s="546" t="s">
        <v>71</v>
      </c>
      <c r="M40" s="546" t="s">
        <v>71</v>
      </c>
      <c r="N40" s="546" t="s">
        <v>71</v>
      </c>
      <c r="O40" s="546" t="s">
        <v>71</v>
      </c>
      <c r="P40" s="546" t="s">
        <v>71</v>
      </c>
      <c r="Q40" s="546" t="s">
        <v>71</v>
      </c>
      <c r="R40" s="550">
        <v>73.384030418250944</v>
      </c>
    </row>
    <row r="41" spans="1:19" x14ac:dyDescent="0.2">
      <c r="A41" s="540" t="s">
        <v>274</v>
      </c>
      <c r="B41" s="546">
        <v>91.26903553299492</v>
      </c>
      <c r="C41" s="546">
        <v>31.065088757396449</v>
      </c>
      <c r="D41" s="546">
        <v>99.27360774818402</v>
      </c>
      <c r="E41" s="546">
        <v>83.760683760683762</v>
      </c>
      <c r="F41" s="546">
        <v>77.941176470588232</v>
      </c>
      <c r="G41" s="546">
        <v>65.909090909090907</v>
      </c>
      <c r="H41" s="546">
        <v>86.111111111111114</v>
      </c>
      <c r="I41" s="546">
        <v>99.137931034482762</v>
      </c>
      <c r="J41" s="546">
        <v>83.990045624222319</v>
      </c>
      <c r="K41" s="546">
        <v>69.642857142857139</v>
      </c>
      <c r="L41" s="546">
        <v>60.952380952380949</v>
      </c>
      <c r="M41" s="546">
        <v>98.181818181818187</v>
      </c>
      <c r="N41" s="546">
        <v>88</v>
      </c>
      <c r="O41" s="546" t="s">
        <v>71</v>
      </c>
      <c r="P41" s="546">
        <v>98.958333333333329</v>
      </c>
      <c r="Q41" s="546" t="s">
        <v>71</v>
      </c>
      <c r="R41" s="550">
        <v>83.99664147774979</v>
      </c>
    </row>
    <row r="42" spans="1:19" x14ac:dyDescent="0.2">
      <c r="A42" s="540" t="s">
        <v>275</v>
      </c>
      <c r="B42" s="546">
        <v>89.501160092807424</v>
      </c>
      <c r="C42" s="546">
        <v>24.727272727272727</v>
      </c>
      <c r="D42" s="546">
        <v>97.142857142857139</v>
      </c>
      <c r="E42" s="546">
        <v>80.662983425414367</v>
      </c>
      <c r="F42" s="546">
        <v>84.684684684684683</v>
      </c>
      <c r="G42" s="546">
        <v>51.162790697674417</v>
      </c>
      <c r="H42" s="546">
        <v>82.608695652173907</v>
      </c>
      <c r="I42" s="546">
        <v>97.029702970297024</v>
      </c>
      <c r="J42" s="546">
        <v>82.737226277372258</v>
      </c>
      <c r="K42" s="546">
        <v>70.833333333333329</v>
      </c>
      <c r="L42" s="546">
        <v>54.42176870748299</v>
      </c>
      <c r="M42" s="546">
        <v>92.452830188679243</v>
      </c>
      <c r="N42" s="546">
        <v>92.647058823529406</v>
      </c>
      <c r="O42" s="546">
        <v>62.5</v>
      </c>
      <c r="P42" s="546">
        <v>94.505494505494511</v>
      </c>
      <c r="Q42" s="546">
        <v>43.75</v>
      </c>
      <c r="R42" s="550">
        <v>81.071129707112974</v>
      </c>
    </row>
    <row r="43" spans="1:19" x14ac:dyDescent="0.2">
      <c r="A43" s="540" t="s">
        <v>137</v>
      </c>
      <c r="B43" s="546">
        <v>89.246658566221143</v>
      </c>
      <c r="C43" s="546">
        <v>17.009345794392523</v>
      </c>
      <c r="D43" s="546">
        <v>97.711171662125338</v>
      </c>
      <c r="E43" s="546">
        <v>86.404833836858003</v>
      </c>
      <c r="F43" s="546">
        <v>85.029940119760482</v>
      </c>
      <c r="G43" s="546">
        <v>65.909090909090907</v>
      </c>
      <c r="H43" s="546">
        <v>85.365853658536579</v>
      </c>
      <c r="I43" s="546">
        <v>99.126637554585159</v>
      </c>
      <c r="J43" s="546">
        <v>87.34693877551021</v>
      </c>
      <c r="K43" s="546">
        <v>68.75</v>
      </c>
      <c r="L43" s="546">
        <v>50.950570342205324</v>
      </c>
      <c r="M43" s="546">
        <v>87.341772151898738</v>
      </c>
      <c r="N43" s="546">
        <v>92.307692307692307</v>
      </c>
      <c r="O43" s="546">
        <v>58.762886597938142</v>
      </c>
      <c r="P43" s="546">
        <v>95.967741935483872</v>
      </c>
      <c r="Q43" s="546">
        <v>74.074074074074076</v>
      </c>
      <c r="R43" s="550">
        <v>84.122032866707244</v>
      </c>
    </row>
    <row r="44" spans="1:19" x14ac:dyDescent="0.2">
      <c r="A44" s="540" t="s">
        <v>276</v>
      </c>
      <c r="B44" s="546">
        <v>92.725752508361211</v>
      </c>
      <c r="C44" s="546">
        <v>36.082474226804123</v>
      </c>
      <c r="D44" s="546">
        <v>100</v>
      </c>
      <c r="E44" s="546">
        <v>82.539682539682545</v>
      </c>
      <c r="F44" s="546">
        <v>86.075949367088612</v>
      </c>
      <c r="G44" s="546">
        <v>73.913043478260875</v>
      </c>
      <c r="H44" s="546">
        <v>71.428571428571431</v>
      </c>
      <c r="I44" s="546">
        <v>97.826086956521735</v>
      </c>
      <c r="J44" s="546">
        <v>84.290030211480357</v>
      </c>
      <c r="K44" s="546">
        <v>64.705882352941174</v>
      </c>
      <c r="L44" s="546">
        <v>54.716981132075475</v>
      </c>
      <c r="M44" s="546" t="s">
        <v>71</v>
      </c>
      <c r="N44" s="546" t="s">
        <v>71</v>
      </c>
      <c r="O44" s="546" t="s">
        <v>71</v>
      </c>
      <c r="P44" s="546">
        <v>94.230769230769226</v>
      </c>
      <c r="Q44" s="546" t="s">
        <v>71</v>
      </c>
      <c r="R44" s="550">
        <v>85.25157232704403</v>
      </c>
    </row>
    <row r="45" spans="1:19" x14ac:dyDescent="0.2">
      <c r="A45" s="540" t="s">
        <v>284</v>
      </c>
      <c r="B45" s="546">
        <v>91.659388646288207</v>
      </c>
      <c r="C45" s="546">
        <v>42.560553633217992</v>
      </c>
      <c r="D45" s="546">
        <v>99.539170506912441</v>
      </c>
      <c r="E45" s="546">
        <v>75</v>
      </c>
      <c r="F45" s="546">
        <v>81.818181818181813</v>
      </c>
      <c r="G45" s="546">
        <v>63.043478260869563</v>
      </c>
      <c r="H45" s="546">
        <v>88.235294117647058</v>
      </c>
      <c r="I45" s="546">
        <v>97.368421052631575</v>
      </c>
      <c r="J45" s="546">
        <v>84.261197153620756</v>
      </c>
      <c r="K45" s="546">
        <v>70.175438596491233</v>
      </c>
      <c r="L45" s="546">
        <v>50.672645739910315</v>
      </c>
      <c r="M45" s="546">
        <v>80</v>
      </c>
      <c r="N45" s="546">
        <v>90</v>
      </c>
      <c r="O45" s="546">
        <v>50</v>
      </c>
      <c r="P45" s="546">
        <v>97.014925373134332</v>
      </c>
      <c r="Q45" s="546" t="s">
        <v>71</v>
      </c>
      <c r="R45" s="550">
        <v>83.997299122214713</v>
      </c>
    </row>
    <row r="46" spans="1:19" x14ac:dyDescent="0.2">
      <c r="A46" s="540" t="s">
        <v>277</v>
      </c>
      <c r="B46" s="546">
        <v>88.433734939759034</v>
      </c>
      <c r="C46" s="546">
        <v>33.423913043478258</v>
      </c>
      <c r="D46" s="546">
        <v>98.623853211009177</v>
      </c>
      <c r="E46" s="546">
        <v>80</v>
      </c>
      <c r="F46" s="546">
        <v>84.615384615384613</v>
      </c>
      <c r="G46" s="546">
        <v>61.702127659574465</v>
      </c>
      <c r="H46" s="546">
        <v>92.857142857142861</v>
      </c>
      <c r="I46" s="546">
        <v>97.674418604651166</v>
      </c>
      <c r="J46" s="546">
        <v>79.79635584137192</v>
      </c>
      <c r="K46" s="546">
        <v>56.756756756756758</v>
      </c>
      <c r="L46" s="546">
        <v>52.631578947368418</v>
      </c>
      <c r="M46" s="546">
        <v>78.94736842105263</v>
      </c>
      <c r="N46" s="546">
        <v>92.682926829268297</v>
      </c>
      <c r="O46" s="546">
        <v>70</v>
      </c>
      <c r="P46" s="546">
        <v>97.9381443298969</v>
      </c>
      <c r="Q46" s="546" t="s">
        <v>71</v>
      </c>
      <c r="R46" s="550">
        <v>79.654120040691765</v>
      </c>
    </row>
    <row r="47" spans="1:19" x14ac:dyDescent="0.2">
      <c r="A47" s="540" t="s">
        <v>29</v>
      </c>
      <c r="B47" s="546">
        <v>92.792792792792795</v>
      </c>
      <c r="C47" s="546">
        <v>36.936936936936938</v>
      </c>
      <c r="D47" s="546">
        <v>98.780487804878049</v>
      </c>
      <c r="E47" s="546">
        <v>87.323943661971825</v>
      </c>
      <c r="F47" s="546">
        <v>84.21052631578948</v>
      </c>
      <c r="G47" s="546">
        <v>84.21052631578948</v>
      </c>
      <c r="H47" s="546" t="s">
        <v>71</v>
      </c>
      <c r="I47" s="546">
        <v>97.701149425287355</v>
      </c>
      <c r="J47" s="546">
        <v>85.382381413359141</v>
      </c>
      <c r="K47" s="546">
        <v>75</v>
      </c>
      <c r="L47" s="546">
        <v>51.879699248120303</v>
      </c>
      <c r="M47" s="546" t="s">
        <v>71</v>
      </c>
      <c r="N47" s="546" t="s">
        <v>71</v>
      </c>
      <c r="O47" s="546">
        <v>64.285714285714292</v>
      </c>
      <c r="P47" s="546">
        <v>94</v>
      </c>
      <c r="Q47" s="546" t="s">
        <v>71</v>
      </c>
      <c r="R47" s="550">
        <v>86.000668225860338</v>
      </c>
    </row>
    <row r="48" spans="1:19" ht="13.5" thickBot="1" x14ac:dyDescent="0.25">
      <c r="A48" s="554" t="s">
        <v>293</v>
      </c>
      <c r="B48" s="541">
        <v>87.987987987987992</v>
      </c>
      <c r="C48" s="541">
        <v>23.49570200573066</v>
      </c>
      <c r="D48" s="541">
        <v>99.81684981684981</v>
      </c>
      <c r="E48" s="541">
        <v>83.443708609271525</v>
      </c>
      <c r="F48" s="541">
        <v>88.888888888888886</v>
      </c>
      <c r="G48" s="541">
        <v>70.454545454545453</v>
      </c>
      <c r="H48" s="541">
        <v>87.5</v>
      </c>
      <c r="I48" s="541">
        <v>98.717948717948715</v>
      </c>
      <c r="J48" s="541">
        <v>80.952380952380949</v>
      </c>
      <c r="K48" s="541">
        <v>71.794871794871796</v>
      </c>
      <c r="L48" s="541">
        <v>52.534562211981566</v>
      </c>
      <c r="M48" s="541">
        <v>95.238095238095241</v>
      </c>
      <c r="N48" s="541">
        <v>93.037974683544306</v>
      </c>
      <c r="O48" s="541">
        <v>73.07692307692308</v>
      </c>
      <c r="P48" s="541">
        <v>98.245614035087726</v>
      </c>
      <c r="Q48" s="541" t="s">
        <v>71</v>
      </c>
      <c r="R48" s="542">
        <v>81.783500238435863</v>
      </c>
    </row>
    <row r="49" spans="1:106" s="540" customFormat="1" x14ac:dyDescent="0.2">
      <c r="A49" s="555" t="s">
        <v>32</v>
      </c>
      <c r="B49" s="550">
        <v>90.466648855641637</v>
      </c>
      <c r="C49" s="550">
        <v>29.916382781046764</v>
      </c>
      <c r="D49" s="550">
        <v>98.628963153384746</v>
      </c>
      <c r="E49" s="550">
        <v>82.826855123674918</v>
      </c>
      <c r="F49" s="550">
        <v>83.989834815756041</v>
      </c>
      <c r="G49" s="550">
        <v>65.478424015009381</v>
      </c>
      <c r="H49" s="550">
        <v>88.073394495412842</v>
      </c>
      <c r="I49" s="550">
        <v>98.497652582159631</v>
      </c>
      <c r="J49" s="550">
        <v>84.301184964294123</v>
      </c>
      <c r="K49" s="550">
        <v>67.166979362101316</v>
      </c>
      <c r="L49" s="550">
        <v>54.363992172211347</v>
      </c>
      <c r="M49" s="550">
        <v>89.552238805970148</v>
      </c>
      <c r="N49" s="550">
        <v>92.388758782201407</v>
      </c>
      <c r="O49" s="550">
        <v>59.592529711375214</v>
      </c>
      <c r="P49" s="550">
        <v>97.079439252336442</v>
      </c>
      <c r="Q49" s="556">
        <v>76.635514018691595</v>
      </c>
      <c r="R49" s="552">
        <v>83.575393506197244</v>
      </c>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row>
    <row r="50" spans="1:106" x14ac:dyDescent="0.2">
      <c r="A50" s="540" t="s">
        <v>33</v>
      </c>
      <c r="B50" s="546">
        <v>81.147540983606561</v>
      </c>
      <c r="C50" s="546">
        <v>40</v>
      </c>
      <c r="D50" s="546">
        <v>97.142857142857139</v>
      </c>
      <c r="E50" s="546" t="s">
        <v>71</v>
      </c>
      <c r="F50" s="546" t="s">
        <v>71</v>
      </c>
      <c r="G50" s="546">
        <v>66.666666666666671</v>
      </c>
      <c r="H50" s="546" t="s">
        <v>71</v>
      </c>
      <c r="I50" s="546">
        <v>100</v>
      </c>
      <c r="J50" s="546">
        <v>86.592178770949715</v>
      </c>
      <c r="K50" s="546" t="s">
        <v>71</v>
      </c>
      <c r="L50" s="546">
        <v>62.5</v>
      </c>
      <c r="M50" s="546" t="s">
        <v>71</v>
      </c>
      <c r="N50" s="546" t="s">
        <v>71</v>
      </c>
      <c r="O50" s="546" t="s">
        <v>71</v>
      </c>
      <c r="P50" s="546">
        <v>100</v>
      </c>
      <c r="Q50" s="546" t="s">
        <v>71</v>
      </c>
      <c r="R50" s="550">
        <v>83.558558558558559</v>
      </c>
    </row>
    <row r="51" spans="1:106" ht="13.5" thickBot="1" x14ac:dyDescent="0.25">
      <c r="A51" s="554" t="s">
        <v>21</v>
      </c>
      <c r="B51" s="541">
        <v>81.451612903225808</v>
      </c>
      <c r="C51" s="541">
        <v>15.555555555555555</v>
      </c>
      <c r="D51" s="541">
        <v>97.777777777777771</v>
      </c>
      <c r="E51" s="546" t="s">
        <v>71</v>
      </c>
      <c r="F51" s="541">
        <v>78.94736842105263</v>
      </c>
      <c r="G51" s="541" t="s">
        <v>71</v>
      </c>
      <c r="H51" s="546">
        <v>88.888888888888886</v>
      </c>
      <c r="I51" s="541">
        <v>100</v>
      </c>
      <c r="J51" s="541">
        <v>77.578475336322867</v>
      </c>
      <c r="K51" s="546" t="s">
        <v>71</v>
      </c>
      <c r="L51" s="541">
        <v>63.157894736842103</v>
      </c>
      <c r="M51" s="546" t="s">
        <v>71</v>
      </c>
      <c r="N51" s="541">
        <v>86.36363636363636</v>
      </c>
      <c r="O51" s="546" t="s">
        <v>71</v>
      </c>
      <c r="P51" s="541">
        <v>84.615384615384613</v>
      </c>
      <c r="Q51" s="546" t="s">
        <v>71</v>
      </c>
      <c r="R51" s="542">
        <v>76.06679035250464</v>
      </c>
    </row>
    <row r="52" spans="1:106" x14ac:dyDescent="0.2">
      <c r="A52" s="557" t="s">
        <v>34</v>
      </c>
      <c r="B52" s="552">
        <v>90.367336152219877</v>
      </c>
      <c r="C52" s="552">
        <v>29.796908153986056</v>
      </c>
      <c r="D52" s="552">
        <v>98.599205519548406</v>
      </c>
      <c r="E52" s="552">
        <v>82.826855123674918</v>
      </c>
      <c r="F52" s="552">
        <v>83.870967741935488</v>
      </c>
      <c r="G52" s="552">
        <v>65.498154981549817</v>
      </c>
      <c r="H52" s="552">
        <v>88.105726872246692</v>
      </c>
      <c r="I52" s="552">
        <v>98.541476754785776</v>
      </c>
      <c r="J52" s="552">
        <v>84.25911619283066</v>
      </c>
      <c r="K52" s="552">
        <v>67.166979362101316</v>
      </c>
      <c r="L52" s="552">
        <v>54.478764478764482</v>
      </c>
      <c r="M52" s="552">
        <v>89.552238805970148</v>
      </c>
      <c r="N52" s="552">
        <v>92.237442922374427</v>
      </c>
      <c r="O52" s="552">
        <v>59.592529711375214</v>
      </c>
      <c r="P52" s="552">
        <v>96.931818181818187</v>
      </c>
      <c r="Q52" s="552">
        <v>76.635514018691595</v>
      </c>
      <c r="R52" s="552">
        <v>83.514639335910573</v>
      </c>
    </row>
    <row r="53" spans="1:106" x14ac:dyDescent="0.2">
      <c r="A53" s="553" t="s">
        <v>354</v>
      </c>
      <c r="B53" s="395"/>
      <c r="C53" s="395"/>
      <c r="D53" s="395"/>
      <c r="E53" s="395"/>
      <c r="F53" s="395"/>
      <c r="G53" s="395"/>
      <c r="H53" s="395"/>
      <c r="I53" s="395"/>
      <c r="J53" s="395"/>
      <c r="K53" s="395"/>
      <c r="L53" s="395"/>
      <c r="M53" s="395"/>
      <c r="N53" s="395"/>
      <c r="O53" s="395"/>
      <c r="P53" s="395"/>
      <c r="Q53" s="395"/>
      <c r="R53" s="395"/>
    </row>
  </sheetData>
  <customSheetViews>
    <customSheetView guid="{4BF6A69F-C29D-460A-9E84-5045F8F80EEB}" showGridLines="0" topLeftCell="A7">
      <selection activeCell="W31" sqref="W31"/>
      <pageMargins left="0.7" right="0.7" top="0.75" bottom="0.75" header="0.3" footer="0.3"/>
      <pageSetup paperSize="9" orientation="landscape" verticalDpi="0"/>
    </customSheetView>
  </customSheetViews>
  <mergeCells count="2">
    <mergeCell ref="A2:R2"/>
    <mergeCell ref="A33:R33"/>
  </mergeCells>
  <phoneticPr fontId="10" type="noConversion"/>
  <pageMargins left="0.7" right="0.7" top="0.75" bottom="0.75" header="0.3" footer="0.3"/>
  <pageSetup paperSize="9" orientation="landscape" verticalDpi="0"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0"/>
  <sheetViews>
    <sheetView showGridLines="0" workbookViewId="0"/>
  </sheetViews>
  <sheetFormatPr baseColWidth="10" defaultColWidth="10.28515625" defaultRowHeight="12.75" x14ac:dyDescent="0.2"/>
  <cols>
    <col min="1" max="1" width="23.28515625" style="392" customWidth="1"/>
    <col min="2" max="27" width="4.85546875" style="392" bestFit="1" customWidth="1"/>
    <col min="28" max="30" width="5.85546875" style="392" customWidth="1"/>
    <col min="31" max="16384" width="10.28515625" style="392"/>
  </cols>
  <sheetData>
    <row r="1" spans="1:30" s="20" customFormat="1" ht="10.5" customHeight="1" x14ac:dyDescent="0.2">
      <c r="A1" s="1"/>
      <c r="B1" s="1"/>
      <c r="C1" s="1"/>
      <c r="D1" s="1"/>
      <c r="E1" s="1"/>
      <c r="F1" s="1"/>
      <c r="G1" s="1"/>
      <c r="H1" s="1"/>
      <c r="I1" s="1"/>
      <c r="J1" s="1"/>
      <c r="K1" s="1"/>
      <c r="L1" s="1"/>
      <c r="M1" s="1"/>
      <c r="N1" s="1"/>
      <c r="O1" s="1"/>
      <c r="P1" s="1"/>
      <c r="Q1" s="1"/>
      <c r="R1" s="108"/>
    </row>
    <row r="2" spans="1:30" s="20" customFormat="1" ht="14.25" customHeight="1" x14ac:dyDescent="0.2">
      <c r="A2" s="652" t="s">
        <v>36</v>
      </c>
      <c r="B2" s="652"/>
      <c r="C2" s="652"/>
      <c r="D2" s="652"/>
      <c r="E2" s="652"/>
      <c r="F2" s="652"/>
      <c r="G2" s="652"/>
      <c r="H2" s="652"/>
      <c r="I2" s="652"/>
      <c r="J2" s="652"/>
      <c r="K2" s="652"/>
      <c r="L2" s="652"/>
      <c r="M2" s="652"/>
      <c r="N2" s="652"/>
      <c r="O2" s="652"/>
      <c r="P2" s="652"/>
      <c r="Q2" s="652"/>
      <c r="R2" s="652"/>
      <c r="S2" s="652"/>
      <c r="T2" s="652"/>
      <c r="U2" s="652"/>
      <c r="V2" s="652"/>
      <c r="W2" s="652"/>
      <c r="X2" s="652"/>
      <c r="Y2" s="652"/>
      <c r="Z2" s="652"/>
      <c r="AA2" s="652"/>
      <c r="AB2" s="652"/>
      <c r="AC2" s="652"/>
      <c r="AD2" s="652"/>
    </row>
    <row r="3" spans="1:30" s="20" customFormat="1" ht="12.75" customHeight="1" x14ac:dyDescent="0.2">
      <c r="A3" s="1"/>
      <c r="B3" s="1"/>
      <c r="C3" s="1"/>
      <c r="D3" s="1"/>
      <c r="E3" s="1"/>
      <c r="F3" s="1"/>
      <c r="G3" s="1"/>
      <c r="H3" s="1"/>
      <c r="I3" s="1"/>
      <c r="J3" s="1"/>
      <c r="K3" s="1"/>
      <c r="L3" s="1"/>
      <c r="M3" s="1"/>
      <c r="N3" s="1"/>
      <c r="O3" s="1"/>
      <c r="P3" s="1"/>
      <c r="Q3" s="1"/>
      <c r="R3" s="108"/>
      <c r="AB3" s="390"/>
      <c r="AC3" s="390"/>
      <c r="AD3" s="390"/>
    </row>
    <row r="4" spans="1:30" s="494" customFormat="1" ht="25.5" x14ac:dyDescent="0.2">
      <c r="A4" s="473"/>
      <c r="B4" s="600">
        <v>1988</v>
      </c>
      <c r="C4" s="600">
        <v>1989</v>
      </c>
      <c r="D4" s="600">
        <v>1990</v>
      </c>
      <c r="E4" s="600">
        <v>1991</v>
      </c>
      <c r="F4" s="600">
        <v>1992</v>
      </c>
      <c r="G4" s="600">
        <v>1993</v>
      </c>
      <c r="H4" s="600">
        <v>1994</v>
      </c>
      <c r="I4" s="600">
        <v>1995</v>
      </c>
      <c r="J4" s="600">
        <v>1996</v>
      </c>
      <c r="K4" s="600">
        <v>1997</v>
      </c>
      <c r="L4" s="600">
        <v>1998</v>
      </c>
      <c r="M4" s="600">
        <v>1999</v>
      </c>
      <c r="N4" s="600">
        <v>2000</v>
      </c>
      <c r="O4" s="600" t="s">
        <v>37</v>
      </c>
      <c r="P4" s="600">
        <v>2002</v>
      </c>
      <c r="Q4" s="600">
        <v>2003</v>
      </c>
      <c r="R4" s="600">
        <v>2004</v>
      </c>
      <c r="S4" s="600">
        <v>2005</v>
      </c>
      <c r="T4" s="600">
        <v>2006</v>
      </c>
      <c r="U4" s="600">
        <v>2007</v>
      </c>
      <c r="V4" s="600">
        <v>2008</v>
      </c>
      <c r="W4" s="600">
        <v>2009</v>
      </c>
      <c r="X4" s="600">
        <v>2010</v>
      </c>
      <c r="Y4" s="600">
        <v>2011</v>
      </c>
      <c r="Z4" s="600">
        <v>2012</v>
      </c>
      <c r="AA4" s="600">
        <v>2013</v>
      </c>
      <c r="AB4" s="600">
        <v>2014</v>
      </c>
      <c r="AC4" s="600">
        <v>2015</v>
      </c>
      <c r="AD4" s="600">
        <v>2016</v>
      </c>
    </row>
    <row r="5" spans="1:30" s="493" customFormat="1" x14ac:dyDescent="0.2">
      <c r="A5" s="475" t="s">
        <v>38</v>
      </c>
      <c r="B5" s="495"/>
      <c r="C5" s="495"/>
      <c r="D5" s="495"/>
      <c r="E5" s="495"/>
      <c r="F5" s="495"/>
      <c r="G5" s="495"/>
      <c r="H5" s="495"/>
      <c r="I5" s="495"/>
      <c r="J5" s="495"/>
      <c r="K5" s="495"/>
      <c r="L5" s="495"/>
      <c r="M5" s="495"/>
      <c r="N5" s="495"/>
      <c r="O5" s="495"/>
      <c r="P5" s="495"/>
      <c r="Q5" s="495"/>
      <c r="R5" s="495"/>
      <c r="S5" s="495"/>
      <c r="T5" s="495"/>
      <c r="U5" s="495"/>
      <c r="V5" s="495"/>
      <c r="W5" s="495"/>
      <c r="X5" s="495"/>
      <c r="Y5" s="495"/>
      <c r="Z5" s="495"/>
      <c r="AA5" s="495"/>
      <c r="AB5" s="495"/>
      <c r="AC5" s="495"/>
      <c r="AD5" s="495"/>
    </row>
    <row r="6" spans="1:30" x14ac:dyDescent="0.2">
      <c r="A6" s="477" t="s">
        <v>111</v>
      </c>
      <c r="B6" s="497" t="s">
        <v>39</v>
      </c>
      <c r="C6" s="497" t="s">
        <v>39</v>
      </c>
      <c r="D6" s="497" t="s">
        <v>39</v>
      </c>
      <c r="E6" s="497" t="s">
        <v>39</v>
      </c>
      <c r="F6" s="497">
        <v>530</v>
      </c>
      <c r="G6" s="497">
        <v>524</v>
      </c>
      <c r="H6" s="497">
        <v>505</v>
      </c>
      <c r="I6" s="497">
        <v>484</v>
      </c>
      <c r="J6" s="497">
        <v>473</v>
      </c>
      <c r="K6" s="497">
        <v>455</v>
      </c>
      <c r="L6" s="497">
        <v>445</v>
      </c>
      <c r="M6" s="497">
        <v>425</v>
      </c>
      <c r="N6" s="497">
        <v>407</v>
      </c>
      <c r="O6" s="497">
        <v>426</v>
      </c>
      <c r="P6" s="497">
        <v>426</v>
      </c>
      <c r="Q6" s="497">
        <v>441</v>
      </c>
      <c r="R6" s="497">
        <v>448</v>
      </c>
      <c r="S6" s="497">
        <v>456</v>
      </c>
      <c r="T6" s="520">
        <f>[2]NbCentres!$B$29</f>
        <v>461</v>
      </c>
      <c r="U6" s="520">
        <v>454</v>
      </c>
      <c r="V6" s="520">
        <v>474</v>
      </c>
      <c r="W6" s="497">
        <v>477</v>
      </c>
      <c r="X6" s="497">
        <v>467</v>
      </c>
      <c r="Y6" s="497">
        <v>477</v>
      </c>
      <c r="Z6" s="497">
        <v>482</v>
      </c>
      <c r="AA6" s="497">
        <v>485</v>
      </c>
      <c r="AB6" s="497">
        <v>485</v>
      </c>
      <c r="AC6" s="497">
        <v>486</v>
      </c>
      <c r="AD6" s="497">
        <v>485</v>
      </c>
    </row>
    <row r="7" spans="1:30" x14ac:dyDescent="0.2">
      <c r="A7" s="477" t="s">
        <v>112</v>
      </c>
      <c r="B7" s="497" t="s">
        <v>39</v>
      </c>
      <c r="C7" s="497" t="s">
        <v>39</v>
      </c>
      <c r="D7" s="497" t="s">
        <v>39</v>
      </c>
      <c r="E7" s="497" t="s">
        <v>39</v>
      </c>
      <c r="F7" s="497" t="s">
        <v>39</v>
      </c>
      <c r="G7" s="497" t="s">
        <v>39</v>
      </c>
      <c r="H7" s="497" t="s">
        <v>39</v>
      </c>
      <c r="I7" s="497" t="s">
        <v>39</v>
      </c>
      <c r="J7" s="497" t="s">
        <v>39</v>
      </c>
      <c r="K7" s="497" t="s">
        <v>39</v>
      </c>
      <c r="L7" s="497" t="s">
        <v>39</v>
      </c>
      <c r="M7" s="497" t="s">
        <v>39</v>
      </c>
      <c r="N7" s="497" t="s">
        <v>39</v>
      </c>
      <c r="O7" s="497" t="s">
        <v>39</v>
      </c>
      <c r="P7" s="497" t="s">
        <v>39</v>
      </c>
      <c r="Q7" s="497" t="s">
        <v>39</v>
      </c>
      <c r="R7" s="497" t="s">
        <v>39</v>
      </c>
      <c r="S7" s="497" t="s">
        <v>39</v>
      </c>
      <c r="T7" s="497" t="s">
        <v>39</v>
      </c>
      <c r="U7" s="520">
        <v>35</v>
      </c>
      <c r="V7" s="520">
        <v>46</v>
      </c>
      <c r="W7" s="520">
        <v>54</v>
      </c>
      <c r="X7" s="520">
        <v>58</v>
      </c>
      <c r="Y7" s="520">
        <v>60</v>
      </c>
      <c r="Z7" s="520">
        <v>64</v>
      </c>
      <c r="AA7" s="520">
        <v>65</v>
      </c>
      <c r="AB7" s="520">
        <v>65</v>
      </c>
      <c r="AC7" s="520">
        <v>65</v>
      </c>
      <c r="AD7" s="520">
        <v>66</v>
      </c>
    </row>
    <row r="8" spans="1:30" x14ac:dyDescent="0.2">
      <c r="A8" s="477" t="s">
        <v>40</v>
      </c>
      <c r="B8" s="497">
        <v>72</v>
      </c>
      <c r="C8" s="497">
        <v>71</v>
      </c>
      <c r="D8" s="497">
        <v>71</v>
      </c>
      <c r="E8" s="497">
        <v>70</v>
      </c>
      <c r="F8" s="497">
        <v>78</v>
      </c>
      <c r="G8" s="497">
        <v>83</v>
      </c>
      <c r="H8" s="497">
        <v>84</v>
      </c>
      <c r="I8" s="497">
        <v>84</v>
      </c>
      <c r="J8" s="497">
        <v>82</v>
      </c>
      <c r="K8" s="497">
        <v>79</v>
      </c>
      <c r="L8" s="497">
        <v>78</v>
      </c>
      <c r="M8" s="497">
        <v>79</v>
      </c>
      <c r="N8" s="497">
        <v>76</v>
      </c>
      <c r="O8" s="497">
        <v>82</v>
      </c>
      <c r="P8" s="497">
        <v>85</v>
      </c>
      <c r="Q8" s="497">
        <v>83</v>
      </c>
      <c r="R8" s="497">
        <v>82</v>
      </c>
      <c r="S8" s="497">
        <v>90</v>
      </c>
      <c r="T8" s="520">
        <f>[2]NbCentres!$C$29</f>
        <v>95</v>
      </c>
      <c r="U8" s="520">
        <v>98</v>
      </c>
      <c r="V8" s="520">
        <v>106</v>
      </c>
      <c r="W8" s="497">
        <v>114</v>
      </c>
      <c r="X8" s="497">
        <v>113</v>
      </c>
      <c r="Y8" s="497">
        <v>122</v>
      </c>
      <c r="Z8" s="497">
        <v>128</v>
      </c>
      <c r="AA8" s="497">
        <v>131</v>
      </c>
      <c r="AB8" s="497">
        <v>130</v>
      </c>
      <c r="AC8" s="497">
        <v>129</v>
      </c>
      <c r="AD8" s="497">
        <v>130</v>
      </c>
    </row>
    <row r="9" spans="1:30" s="493" customFormat="1" x14ac:dyDescent="0.2">
      <c r="A9" s="480" t="s">
        <v>41</v>
      </c>
      <c r="B9" s="481"/>
      <c r="C9" s="481"/>
      <c r="D9" s="481"/>
      <c r="E9" s="481"/>
      <c r="F9" s="481"/>
      <c r="G9" s="481"/>
      <c r="H9" s="481"/>
      <c r="I9" s="481"/>
      <c r="J9" s="481"/>
      <c r="K9" s="481"/>
      <c r="L9" s="481"/>
      <c r="M9" s="481"/>
      <c r="N9" s="481"/>
      <c r="O9" s="481"/>
      <c r="P9" s="481"/>
      <c r="Q9" s="481"/>
      <c r="R9" s="481"/>
      <c r="S9" s="481"/>
      <c r="T9" s="481"/>
      <c r="U9" s="481"/>
      <c r="V9" s="481"/>
      <c r="W9" s="481"/>
      <c r="X9" s="481"/>
      <c r="Y9" s="481"/>
      <c r="Z9" s="481"/>
      <c r="AA9" s="481"/>
      <c r="AB9" s="481"/>
      <c r="AC9" s="481"/>
      <c r="AD9" s="481"/>
    </row>
    <row r="10" spans="1:30" x14ac:dyDescent="0.2">
      <c r="A10" s="484" t="s">
        <v>42</v>
      </c>
      <c r="B10" s="485" t="s">
        <v>39</v>
      </c>
      <c r="C10" s="485" t="s">
        <v>39</v>
      </c>
      <c r="D10" s="485" t="s">
        <v>39</v>
      </c>
      <c r="E10" s="485" t="s">
        <v>39</v>
      </c>
      <c r="F10" s="485" t="s">
        <v>39</v>
      </c>
      <c r="G10" s="485" t="s">
        <v>39</v>
      </c>
      <c r="H10" s="485" t="s">
        <v>39</v>
      </c>
      <c r="I10" s="485" t="s">
        <v>39</v>
      </c>
      <c r="J10" s="485" t="s">
        <v>39</v>
      </c>
      <c r="K10" s="485" t="s">
        <v>39</v>
      </c>
      <c r="L10" s="485" t="s">
        <v>39</v>
      </c>
      <c r="M10" s="485" t="s">
        <v>39</v>
      </c>
      <c r="N10" s="485" t="s">
        <v>39</v>
      </c>
      <c r="O10" s="485" t="s">
        <v>39</v>
      </c>
      <c r="P10" s="485" t="s">
        <v>39</v>
      </c>
      <c r="Q10" s="485" t="s">
        <v>39</v>
      </c>
      <c r="R10" s="485" t="s">
        <v>39</v>
      </c>
      <c r="S10" s="485" t="s">
        <v>39</v>
      </c>
      <c r="T10" s="524" t="s">
        <v>39</v>
      </c>
      <c r="U10" s="524" t="s">
        <v>39</v>
      </c>
      <c r="V10" s="524" t="s">
        <v>39</v>
      </c>
      <c r="W10" s="485" t="s">
        <v>39</v>
      </c>
      <c r="X10" s="485" t="s">
        <v>43</v>
      </c>
      <c r="Y10" s="485" t="s">
        <v>43</v>
      </c>
      <c r="Z10" s="485">
        <v>8</v>
      </c>
      <c r="AA10" s="485">
        <v>7</v>
      </c>
      <c r="AB10" s="485">
        <v>8</v>
      </c>
      <c r="AC10" s="485">
        <v>8</v>
      </c>
      <c r="AD10" s="485">
        <v>8</v>
      </c>
    </row>
    <row r="11" spans="1:30" s="493" customFormat="1" x14ac:dyDescent="0.2">
      <c r="A11" s="521" t="s">
        <v>44</v>
      </c>
      <c r="B11" s="526"/>
      <c r="C11" s="526"/>
      <c r="D11" s="526"/>
      <c r="E11" s="526"/>
      <c r="F11" s="526"/>
      <c r="G11" s="526"/>
      <c r="H11" s="526"/>
      <c r="I11" s="526"/>
      <c r="J11" s="526"/>
      <c r="K11" s="526"/>
      <c r="L11" s="526"/>
      <c r="M11" s="526"/>
      <c r="N11" s="526"/>
      <c r="O11" s="526"/>
      <c r="P11" s="526"/>
      <c r="Q11" s="526"/>
      <c r="R11" s="526"/>
      <c r="S11" s="526"/>
      <c r="T11" s="526"/>
      <c r="U11" s="526"/>
      <c r="V11" s="526"/>
      <c r="W11" s="526"/>
      <c r="X11" s="526"/>
      <c r="Y11" s="526"/>
      <c r="Z11" s="526"/>
      <c r="AA11" s="526"/>
      <c r="AB11" s="526"/>
      <c r="AC11" s="526"/>
      <c r="AD11" s="526"/>
    </row>
    <row r="12" spans="1:30" ht="25.5" x14ac:dyDescent="0.2">
      <c r="A12" s="522" t="s">
        <v>45</v>
      </c>
      <c r="B12" s="497">
        <v>14</v>
      </c>
      <c r="C12" s="497">
        <v>13</v>
      </c>
      <c r="D12" s="497">
        <v>13</v>
      </c>
      <c r="E12" s="497">
        <v>12</v>
      </c>
      <c r="F12" s="497">
        <v>11</v>
      </c>
      <c r="G12" s="497">
        <v>11</v>
      </c>
      <c r="H12" s="497">
        <v>11</v>
      </c>
      <c r="I12" s="497">
        <v>10</v>
      </c>
      <c r="J12" s="497">
        <v>9</v>
      </c>
      <c r="K12" s="497">
        <v>5</v>
      </c>
      <c r="L12" s="497">
        <v>5</v>
      </c>
      <c r="M12" s="497">
        <v>5</v>
      </c>
      <c r="N12" s="497">
        <v>6</v>
      </c>
      <c r="O12" s="497">
        <v>6</v>
      </c>
      <c r="P12" s="497">
        <v>6</v>
      </c>
      <c r="Q12" s="497">
        <v>6</v>
      </c>
      <c r="R12" s="497">
        <v>5</v>
      </c>
      <c r="S12" s="497">
        <v>5</v>
      </c>
      <c r="T12" s="520">
        <f>[2]NbCentres!$P$29</f>
        <v>4</v>
      </c>
      <c r="U12" s="520">
        <v>4</v>
      </c>
      <c r="V12" s="520">
        <v>4</v>
      </c>
      <c r="W12" s="497">
        <v>4</v>
      </c>
      <c r="X12" s="497">
        <v>4</v>
      </c>
      <c r="Y12" s="497">
        <v>5</v>
      </c>
      <c r="Z12" s="497">
        <v>4</v>
      </c>
      <c r="AA12" s="497">
        <v>4</v>
      </c>
      <c r="AB12" s="497">
        <v>4</v>
      </c>
      <c r="AC12" s="497">
        <v>4</v>
      </c>
      <c r="AD12" s="497">
        <v>4</v>
      </c>
    </row>
    <row r="13" spans="1:30" x14ac:dyDescent="0.2">
      <c r="A13" s="522" t="s">
        <v>122</v>
      </c>
      <c r="B13" s="497">
        <v>7</v>
      </c>
      <c r="C13" s="497">
        <v>6</v>
      </c>
      <c r="D13" s="497">
        <v>6</v>
      </c>
      <c r="E13" s="497">
        <v>6</v>
      </c>
      <c r="F13" s="497">
        <v>6</v>
      </c>
      <c r="G13" s="497">
        <v>6</v>
      </c>
      <c r="H13" s="497">
        <v>6</v>
      </c>
      <c r="I13" s="497">
        <v>6</v>
      </c>
      <c r="J13" s="497">
        <v>6</v>
      </c>
      <c r="K13" s="497">
        <v>6</v>
      </c>
      <c r="L13" s="497">
        <v>6</v>
      </c>
      <c r="M13" s="497">
        <v>6</v>
      </c>
      <c r="N13" s="497">
        <v>6</v>
      </c>
      <c r="O13" s="497">
        <v>6</v>
      </c>
      <c r="P13" s="497">
        <v>6</v>
      </c>
      <c r="Q13" s="497">
        <v>6</v>
      </c>
      <c r="R13" s="497">
        <v>6</v>
      </c>
      <c r="S13" s="497">
        <v>6</v>
      </c>
      <c r="T13" s="520">
        <f>[2]NbCentres!$M$29</f>
        <v>6</v>
      </c>
      <c r="U13" s="520">
        <v>6</v>
      </c>
      <c r="V13" s="520">
        <v>6</v>
      </c>
      <c r="W13" s="497">
        <v>7</v>
      </c>
      <c r="X13" s="497">
        <v>5</v>
      </c>
      <c r="Y13" s="497">
        <v>7</v>
      </c>
      <c r="Z13" s="497">
        <v>9</v>
      </c>
      <c r="AA13" s="497">
        <v>11</v>
      </c>
      <c r="AB13" s="497">
        <v>12</v>
      </c>
      <c r="AC13" s="497">
        <v>13</v>
      </c>
      <c r="AD13" s="497">
        <v>13</v>
      </c>
    </row>
    <row r="14" spans="1:30" s="493" customFormat="1" x14ac:dyDescent="0.2">
      <c r="A14" s="480" t="s">
        <v>51</v>
      </c>
      <c r="B14" s="481"/>
      <c r="C14" s="481"/>
      <c r="D14" s="481"/>
      <c r="E14" s="481"/>
      <c r="F14" s="481"/>
      <c r="G14" s="481"/>
      <c r="H14" s="481"/>
      <c r="I14" s="481"/>
      <c r="J14" s="481"/>
      <c r="K14" s="481"/>
      <c r="L14" s="481"/>
      <c r="M14" s="481"/>
      <c r="N14" s="481"/>
      <c r="O14" s="481"/>
      <c r="P14" s="481"/>
      <c r="Q14" s="481"/>
      <c r="R14" s="481"/>
      <c r="S14" s="481"/>
      <c r="T14" s="481"/>
      <c r="U14" s="481"/>
      <c r="V14" s="481"/>
      <c r="W14" s="481"/>
      <c r="X14" s="481"/>
      <c r="Y14" s="481"/>
      <c r="Z14" s="481"/>
      <c r="AA14" s="481"/>
      <c r="AB14" s="481"/>
      <c r="AC14" s="481"/>
      <c r="AD14" s="481"/>
    </row>
    <row r="15" spans="1:30" x14ac:dyDescent="0.2">
      <c r="A15" s="522" t="s">
        <v>46</v>
      </c>
      <c r="B15" s="497">
        <v>18</v>
      </c>
      <c r="C15" s="497">
        <v>18</v>
      </c>
      <c r="D15" s="497">
        <v>18</v>
      </c>
      <c r="E15" s="497">
        <v>18</v>
      </c>
      <c r="F15" s="497">
        <v>18</v>
      </c>
      <c r="G15" s="497">
        <v>18</v>
      </c>
      <c r="H15" s="497">
        <v>18</v>
      </c>
      <c r="I15" s="497">
        <v>18</v>
      </c>
      <c r="J15" s="497">
        <v>18</v>
      </c>
      <c r="K15" s="497">
        <v>18</v>
      </c>
      <c r="L15" s="497">
        <v>18</v>
      </c>
      <c r="M15" s="497">
        <v>18</v>
      </c>
      <c r="N15" s="497">
        <v>19</v>
      </c>
      <c r="O15" s="497">
        <v>20</v>
      </c>
      <c r="P15" s="497">
        <v>20</v>
      </c>
      <c r="Q15" s="497">
        <v>20</v>
      </c>
      <c r="R15" s="497">
        <v>19</v>
      </c>
      <c r="S15" s="497">
        <v>18</v>
      </c>
      <c r="T15" s="520">
        <f>[2]NbCentres!$K$29</f>
        <v>18</v>
      </c>
      <c r="U15" s="520">
        <v>18</v>
      </c>
      <c r="V15" s="520">
        <v>18</v>
      </c>
      <c r="W15" s="497">
        <v>18</v>
      </c>
      <c r="X15" s="497">
        <v>19</v>
      </c>
      <c r="Y15" s="497">
        <v>20</v>
      </c>
      <c r="Z15" s="497">
        <v>18</v>
      </c>
      <c r="AA15" s="497">
        <v>18</v>
      </c>
      <c r="AB15" s="497">
        <v>18</v>
      </c>
      <c r="AC15" s="497">
        <v>18</v>
      </c>
      <c r="AD15" s="497">
        <v>18</v>
      </c>
    </row>
    <row r="16" spans="1:30" x14ac:dyDescent="0.2">
      <c r="A16" s="522" t="s">
        <v>47</v>
      </c>
      <c r="B16" s="497">
        <v>10</v>
      </c>
      <c r="C16" s="497">
        <v>10</v>
      </c>
      <c r="D16" s="497">
        <v>10</v>
      </c>
      <c r="E16" s="497">
        <v>10</v>
      </c>
      <c r="F16" s="497">
        <v>10</v>
      </c>
      <c r="G16" s="497">
        <v>10</v>
      </c>
      <c r="H16" s="497">
        <v>10</v>
      </c>
      <c r="I16" s="497">
        <v>10</v>
      </c>
      <c r="J16" s="497">
        <v>10</v>
      </c>
      <c r="K16" s="497">
        <v>10</v>
      </c>
      <c r="L16" s="497">
        <v>10</v>
      </c>
      <c r="M16" s="497">
        <v>10</v>
      </c>
      <c r="N16" s="497">
        <v>10</v>
      </c>
      <c r="O16" s="497">
        <v>9</v>
      </c>
      <c r="P16" s="497">
        <v>10</v>
      </c>
      <c r="Q16" s="497">
        <v>11</v>
      </c>
      <c r="R16" s="497">
        <v>11</v>
      </c>
      <c r="S16" s="497">
        <v>10</v>
      </c>
      <c r="T16" s="520">
        <f>[2]NbCentres!$N$29</f>
        <v>10</v>
      </c>
      <c r="U16" s="520">
        <v>10</v>
      </c>
      <c r="V16" s="520">
        <v>10</v>
      </c>
      <c r="W16" s="497">
        <v>10</v>
      </c>
      <c r="X16" s="497">
        <v>10</v>
      </c>
      <c r="Y16" s="497">
        <v>10</v>
      </c>
      <c r="Z16" s="497">
        <v>10</v>
      </c>
      <c r="AA16" s="497">
        <v>10</v>
      </c>
      <c r="AB16" s="497">
        <v>11</v>
      </c>
      <c r="AC16" s="497">
        <v>11</v>
      </c>
      <c r="AD16" s="497">
        <v>11</v>
      </c>
    </row>
    <row r="17" spans="1:30" x14ac:dyDescent="0.2">
      <c r="A17" s="522" t="s">
        <v>72</v>
      </c>
      <c r="B17" s="497">
        <v>8</v>
      </c>
      <c r="C17" s="497">
        <v>8</v>
      </c>
      <c r="D17" s="497">
        <v>8</v>
      </c>
      <c r="E17" s="497">
        <v>8</v>
      </c>
      <c r="F17" s="497">
        <v>8</v>
      </c>
      <c r="G17" s="497">
        <v>8</v>
      </c>
      <c r="H17" s="497">
        <v>8</v>
      </c>
      <c r="I17" s="497">
        <v>8</v>
      </c>
      <c r="J17" s="497">
        <v>8</v>
      </c>
      <c r="K17" s="497">
        <v>8</v>
      </c>
      <c r="L17" s="497">
        <v>8</v>
      </c>
      <c r="M17" s="497">
        <v>8</v>
      </c>
      <c r="N17" s="497">
        <v>8</v>
      </c>
      <c r="O17" s="497">
        <v>8</v>
      </c>
      <c r="P17" s="497">
        <v>8</v>
      </c>
      <c r="Q17" s="497">
        <v>8</v>
      </c>
      <c r="R17" s="497">
        <v>8</v>
      </c>
      <c r="S17" s="497">
        <v>8</v>
      </c>
      <c r="T17" s="520">
        <f>[2]NbCentres!$F$29</f>
        <v>8</v>
      </c>
      <c r="U17" s="520">
        <v>8</v>
      </c>
      <c r="V17" s="520">
        <v>8</v>
      </c>
      <c r="W17" s="497">
        <v>10</v>
      </c>
      <c r="X17" s="497">
        <v>9</v>
      </c>
      <c r="Y17" s="497">
        <v>9</v>
      </c>
      <c r="Z17" s="497">
        <v>14</v>
      </c>
      <c r="AA17" s="497">
        <v>19</v>
      </c>
      <c r="AB17" s="497">
        <v>20</v>
      </c>
      <c r="AC17" s="497">
        <v>22</v>
      </c>
      <c r="AD17" s="497">
        <v>24</v>
      </c>
    </row>
    <row r="18" spans="1:30" x14ac:dyDescent="0.2">
      <c r="A18" s="522" t="s">
        <v>48</v>
      </c>
      <c r="B18" s="520">
        <v>326</v>
      </c>
      <c r="C18" s="520">
        <v>319</v>
      </c>
      <c r="D18" s="520">
        <v>318</v>
      </c>
      <c r="E18" s="520">
        <v>316</v>
      </c>
      <c r="F18" s="520">
        <v>354</v>
      </c>
      <c r="G18" s="520">
        <v>353</v>
      </c>
      <c r="H18" s="520">
        <v>351</v>
      </c>
      <c r="I18" s="520">
        <v>348</v>
      </c>
      <c r="J18" s="520">
        <v>346</v>
      </c>
      <c r="K18" s="520">
        <v>343</v>
      </c>
      <c r="L18" s="520">
        <v>338</v>
      </c>
      <c r="M18" s="520">
        <v>333</v>
      </c>
      <c r="N18" s="520">
        <v>328</v>
      </c>
      <c r="O18" s="520">
        <v>321</v>
      </c>
      <c r="P18" s="520">
        <v>325</v>
      </c>
      <c r="Q18" s="520">
        <v>329</v>
      </c>
      <c r="R18" s="520">
        <v>332</v>
      </c>
      <c r="S18" s="520">
        <v>333</v>
      </c>
      <c r="T18" s="520">
        <f>[2]NbCentres!$J$29</f>
        <v>333</v>
      </c>
      <c r="U18" s="520">
        <v>325</v>
      </c>
      <c r="V18" s="520">
        <v>326</v>
      </c>
      <c r="W18" s="520">
        <v>326</v>
      </c>
      <c r="X18" s="520">
        <v>324</v>
      </c>
      <c r="Y18" s="520">
        <v>325</v>
      </c>
      <c r="Z18" s="520">
        <v>325</v>
      </c>
      <c r="AA18" s="520">
        <v>328</v>
      </c>
      <c r="AB18" s="520">
        <v>328</v>
      </c>
      <c r="AC18" s="520">
        <v>327</v>
      </c>
      <c r="AD18" s="520">
        <v>323</v>
      </c>
    </row>
    <row r="19" spans="1:30" x14ac:dyDescent="0.2">
      <c r="A19" s="522" t="s">
        <v>49</v>
      </c>
      <c r="B19" s="497">
        <v>79</v>
      </c>
      <c r="C19" s="497">
        <v>75</v>
      </c>
      <c r="D19" s="497">
        <v>73</v>
      </c>
      <c r="E19" s="497">
        <v>78</v>
      </c>
      <c r="F19" s="497">
        <v>73</v>
      </c>
      <c r="G19" s="497">
        <v>66</v>
      </c>
      <c r="H19" s="497">
        <v>0</v>
      </c>
      <c r="I19" s="497">
        <v>0</v>
      </c>
      <c r="J19" s="497">
        <v>0</v>
      </c>
      <c r="K19" s="497">
        <v>0</v>
      </c>
      <c r="L19" s="497">
        <v>0</v>
      </c>
      <c r="M19" s="497">
        <v>0</v>
      </c>
      <c r="N19" s="497">
        <v>0</v>
      </c>
      <c r="O19" s="497">
        <v>0</v>
      </c>
      <c r="P19" s="497">
        <v>0</v>
      </c>
      <c r="Q19" s="497">
        <v>0</v>
      </c>
      <c r="R19" s="497">
        <v>0</v>
      </c>
      <c r="S19" s="497">
        <v>0</v>
      </c>
      <c r="T19" s="497">
        <f>0</f>
        <v>0</v>
      </c>
      <c r="U19" s="497">
        <v>0</v>
      </c>
      <c r="V19" s="497">
        <v>0</v>
      </c>
      <c r="W19" s="497">
        <v>0</v>
      </c>
      <c r="X19" s="497">
        <v>0</v>
      </c>
      <c r="Y19" s="497">
        <v>0</v>
      </c>
      <c r="Z19" s="497">
        <v>0</v>
      </c>
      <c r="AA19" s="497">
        <v>0</v>
      </c>
      <c r="AB19" s="497">
        <v>0</v>
      </c>
      <c r="AC19" s="497">
        <v>0</v>
      </c>
      <c r="AD19" s="497">
        <v>0</v>
      </c>
    </row>
    <row r="20" spans="1:30" x14ac:dyDescent="0.2">
      <c r="A20" s="522" t="s">
        <v>50</v>
      </c>
      <c r="B20" s="520">
        <v>35</v>
      </c>
      <c r="C20" s="520">
        <v>35</v>
      </c>
      <c r="D20" s="520">
        <v>35</v>
      </c>
      <c r="E20" s="520">
        <v>35</v>
      </c>
      <c r="F20" s="520">
        <v>36</v>
      </c>
      <c r="G20" s="520">
        <v>35</v>
      </c>
      <c r="H20" s="520">
        <v>35</v>
      </c>
      <c r="I20" s="520">
        <v>35</v>
      </c>
      <c r="J20" s="520">
        <v>35</v>
      </c>
      <c r="K20" s="520">
        <v>35</v>
      </c>
      <c r="L20" s="520">
        <v>35</v>
      </c>
      <c r="M20" s="520">
        <v>35</v>
      </c>
      <c r="N20" s="520">
        <v>35</v>
      </c>
      <c r="O20" s="520">
        <v>35</v>
      </c>
      <c r="P20" s="520">
        <v>35</v>
      </c>
      <c r="Q20" s="520">
        <v>36</v>
      </c>
      <c r="R20" s="520">
        <v>36</v>
      </c>
      <c r="S20" s="520">
        <v>37</v>
      </c>
      <c r="T20" s="520">
        <f>[2]NbCentres!$L$29</f>
        <v>37</v>
      </c>
      <c r="U20" s="520">
        <v>37</v>
      </c>
      <c r="V20" s="520">
        <v>39</v>
      </c>
      <c r="W20" s="520">
        <v>39</v>
      </c>
      <c r="X20" s="520">
        <v>38</v>
      </c>
      <c r="Y20" s="520">
        <v>39</v>
      </c>
      <c r="Z20" s="520">
        <v>41</v>
      </c>
      <c r="AA20" s="520">
        <v>43</v>
      </c>
      <c r="AB20" s="520">
        <v>44</v>
      </c>
      <c r="AC20" s="520">
        <v>45</v>
      </c>
      <c r="AD20" s="520">
        <v>45</v>
      </c>
    </row>
    <row r="21" spans="1:30" s="493" customFormat="1" x14ac:dyDescent="0.2">
      <c r="A21" s="480" t="s">
        <v>429</v>
      </c>
      <c r="B21" s="481"/>
      <c r="C21" s="481"/>
      <c r="D21" s="481"/>
      <c r="E21" s="481"/>
      <c r="F21" s="481"/>
      <c r="G21" s="481"/>
      <c r="H21" s="481"/>
      <c r="I21" s="481"/>
      <c r="J21" s="481"/>
      <c r="K21" s="481"/>
      <c r="L21" s="481"/>
      <c r="M21" s="481"/>
      <c r="N21" s="481"/>
      <c r="O21" s="481"/>
      <c r="P21" s="481"/>
      <c r="Q21" s="481"/>
      <c r="R21" s="481"/>
      <c r="S21" s="481"/>
      <c r="T21" s="481"/>
      <c r="U21" s="481"/>
      <c r="V21" s="481"/>
      <c r="W21" s="481"/>
      <c r="X21" s="481"/>
      <c r="Y21" s="481"/>
      <c r="Z21" s="481"/>
      <c r="AA21" s="481"/>
      <c r="AB21" s="481"/>
      <c r="AC21" s="481"/>
      <c r="AD21" s="481"/>
    </row>
    <row r="22" spans="1:30" x14ac:dyDescent="0.2">
      <c r="A22" s="484" t="s">
        <v>124</v>
      </c>
      <c r="B22" s="485">
        <v>33</v>
      </c>
      <c r="C22" s="485">
        <v>33</v>
      </c>
      <c r="D22" s="485">
        <v>33</v>
      </c>
      <c r="E22" s="485">
        <v>33</v>
      </c>
      <c r="F22" s="485">
        <v>32</v>
      </c>
      <c r="G22" s="485">
        <v>32</v>
      </c>
      <c r="H22" s="485">
        <v>32</v>
      </c>
      <c r="I22" s="485">
        <v>32</v>
      </c>
      <c r="J22" s="485">
        <v>32</v>
      </c>
      <c r="K22" s="485">
        <v>32</v>
      </c>
      <c r="L22" s="485">
        <v>32</v>
      </c>
      <c r="M22" s="485">
        <v>32</v>
      </c>
      <c r="N22" s="485">
        <v>32</v>
      </c>
      <c r="O22" s="485">
        <v>32</v>
      </c>
      <c r="P22" s="485">
        <v>33</v>
      </c>
      <c r="Q22" s="485">
        <v>34</v>
      </c>
      <c r="R22" s="485">
        <v>34</v>
      </c>
      <c r="S22" s="485">
        <v>34</v>
      </c>
      <c r="T22" s="524">
        <f>[2]NbCentres!$O$29</f>
        <v>34</v>
      </c>
      <c r="U22" s="524">
        <v>34</v>
      </c>
      <c r="V22" s="524">
        <v>34</v>
      </c>
      <c r="W22" s="485">
        <v>34</v>
      </c>
      <c r="X22" s="485">
        <v>34</v>
      </c>
      <c r="Y22" s="485">
        <v>34</v>
      </c>
      <c r="Z22" s="485">
        <v>34</v>
      </c>
      <c r="AA22" s="485">
        <v>34</v>
      </c>
      <c r="AB22" s="485">
        <v>34</v>
      </c>
      <c r="AC22" s="485">
        <v>34</v>
      </c>
      <c r="AD22" s="485">
        <v>34</v>
      </c>
    </row>
    <row r="23" spans="1:30" s="493" customFormat="1" ht="20.25" customHeight="1" x14ac:dyDescent="0.2">
      <c r="A23" s="521" t="s">
        <v>52</v>
      </c>
      <c r="B23" s="526"/>
      <c r="C23" s="526"/>
      <c r="D23" s="526"/>
      <c r="E23" s="526"/>
      <c r="F23" s="526"/>
      <c r="G23" s="526"/>
      <c r="H23" s="526"/>
      <c r="I23" s="526"/>
      <c r="J23" s="526"/>
      <c r="K23" s="526"/>
      <c r="L23" s="526"/>
      <c r="M23" s="526"/>
      <c r="N23" s="526"/>
      <c r="O23" s="526"/>
      <c r="P23" s="526"/>
      <c r="Q23" s="526"/>
      <c r="R23" s="526"/>
      <c r="S23" s="526"/>
      <c r="T23" s="526"/>
      <c r="U23" s="526"/>
      <c r="V23" s="526"/>
      <c r="W23" s="526"/>
      <c r="X23" s="526"/>
      <c r="Y23" s="526"/>
      <c r="Z23" s="526"/>
      <c r="AA23" s="526"/>
      <c r="AB23" s="526"/>
      <c r="AC23" s="526"/>
      <c r="AD23" s="526"/>
    </row>
    <row r="24" spans="1:30" x14ac:dyDescent="0.2">
      <c r="A24" s="522" t="s">
        <v>53</v>
      </c>
      <c r="B24" s="497">
        <v>26</v>
      </c>
      <c r="C24" s="497">
        <v>26</v>
      </c>
      <c r="D24" s="497">
        <v>26</v>
      </c>
      <c r="E24" s="497">
        <v>25</v>
      </c>
      <c r="F24" s="497">
        <v>25</v>
      </c>
      <c r="G24" s="497">
        <v>25</v>
      </c>
      <c r="H24" s="497">
        <v>26</v>
      </c>
      <c r="I24" s="497">
        <v>26</v>
      </c>
      <c r="J24" s="497">
        <v>26</v>
      </c>
      <c r="K24" s="497">
        <v>26</v>
      </c>
      <c r="L24" s="497">
        <v>26</v>
      </c>
      <c r="M24" s="497">
        <v>25</v>
      </c>
      <c r="N24" s="497">
        <v>25</v>
      </c>
      <c r="O24" s="497">
        <v>25</v>
      </c>
      <c r="P24" s="497">
        <v>25</v>
      </c>
      <c r="Q24" s="497">
        <v>26</v>
      </c>
      <c r="R24" s="497">
        <v>26</v>
      </c>
      <c r="S24" s="497">
        <v>28</v>
      </c>
      <c r="T24" s="520">
        <f>[2]NbCentres!$G$29</f>
        <v>29</v>
      </c>
      <c r="U24" s="520">
        <v>29</v>
      </c>
      <c r="V24" s="520">
        <v>29</v>
      </c>
      <c r="W24" s="497">
        <v>29</v>
      </c>
      <c r="X24" s="497">
        <v>29</v>
      </c>
      <c r="Y24" s="497">
        <v>29</v>
      </c>
      <c r="Z24" s="497">
        <v>29</v>
      </c>
      <c r="AA24" s="497">
        <v>29</v>
      </c>
      <c r="AB24" s="497">
        <v>28</v>
      </c>
      <c r="AC24" s="497">
        <v>28</v>
      </c>
      <c r="AD24" s="497">
        <v>28</v>
      </c>
    </row>
    <row r="25" spans="1:30" x14ac:dyDescent="0.2">
      <c r="A25" s="522" t="s">
        <v>54</v>
      </c>
      <c r="B25" s="497">
        <v>17</v>
      </c>
      <c r="C25" s="497">
        <v>16</v>
      </c>
      <c r="D25" s="497">
        <v>19</v>
      </c>
      <c r="E25" s="497">
        <v>20</v>
      </c>
      <c r="F25" s="497">
        <v>21</v>
      </c>
      <c r="G25" s="497">
        <v>21</v>
      </c>
      <c r="H25" s="497">
        <v>22</v>
      </c>
      <c r="I25" s="497">
        <v>22</v>
      </c>
      <c r="J25" s="497">
        <v>22</v>
      </c>
      <c r="K25" s="497">
        <v>21</v>
      </c>
      <c r="L25" s="497">
        <v>24</v>
      </c>
      <c r="M25" s="497">
        <v>25</v>
      </c>
      <c r="N25" s="497">
        <v>26</v>
      </c>
      <c r="O25" s="497">
        <v>27</v>
      </c>
      <c r="P25" s="497">
        <v>27</v>
      </c>
      <c r="Q25" s="497">
        <v>27</v>
      </c>
      <c r="R25" s="497">
        <v>29</v>
      </c>
      <c r="S25" s="497">
        <v>30</v>
      </c>
      <c r="T25" s="520">
        <f>[2]NbCentres!$H$29</f>
        <v>29</v>
      </c>
      <c r="U25" s="520">
        <v>27</v>
      </c>
      <c r="V25" s="520">
        <v>26</v>
      </c>
      <c r="W25" s="497">
        <v>26</v>
      </c>
      <c r="X25" s="497">
        <v>25</v>
      </c>
      <c r="Y25" s="497">
        <v>24</v>
      </c>
      <c r="Z25" s="497">
        <v>24</v>
      </c>
      <c r="AA25" s="497">
        <v>23</v>
      </c>
      <c r="AB25" s="497">
        <v>23</v>
      </c>
      <c r="AC25" s="497">
        <v>23</v>
      </c>
      <c r="AD25" s="497">
        <v>23</v>
      </c>
    </row>
    <row r="26" spans="1:30" x14ac:dyDescent="0.2">
      <c r="A26" s="522" t="s">
        <v>55</v>
      </c>
      <c r="B26" s="497">
        <v>34</v>
      </c>
      <c r="C26" s="497">
        <v>34</v>
      </c>
      <c r="D26" s="497">
        <v>34</v>
      </c>
      <c r="E26" s="497">
        <v>32</v>
      </c>
      <c r="F26" s="497">
        <v>34</v>
      </c>
      <c r="G26" s="497">
        <v>34</v>
      </c>
      <c r="H26" s="497">
        <v>34</v>
      </c>
      <c r="I26" s="497">
        <v>29</v>
      </c>
      <c r="J26" s="497">
        <v>32</v>
      </c>
      <c r="K26" s="497">
        <v>32</v>
      </c>
      <c r="L26" s="497">
        <v>30</v>
      </c>
      <c r="M26" s="497">
        <v>30</v>
      </c>
      <c r="N26" s="497">
        <v>32</v>
      </c>
      <c r="O26" s="497">
        <v>32</v>
      </c>
      <c r="P26" s="497">
        <v>32</v>
      </c>
      <c r="Q26" s="497">
        <v>32</v>
      </c>
      <c r="R26" s="497">
        <v>34</v>
      </c>
      <c r="S26" s="497">
        <v>34</v>
      </c>
      <c r="T26" s="520">
        <f>[2]NbCentres!$I$29</f>
        <v>34</v>
      </c>
      <c r="U26" s="520">
        <v>34</v>
      </c>
      <c r="V26" s="520">
        <v>33</v>
      </c>
      <c r="W26" s="497">
        <v>34</v>
      </c>
      <c r="X26" s="497">
        <v>33</v>
      </c>
      <c r="Y26" s="497">
        <v>33</v>
      </c>
      <c r="Z26" s="497">
        <v>34</v>
      </c>
      <c r="AA26" s="497">
        <v>34</v>
      </c>
      <c r="AB26" s="497">
        <v>33</v>
      </c>
      <c r="AC26" s="497">
        <v>34</v>
      </c>
      <c r="AD26" s="497">
        <v>34</v>
      </c>
    </row>
    <row r="27" spans="1:30" x14ac:dyDescent="0.2">
      <c r="A27" s="522" t="s">
        <v>56</v>
      </c>
      <c r="B27" s="497">
        <v>1</v>
      </c>
      <c r="C27" s="497">
        <v>1</v>
      </c>
      <c r="D27" s="497">
        <v>1</v>
      </c>
      <c r="E27" s="497">
        <v>1</v>
      </c>
      <c r="F27" s="497">
        <v>1</v>
      </c>
      <c r="G27" s="497">
        <v>1</v>
      </c>
      <c r="H27" s="497">
        <v>1</v>
      </c>
      <c r="I27" s="497">
        <v>1</v>
      </c>
      <c r="J27" s="497">
        <v>1</v>
      </c>
      <c r="K27" s="497">
        <v>1</v>
      </c>
      <c r="L27" s="497">
        <v>1</v>
      </c>
      <c r="M27" s="497">
        <v>1</v>
      </c>
      <c r="N27" s="497">
        <v>1</v>
      </c>
      <c r="O27" s="497">
        <v>1</v>
      </c>
      <c r="P27" s="497">
        <v>1</v>
      </c>
      <c r="Q27" s="497">
        <v>1</v>
      </c>
      <c r="R27" s="497">
        <v>1</v>
      </c>
      <c r="S27" s="497">
        <v>1</v>
      </c>
      <c r="T27" s="520">
        <f>[2]NbCentres!$E$29</f>
        <v>1</v>
      </c>
      <c r="U27" s="520">
        <v>1</v>
      </c>
      <c r="V27" s="520">
        <v>1</v>
      </c>
      <c r="W27" s="497">
        <v>1</v>
      </c>
      <c r="X27" s="497">
        <v>1</v>
      </c>
      <c r="Y27" s="497">
        <v>0</v>
      </c>
      <c r="Z27" s="497">
        <v>0</v>
      </c>
      <c r="AA27" s="497">
        <v>0</v>
      </c>
      <c r="AB27" s="497">
        <v>0</v>
      </c>
      <c r="AC27" s="497">
        <v>0</v>
      </c>
      <c r="AD27" s="497">
        <v>0</v>
      </c>
    </row>
    <row r="28" spans="1:30" x14ac:dyDescent="0.2">
      <c r="A28" s="522" t="s">
        <v>57</v>
      </c>
      <c r="B28" s="497">
        <v>0</v>
      </c>
      <c r="C28" s="497">
        <v>0</v>
      </c>
      <c r="D28" s="497">
        <v>0</v>
      </c>
      <c r="E28" s="497">
        <v>0</v>
      </c>
      <c r="F28" s="497">
        <v>0</v>
      </c>
      <c r="G28" s="497">
        <v>0</v>
      </c>
      <c r="H28" s="497">
        <v>0</v>
      </c>
      <c r="I28" s="497">
        <v>22</v>
      </c>
      <c r="J28" s="497">
        <v>37</v>
      </c>
      <c r="K28" s="497">
        <v>37</v>
      </c>
      <c r="L28" s="497">
        <v>36</v>
      </c>
      <c r="M28" s="497">
        <v>36</v>
      </c>
      <c r="N28" s="497">
        <v>36</v>
      </c>
      <c r="O28" s="497">
        <v>35</v>
      </c>
      <c r="P28" s="497">
        <v>37</v>
      </c>
      <c r="Q28" s="497">
        <v>38</v>
      </c>
      <c r="R28" s="497">
        <v>40</v>
      </c>
      <c r="S28" s="497">
        <v>40</v>
      </c>
      <c r="T28" s="520">
        <f>[2]NbCentres!$D$29</f>
        <v>39</v>
      </c>
      <c r="U28" s="520">
        <v>40</v>
      </c>
      <c r="V28" s="520">
        <v>41</v>
      </c>
      <c r="W28" s="497">
        <v>41</v>
      </c>
      <c r="X28" s="497">
        <v>43</v>
      </c>
      <c r="Y28" s="497">
        <v>39</v>
      </c>
      <c r="Z28" s="497">
        <v>39</v>
      </c>
      <c r="AA28" s="497">
        <v>40</v>
      </c>
      <c r="AB28" s="497">
        <v>40</v>
      </c>
      <c r="AC28" s="497">
        <v>41</v>
      </c>
      <c r="AD28" s="497">
        <v>37</v>
      </c>
    </row>
    <row r="29" spans="1:30" ht="12" customHeight="1" x14ac:dyDescent="0.2">
      <c r="A29" s="522" t="s">
        <v>58</v>
      </c>
      <c r="B29" s="497">
        <v>30</v>
      </c>
      <c r="C29" s="497">
        <v>29</v>
      </c>
      <c r="D29" s="497">
        <v>30</v>
      </c>
      <c r="E29" s="497">
        <v>29</v>
      </c>
      <c r="F29" s="497">
        <v>28</v>
      </c>
      <c r="G29" s="497">
        <v>29</v>
      </c>
      <c r="H29" s="497">
        <v>29</v>
      </c>
      <c r="I29" s="497">
        <v>18</v>
      </c>
      <c r="J29" s="497">
        <v>0</v>
      </c>
      <c r="K29" s="497">
        <v>0</v>
      </c>
      <c r="L29" s="497">
        <v>0</v>
      </c>
      <c r="M29" s="497">
        <v>0</v>
      </c>
      <c r="N29" s="497">
        <v>0</v>
      </c>
      <c r="O29" s="497">
        <v>0</v>
      </c>
      <c r="P29" s="497">
        <v>0</v>
      </c>
      <c r="Q29" s="497">
        <v>0</v>
      </c>
      <c r="R29" s="497">
        <v>0</v>
      </c>
      <c r="S29" s="497">
        <v>0</v>
      </c>
      <c r="T29" s="497">
        <f>0</f>
        <v>0</v>
      </c>
      <c r="U29" s="497">
        <v>0</v>
      </c>
      <c r="V29" s="497">
        <v>0</v>
      </c>
      <c r="W29" s="497">
        <v>0</v>
      </c>
      <c r="X29" s="497">
        <v>0</v>
      </c>
      <c r="Y29" s="497">
        <v>0</v>
      </c>
      <c r="Z29" s="497">
        <v>0</v>
      </c>
      <c r="AA29" s="497">
        <v>0</v>
      </c>
      <c r="AB29" s="497">
        <v>0</v>
      </c>
      <c r="AC29" s="497">
        <v>0</v>
      </c>
      <c r="AD29" s="497">
        <v>0</v>
      </c>
    </row>
    <row r="30" spans="1:30" x14ac:dyDescent="0.2">
      <c r="A30" s="484" t="s">
        <v>59</v>
      </c>
      <c r="B30" s="485">
        <v>20</v>
      </c>
      <c r="C30" s="485">
        <v>27</v>
      </c>
      <c r="D30" s="485">
        <v>31</v>
      </c>
      <c r="E30" s="485">
        <v>31</v>
      </c>
      <c r="F30" s="485">
        <v>29</v>
      </c>
      <c r="G30" s="485">
        <v>34</v>
      </c>
      <c r="H30" s="485">
        <v>34</v>
      </c>
      <c r="I30" s="485">
        <v>19</v>
      </c>
      <c r="J30" s="485">
        <v>0</v>
      </c>
      <c r="K30" s="485">
        <v>0</v>
      </c>
      <c r="L30" s="485">
        <v>0</v>
      </c>
      <c r="M30" s="485">
        <v>0</v>
      </c>
      <c r="N30" s="485">
        <v>0</v>
      </c>
      <c r="O30" s="485">
        <v>0</v>
      </c>
      <c r="P30" s="485">
        <v>0</v>
      </c>
      <c r="Q30" s="485">
        <v>0</v>
      </c>
      <c r="R30" s="485">
        <v>0</v>
      </c>
      <c r="S30" s="485">
        <v>0</v>
      </c>
      <c r="T30" s="485">
        <f>0</f>
        <v>0</v>
      </c>
      <c r="U30" s="485">
        <v>0</v>
      </c>
      <c r="V30" s="485">
        <v>0</v>
      </c>
      <c r="W30" s="485">
        <v>0</v>
      </c>
      <c r="X30" s="485">
        <v>0</v>
      </c>
      <c r="Y30" s="485">
        <v>0</v>
      </c>
      <c r="Z30" s="485">
        <v>0</v>
      </c>
      <c r="AA30" s="485">
        <v>0</v>
      </c>
      <c r="AB30" s="485">
        <v>0</v>
      </c>
      <c r="AC30" s="485">
        <v>0</v>
      </c>
      <c r="AD30" s="485">
        <v>0</v>
      </c>
    </row>
    <row r="31" spans="1:30" s="493" customFormat="1" ht="35.25" customHeight="1" x14ac:dyDescent="0.2">
      <c r="A31" s="447" t="s">
        <v>60</v>
      </c>
      <c r="B31" s="448">
        <v>730</v>
      </c>
      <c r="C31" s="448">
        <v>721</v>
      </c>
      <c r="D31" s="448">
        <v>726</v>
      </c>
      <c r="E31" s="448">
        <v>724</v>
      </c>
      <c r="F31" s="448">
        <v>764</v>
      </c>
      <c r="G31" s="448">
        <v>766</v>
      </c>
      <c r="H31" s="448">
        <v>701</v>
      </c>
      <c r="I31" s="448">
        <v>688</v>
      </c>
      <c r="J31" s="448">
        <v>664</v>
      </c>
      <c r="K31" s="448">
        <v>653</v>
      </c>
      <c r="L31" s="448">
        <v>647</v>
      </c>
      <c r="M31" s="448">
        <v>643</v>
      </c>
      <c r="N31" s="448">
        <v>640</v>
      </c>
      <c r="O31" s="448">
        <v>639</v>
      </c>
      <c r="P31" s="448">
        <v>650</v>
      </c>
      <c r="Q31" s="448">
        <v>657</v>
      </c>
      <c r="R31" s="448">
        <v>663</v>
      </c>
      <c r="S31" s="448">
        <v>674</v>
      </c>
      <c r="T31" s="448">
        <f>[2]NbCentres!$Q$29-T6</f>
        <v>677</v>
      </c>
      <c r="U31" s="448">
        <v>671</v>
      </c>
      <c r="V31" s="448">
        <v>727</v>
      </c>
      <c r="W31" s="448">
        <f t="shared" ref="W31:AB31" si="0">SUM(W7:W30)</f>
        <v>747</v>
      </c>
      <c r="X31" s="448">
        <f t="shared" si="0"/>
        <v>745</v>
      </c>
      <c r="Y31" s="448">
        <f t="shared" si="0"/>
        <v>756</v>
      </c>
      <c r="Z31" s="448">
        <f t="shared" si="0"/>
        <v>781</v>
      </c>
      <c r="AA31" s="448">
        <f t="shared" si="0"/>
        <v>796</v>
      </c>
      <c r="AB31" s="448">
        <f t="shared" si="0"/>
        <v>798</v>
      </c>
      <c r="AC31" s="448">
        <v>802</v>
      </c>
      <c r="AD31" s="448">
        <v>798</v>
      </c>
    </row>
    <row r="32" spans="1:30" s="493" customFormat="1" ht="31.5" customHeight="1" x14ac:dyDescent="0.2">
      <c r="A32" s="447" t="s">
        <v>61</v>
      </c>
      <c r="B32" s="448" t="s">
        <v>39</v>
      </c>
      <c r="C32" s="448" t="s">
        <v>39</v>
      </c>
      <c r="D32" s="448" t="s">
        <v>39</v>
      </c>
      <c r="E32" s="448" t="s">
        <v>39</v>
      </c>
      <c r="F32" s="448">
        <v>1294</v>
      </c>
      <c r="G32" s="448">
        <v>1290</v>
      </c>
      <c r="H32" s="448">
        <v>1206</v>
      </c>
      <c r="I32" s="448">
        <v>1172</v>
      </c>
      <c r="J32" s="448">
        <v>1137</v>
      </c>
      <c r="K32" s="448">
        <v>1108</v>
      </c>
      <c r="L32" s="448">
        <v>1092</v>
      </c>
      <c r="M32" s="448">
        <v>1068</v>
      </c>
      <c r="N32" s="448">
        <v>1047</v>
      </c>
      <c r="O32" s="448">
        <v>1065</v>
      </c>
      <c r="P32" s="448">
        <v>1076</v>
      </c>
      <c r="Q32" s="448">
        <v>1098</v>
      </c>
      <c r="R32" s="448">
        <v>1111</v>
      </c>
      <c r="S32" s="448">
        <v>1130</v>
      </c>
      <c r="T32" s="448">
        <f>[2]NbCentres!$Q$29</f>
        <v>1138</v>
      </c>
      <c r="U32" s="448">
        <v>1160</v>
      </c>
      <c r="V32" s="448">
        <v>1201</v>
      </c>
      <c r="W32" s="448">
        <f t="shared" ref="W32:AB32" si="1">W31+W6</f>
        <v>1224</v>
      </c>
      <c r="X32" s="448">
        <f t="shared" si="1"/>
        <v>1212</v>
      </c>
      <c r="Y32" s="448">
        <f t="shared" si="1"/>
        <v>1233</v>
      </c>
      <c r="Z32" s="448">
        <f t="shared" si="1"/>
        <v>1263</v>
      </c>
      <c r="AA32" s="448">
        <f t="shared" si="1"/>
        <v>1281</v>
      </c>
      <c r="AB32" s="448">
        <f t="shared" si="1"/>
        <v>1283</v>
      </c>
      <c r="AC32" s="448">
        <v>1288</v>
      </c>
      <c r="AD32" s="448">
        <v>1283</v>
      </c>
    </row>
    <row r="33" spans="1:25" x14ac:dyDescent="0.2">
      <c r="A33" s="517" t="s">
        <v>62</v>
      </c>
    </row>
    <row r="34" spans="1:25" s="517" customFormat="1" x14ac:dyDescent="0.2">
      <c r="A34" s="517" t="s">
        <v>22</v>
      </c>
    </row>
    <row r="35" spans="1:25" s="517" customFormat="1" x14ac:dyDescent="0.2">
      <c r="A35" s="869" t="s">
        <v>63</v>
      </c>
      <c r="B35" s="869"/>
      <c r="C35" s="869"/>
      <c r="D35" s="869"/>
      <c r="E35" s="869"/>
      <c r="F35" s="869"/>
      <c r="G35" s="869"/>
      <c r="H35" s="869"/>
      <c r="I35" s="869"/>
      <c r="J35" s="869"/>
      <c r="K35" s="869"/>
      <c r="L35" s="869"/>
      <c r="M35" s="869"/>
      <c r="N35" s="869"/>
      <c r="O35" s="869"/>
      <c r="P35" s="869"/>
      <c r="Q35" s="869"/>
      <c r="R35" s="869"/>
      <c r="S35" s="869"/>
      <c r="T35" s="869"/>
      <c r="U35" s="869"/>
      <c r="V35" s="869"/>
      <c r="W35" s="869"/>
      <c r="X35" s="869"/>
    </row>
    <row r="36" spans="1:25" s="517" customFormat="1" x14ac:dyDescent="0.2">
      <c r="A36" s="517" t="s">
        <v>64</v>
      </c>
    </row>
    <row r="37" spans="1:25" x14ac:dyDescent="0.2">
      <c r="A37" s="869" t="s">
        <v>23</v>
      </c>
      <c r="B37" s="869"/>
      <c r="C37" s="869"/>
      <c r="D37" s="869"/>
      <c r="E37" s="869"/>
      <c r="F37" s="869"/>
      <c r="G37" s="869"/>
      <c r="H37" s="869"/>
      <c r="I37" s="869"/>
      <c r="J37" s="869"/>
      <c r="K37" s="869"/>
      <c r="L37" s="869"/>
      <c r="M37" s="869"/>
      <c r="N37" s="869"/>
      <c r="O37" s="869"/>
      <c r="P37" s="869"/>
      <c r="Q37" s="869"/>
      <c r="R37" s="869"/>
      <c r="S37" s="869"/>
      <c r="T37" s="869"/>
      <c r="U37" s="869"/>
      <c r="V37" s="869"/>
      <c r="W37" s="869"/>
      <c r="X37" s="869"/>
      <c r="Y37" s="869"/>
    </row>
    <row r="38" spans="1:25" x14ac:dyDescent="0.2">
      <c r="A38" s="517"/>
    </row>
    <row r="39" spans="1:25" x14ac:dyDescent="0.2">
      <c r="A39" s="517"/>
    </row>
    <row r="40" spans="1:25" x14ac:dyDescent="0.2">
      <c r="A40" s="517"/>
    </row>
    <row r="41" spans="1:25" x14ac:dyDescent="0.2">
      <c r="A41" s="518"/>
    </row>
    <row r="42" spans="1:25" x14ac:dyDescent="0.2">
      <c r="A42" s="518"/>
    </row>
    <row r="43" spans="1:25" x14ac:dyDescent="0.2">
      <c r="A43" s="518"/>
    </row>
    <row r="44" spans="1:25" x14ac:dyDescent="0.2">
      <c r="A44" s="518"/>
    </row>
    <row r="45" spans="1:25" x14ac:dyDescent="0.2">
      <c r="A45" s="518"/>
    </row>
    <row r="46" spans="1:25" x14ac:dyDescent="0.2">
      <c r="A46" s="518"/>
    </row>
    <row r="47" spans="1:25" x14ac:dyDescent="0.2">
      <c r="A47" s="518"/>
    </row>
    <row r="48" spans="1:25" x14ac:dyDescent="0.2">
      <c r="A48" s="518"/>
    </row>
    <row r="49" spans="1:1" x14ac:dyDescent="0.2">
      <c r="A49" s="518"/>
    </row>
    <row r="50" spans="1:1" x14ac:dyDescent="0.2">
      <c r="A50" s="518"/>
    </row>
    <row r="51" spans="1:1" x14ac:dyDescent="0.2">
      <c r="A51" s="518"/>
    </row>
    <row r="52" spans="1:1" x14ac:dyDescent="0.2">
      <c r="A52" s="518"/>
    </row>
    <row r="53" spans="1:1" x14ac:dyDescent="0.2">
      <c r="A53" s="518"/>
    </row>
    <row r="54" spans="1:1" x14ac:dyDescent="0.2">
      <c r="A54" s="518"/>
    </row>
    <row r="55" spans="1:1" x14ac:dyDescent="0.2">
      <c r="A55" s="518"/>
    </row>
    <row r="56" spans="1:1" x14ac:dyDescent="0.2">
      <c r="A56" s="518"/>
    </row>
    <row r="57" spans="1:1" x14ac:dyDescent="0.2">
      <c r="A57" s="518"/>
    </row>
    <row r="58" spans="1:1" x14ac:dyDescent="0.2">
      <c r="A58" s="518"/>
    </row>
    <row r="59" spans="1:1" x14ac:dyDescent="0.2">
      <c r="A59" s="518"/>
    </row>
    <row r="60" spans="1:1" x14ac:dyDescent="0.2">
      <c r="A60" s="518"/>
    </row>
    <row r="61" spans="1:1" x14ac:dyDescent="0.2">
      <c r="A61" s="518"/>
    </row>
    <row r="62" spans="1:1" x14ac:dyDescent="0.2">
      <c r="A62" s="518"/>
    </row>
    <row r="63" spans="1:1" x14ac:dyDescent="0.2">
      <c r="A63" s="518"/>
    </row>
    <row r="64" spans="1:1" x14ac:dyDescent="0.2">
      <c r="A64" s="518"/>
    </row>
    <row r="65" spans="1:1" x14ac:dyDescent="0.2">
      <c r="A65" s="518"/>
    </row>
    <row r="66" spans="1:1" x14ac:dyDescent="0.2">
      <c r="A66" s="518"/>
    </row>
    <row r="67" spans="1:1" x14ac:dyDescent="0.2">
      <c r="A67" s="518"/>
    </row>
    <row r="68" spans="1:1" x14ac:dyDescent="0.2">
      <c r="A68" s="518"/>
    </row>
    <row r="69" spans="1:1" x14ac:dyDescent="0.2">
      <c r="A69" s="518"/>
    </row>
    <row r="70" spans="1:1" x14ac:dyDescent="0.2">
      <c r="A70" s="518"/>
    </row>
  </sheetData>
  <customSheetViews>
    <customSheetView guid="{4BF6A69F-C29D-460A-9E84-5045F8F80EEB}" showGridLines="0">
      <selection activeCell="V39" sqref="V39"/>
      <pageMargins left="0.7" right="0.7" top="0.75" bottom="0.75" header="0.3" footer="0.3"/>
      <pageSetup paperSize="9" scale="95" orientation="landscape" verticalDpi="0"/>
    </customSheetView>
  </customSheetViews>
  <mergeCells count="3">
    <mergeCell ref="A35:X35"/>
    <mergeCell ref="A37:Y37"/>
    <mergeCell ref="A2:AD2"/>
  </mergeCells>
  <phoneticPr fontId="10" type="noConversion"/>
  <pageMargins left="0.7" right="0.7" top="0.75" bottom="0.75" header="0.3" footer="0.3"/>
  <pageSetup paperSize="9" scale="95" orientation="landscape" verticalDpi="0" r:id="rId1"/>
  <ignoredErrors>
    <ignoredError sqref="Z31:AB31"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O63"/>
  <sheetViews>
    <sheetView showGridLines="0" topLeftCell="A31" workbookViewId="0">
      <selection activeCell="L42" sqref="L42"/>
    </sheetView>
  </sheetViews>
  <sheetFormatPr baseColWidth="10" defaultRowHeight="12.75" x14ac:dyDescent="0.2"/>
  <cols>
    <col min="1" max="1" width="2.140625" style="20" customWidth="1"/>
    <col min="2" max="2" width="11.42578125" style="20" customWidth="1"/>
    <col min="3" max="4" width="11.42578125" style="20"/>
    <col min="5" max="5" width="9.85546875" style="20" customWidth="1"/>
    <col min="6" max="7" width="25.7109375" style="20" customWidth="1"/>
    <col min="8" max="11" width="4" style="20" customWidth="1"/>
    <col min="12" max="16384" width="11.42578125" style="20"/>
  </cols>
  <sheetData>
    <row r="1" spans="1:11" x14ac:dyDescent="0.2">
      <c r="A1" s="652" t="s">
        <v>324</v>
      </c>
      <c r="B1" s="652"/>
      <c r="C1" s="652"/>
      <c r="D1" s="652"/>
      <c r="E1" s="652"/>
      <c r="F1" s="652"/>
      <c r="G1" s="652"/>
      <c r="H1" s="652"/>
      <c r="I1" s="432"/>
      <c r="J1" s="432"/>
      <c r="K1" s="432"/>
    </row>
    <row r="3" spans="1:11" ht="12.75" customHeight="1" x14ac:dyDescent="0.2">
      <c r="B3" s="641" t="s">
        <v>185</v>
      </c>
      <c r="C3" s="641"/>
      <c r="D3" s="641"/>
      <c r="E3" s="641"/>
      <c r="F3" s="641"/>
      <c r="G3" s="641"/>
    </row>
    <row r="4" spans="1:11" ht="8.25" customHeight="1" x14ac:dyDescent="0.2">
      <c r="B4" s="2"/>
      <c r="C4" s="2"/>
      <c r="D4" s="2"/>
      <c r="E4" s="2"/>
    </row>
    <row r="5" spans="1:11" ht="21" customHeight="1" x14ac:dyDescent="0.2">
      <c r="B5" s="683"/>
      <c r="C5" s="683"/>
      <c r="D5" s="683"/>
      <c r="E5" s="683"/>
      <c r="F5" s="595" t="s">
        <v>430</v>
      </c>
      <c r="G5" s="596" t="s">
        <v>272</v>
      </c>
    </row>
    <row r="6" spans="1:11" ht="12.75" customHeight="1" x14ac:dyDescent="0.2">
      <c r="B6" s="642" t="s">
        <v>186</v>
      </c>
      <c r="C6" s="643"/>
      <c r="D6" s="643"/>
      <c r="E6" s="643"/>
      <c r="F6" s="338">
        <v>3.1</v>
      </c>
      <c r="G6" s="91">
        <v>3.1</v>
      </c>
    </row>
    <row r="7" spans="1:11" ht="12.75" customHeight="1" x14ac:dyDescent="0.2">
      <c r="B7" s="647" t="s">
        <v>187</v>
      </c>
      <c r="C7" s="684"/>
      <c r="D7" s="684"/>
      <c r="E7" s="684"/>
      <c r="F7" s="337">
        <v>2.6</v>
      </c>
      <c r="G7" s="92">
        <v>2.8</v>
      </c>
    </row>
    <row r="8" spans="1:11" ht="11.25" customHeight="1" x14ac:dyDescent="0.2">
      <c r="B8" s="647" t="s">
        <v>188</v>
      </c>
      <c r="C8" s="684"/>
      <c r="D8" s="684"/>
      <c r="E8" s="684"/>
      <c r="F8" s="337">
        <v>1.3</v>
      </c>
      <c r="G8" s="92">
        <v>1.3</v>
      </c>
    </row>
    <row r="9" spans="1:11" ht="12" customHeight="1" x14ac:dyDescent="0.2">
      <c r="B9" s="647" t="s">
        <v>159</v>
      </c>
      <c r="C9" s="684"/>
      <c r="D9" s="684"/>
      <c r="E9" s="648"/>
      <c r="F9" s="337">
        <v>2.4</v>
      </c>
      <c r="G9" s="92">
        <v>2.5</v>
      </c>
    </row>
    <row r="10" spans="1:11" ht="12.75" customHeight="1" x14ac:dyDescent="0.2">
      <c r="B10" s="647" t="s">
        <v>160</v>
      </c>
      <c r="C10" s="684"/>
      <c r="D10" s="684"/>
      <c r="E10" s="684"/>
      <c r="F10" s="337">
        <v>20.399999999999999</v>
      </c>
      <c r="G10" s="92">
        <v>20.2</v>
      </c>
    </row>
    <row r="11" spans="1:11" ht="13.5" customHeight="1" x14ac:dyDescent="0.2">
      <c r="B11" s="647" t="s">
        <v>161</v>
      </c>
      <c r="C11" s="684"/>
      <c r="D11" s="684"/>
      <c r="E11" s="684"/>
      <c r="F11" s="337">
        <v>6</v>
      </c>
      <c r="G11" s="92">
        <v>5.9</v>
      </c>
    </row>
    <row r="12" spans="1:11" ht="13.5" customHeight="1" x14ac:dyDescent="0.2">
      <c r="B12" s="647" t="s">
        <v>189</v>
      </c>
      <c r="C12" s="684"/>
      <c r="D12" s="684"/>
      <c r="E12" s="684"/>
      <c r="F12" s="337">
        <v>36.5</v>
      </c>
      <c r="G12" s="92">
        <v>36.9</v>
      </c>
    </row>
    <row r="13" spans="1:11" ht="12.75" customHeight="1" x14ac:dyDescent="0.2">
      <c r="B13" s="647" t="s">
        <v>190</v>
      </c>
      <c r="C13" s="684"/>
      <c r="D13" s="684"/>
      <c r="E13" s="684"/>
      <c r="F13" s="337">
        <v>4</v>
      </c>
      <c r="G13" s="92">
        <v>4.0999999999999996</v>
      </c>
    </row>
    <row r="14" spans="1:11" x14ac:dyDescent="0.2">
      <c r="B14" s="647" t="s">
        <v>191</v>
      </c>
      <c r="C14" s="684"/>
      <c r="D14" s="684"/>
      <c r="E14" s="684"/>
      <c r="F14" s="337">
        <v>10</v>
      </c>
      <c r="G14" s="92">
        <v>9.8000000000000007</v>
      </c>
    </row>
    <row r="15" spans="1:11" ht="12.75" customHeight="1" x14ac:dyDescent="0.2">
      <c r="B15" s="647" t="s">
        <v>162</v>
      </c>
      <c r="C15" s="684"/>
      <c r="D15" s="684"/>
      <c r="E15" s="684"/>
      <c r="F15" s="337">
        <v>2</v>
      </c>
      <c r="G15" s="92">
        <v>1.9</v>
      </c>
    </row>
    <row r="16" spans="1:11" ht="12.75" customHeight="1" x14ac:dyDescent="0.2">
      <c r="B16" s="647" t="s">
        <v>330</v>
      </c>
      <c r="C16" s="684"/>
      <c r="D16" s="684"/>
      <c r="E16" s="648"/>
      <c r="F16" s="337">
        <v>0.6</v>
      </c>
      <c r="G16" s="92">
        <v>0.5</v>
      </c>
    </row>
    <row r="17" spans="2:12" ht="12.75" customHeight="1" x14ac:dyDescent="0.2">
      <c r="B17" s="647" t="s">
        <v>192</v>
      </c>
      <c r="C17" s="684"/>
      <c r="D17" s="684"/>
      <c r="E17" s="684"/>
      <c r="F17" s="337">
        <v>0.7</v>
      </c>
      <c r="G17" s="92">
        <v>0.7</v>
      </c>
    </row>
    <row r="18" spans="2:12" x14ac:dyDescent="0.2">
      <c r="B18" s="647" t="s">
        <v>193</v>
      </c>
      <c r="C18" s="684"/>
      <c r="D18" s="684"/>
      <c r="E18" s="684"/>
      <c r="F18" s="337">
        <v>2.9</v>
      </c>
      <c r="G18" s="92">
        <v>2.9</v>
      </c>
    </row>
    <row r="19" spans="2:12" ht="12.75" customHeight="1" x14ac:dyDescent="0.2">
      <c r="B19" s="647" t="s">
        <v>194</v>
      </c>
      <c r="C19" s="684"/>
      <c r="D19" s="684"/>
      <c r="E19" s="684"/>
      <c r="F19" s="337">
        <v>0.8</v>
      </c>
      <c r="G19" s="92">
        <v>0.8</v>
      </c>
    </row>
    <row r="20" spans="2:12" ht="12.75" customHeight="1" x14ac:dyDescent="0.2">
      <c r="B20" s="647" t="s">
        <v>195</v>
      </c>
      <c r="C20" s="684"/>
      <c r="D20" s="684"/>
      <c r="E20" s="684"/>
      <c r="F20" s="337">
        <v>0.5</v>
      </c>
      <c r="G20" s="92">
        <v>0.5</v>
      </c>
    </row>
    <row r="21" spans="2:12" x14ac:dyDescent="0.2">
      <c r="B21" s="647" t="s">
        <v>196</v>
      </c>
      <c r="C21" s="684"/>
      <c r="D21" s="684"/>
      <c r="E21" s="684"/>
      <c r="F21" s="337">
        <v>0</v>
      </c>
      <c r="G21" s="92">
        <v>0</v>
      </c>
    </row>
    <row r="22" spans="2:12" x14ac:dyDescent="0.2">
      <c r="B22" s="626" t="s">
        <v>211</v>
      </c>
      <c r="C22" s="627"/>
      <c r="D22" s="627"/>
      <c r="E22" s="627"/>
      <c r="F22" s="337">
        <v>6.2</v>
      </c>
      <c r="G22" s="92">
        <v>6</v>
      </c>
    </row>
    <row r="23" spans="2:12" ht="12.75" customHeight="1" x14ac:dyDescent="0.2">
      <c r="B23" s="686" t="s">
        <v>210</v>
      </c>
      <c r="C23" s="687"/>
      <c r="D23" s="687"/>
      <c r="E23" s="687"/>
      <c r="F23" s="85">
        <f>SUM(F6:F22)</f>
        <v>100</v>
      </c>
      <c r="G23" s="93">
        <f>SUM(G6:G22)</f>
        <v>99.899999999999991</v>
      </c>
    </row>
    <row r="24" spans="2:12" ht="16.5" customHeight="1" x14ac:dyDescent="0.2">
      <c r="B24" s="689" t="s">
        <v>222</v>
      </c>
      <c r="C24" s="690"/>
      <c r="D24" s="690"/>
      <c r="E24" s="690"/>
      <c r="F24" s="86">
        <v>3089</v>
      </c>
      <c r="G24" s="94">
        <v>3340</v>
      </c>
    </row>
    <row r="25" spans="2:12" ht="16.5" customHeight="1" x14ac:dyDescent="0.2">
      <c r="B25" s="14"/>
      <c r="C25" s="14"/>
      <c r="D25" s="14"/>
      <c r="E25" s="14"/>
      <c r="F25" s="96"/>
      <c r="G25" s="96"/>
    </row>
    <row r="26" spans="2:12" ht="12.75" customHeight="1" x14ac:dyDescent="0.2">
      <c r="B26" s="641" t="s">
        <v>197</v>
      </c>
      <c r="C26" s="641"/>
      <c r="D26" s="641"/>
      <c r="E26" s="641"/>
      <c r="F26" s="641"/>
      <c r="G26" s="641"/>
    </row>
    <row r="27" spans="2:12" ht="8.25" customHeight="1" x14ac:dyDescent="0.2"/>
    <row r="28" spans="2:12" ht="21" customHeight="1" x14ac:dyDescent="0.2">
      <c r="B28" s="1"/>
      <c r="C28" s="1"/>
      <c r="F28" s="595" t="s">
        <v>430</v>
      </c>
      <c r="G28" s="597" t="s">
        <v>272</v>
      </c>
    </row>
    <row r="29" spans="2:12" x14ac:dyDescent="0.2">
      <c r="B29" s="629" t="s">
        <v>198</v>
      </c>
      <c r="C29" s="688"/>
      <c r="D29" s="688"/>
      <c r="E29" s="630"/>
      <c r="F29" s="87">
        <v>4.5999999999999996</v>
      </c>
      <c r="G29" s="5">
        <v>4.8</v>
      </c>
    </row>
    <row r="30" spans="2:12" x14ac:dyDescent="0.2">
      <c r="B30" s="631" t="s">
        <v>199</v>
      </c>
      <c r="C30" s="685"/>
      <c r="D30" s="685"/>
      <c r="E30" s="632"/>
      <c r="F30" s="203">
        <v>9</v>
      </c>
      <c r="G30" s="204">
        <v>9</v>
      </c>
      <c r="L30" s="393"/>
    </row>
    <row r="31" spans="2:12" x14ac:dyDescent="0.2">
      <c r="B31" s="631" t="s">
        <v>200</v>
      </c>
      <c r="C31" s="685"/>
      <c r="D31" s="685"/>
      <c r="E31" s="632"/>
      <c r="F31" s="203">
        <v>9.6</v>
      </c>
      <c r="G31" s="204">
        <v>9.5</v>
      </c>
      <c r="L31" s="402"/>
    </row>
    <row r="32" spans="2:12" x14ac:dyDescent="0.2">
      <c r="B32" s="631" t="s">
        <v>166</v>
      </c>
      <c r="C32" s="685"/>
      <c r="D32" s="685"/>
      <c r="E32" s="632"/>
      <c r="F32" s="84">
        <v>7.2</v>
      </c>
      <c r="G32" s="76">
        <v>7</v>
      </c>
      <c r="L32" s="402"/>
    </row>
    <row r="33" spans="2:15" x14ac:dyDescent="0.2">
      <c r="B33" s="631" t="s">
        <v>201</v>
      </c>
      <c r="C33" s="685"/>
      <c r="D33" s="685"/>
      <c r="E33" s="632"/>
      <c r="F33" s="84">
        <v>1.6</v>
      </c>
      <c r="G33" s="76">
        <v>1.7</v>
      </c>
    </row>
    <row r="34" spans="2:15" x14ac:dyDescent="0.2">
      <c r="B34" s="631" t="s">
        <v>163</v>
      </c>
      <c r="C34" s="685"/>
      <c r="D34" s="685"/>
      <c r="E34" s="632"/>
      <c r="F34" s="84">
        <v>17.8</v>
      </c>
      <c r="G34" s="76">
        <v>17.7</v>
      </c>
    </row>
    <row r="35" spans="2:15" x14ac:dyDescent="0.2">
      <c r="B35" s="631" t="s">
        <v>202</v>
      </c>
      <c r="C35" s="685"/>
      <c r="D35" s="685"/>
      <c r="E35" s="632"/>
      <c r="F35" s="84">
        <v>0.7</v>
      </c>
      <c r="G35" s="76">
        <v>0.7</v>
      </c>
    </row>
    <row r="36" spans="2:15" x14ac:dyDescent="0.2">
      <c r="B36" s="631" t="s">
        <v>147</v>
      </c>
      <c r="C36" s="685"/>
      <c r="D36" s="685"/>
      <c r="E36" s="632"/>
      <c r="F36" s="84">
        <v>4.8</v>
      </c>
      <c r="G36" s="76">
        <v>4.5</v>
      </c>
    </row>
    <row r="37" spans="2:15" x14ac:dyDescent="0.2">
      <c r="B37" s="631" t="s">
        <v>203</v>
      </c>
      <c r="C37" s="685"/>
      <c r="D37" s="685"/>
      <c r="E37" s="632"/>
      <c r="F37" s="84">
        <v>0.8</v>
      </c>
      <c r="G37" s="76">
        <v>0.9</v>
      </c>
    </row>
    <row r="38" spans="2:15" x14ac:dyDescent="0.2">
      <c r="B38" s="631" t="s">
        <v>164</v>
      </c>
      <c r="C38" s="685"/>
      <c r="D38" s="685"/>
      <c r="E38" s="632"/>
      <c r="F38" s="84">
        <v>0.2</v>
      </c>
      <c r="G38" s="76">
        <v>0.2</v>
      </c>
    </row>
    <row r="39" spans="2:15" x14ac:dyDescent="0.2">
      <c r="B39" s="631" t="s">
        <v>413</v>
      </c>
      <c r="C39" s="685"/>
      <c r="D39" s="685"/>
      <c r="E39" s="632"/>
      <c r="F39" s="84">
        <v>6.6</v>
      </c>
      <c r="G39" s="76">
        <v>6.6</v>
      </c>
    </row>
    <row r="40" spans="2:15" x14ac:dyDescent="0.2">
      <c r="B40" s="317" t="s">
        <v>3</v>
      </c>
      <c r="C40" s="331"/>
      <c r="D40" s="331"/>
      <c r="E40" s="320"/>
      <c r="F40" s="84">
        <v>30.5</v>
      </c>
      <c r="G40" s="76">
        <v>31</v>
      </c>
    </row>
    <row r="41" spans="2:15" x14ac:dyDescent="0.2">
      <c r="B41" s="317" t="s">
        <v>165</v>
      </c>
      <c r="C41" s="331"/>
      <c r="D41" s="331"/>
      <c r="E41" s="320"/>
      <c r="F41" s="84">
        <v>1.5</v>
      </c>
      <c r="G41" s="76">
        <v>1.6</v>
      </c>
    </row>
    <row r="42" spans="2:15" x14ac:dyDescent="0.2">
      <c r="B42" s="633" t="s">
        <v>211</v>
      </c>
      <c r="C42" s="695"/>
      <c r="D42" s="695"/>
      <c r="E42" s="634"/>
      <c r="F42" s="84">
        <v>4.9000000000000004</v>
      </c>
      <c r="G42" s="76">
        <v>4.9000000000000004</v>
      </c>
    </row>
    <row r="43" spans="2:15" x14ac:dyDescent="0.2">
      <c r="B43" s="692" t="s">
        <v>210</v>
      </c>
      <c r="C43" s="693"/>
      <c r="D43" s="693"/>
      <c r="E43" s="694"/>
      <c r="F43" s="85">
        <f>SUM(F29:F42)</f>
        <v>99.800000000000011</v>
      </c>
      <c r="G43" s="93">
        <f>SUM(G29:G42)</f>
        <v>100.10000000000001</v>
      </c>
    </row>
    <row r="44" spans="2:15" ht="16.5" customHeight="1" x14ac:dyDescent="0.2">
      <c r="B44" s="697" t="s">
        <v>222</v>
      </c>
      <c r="C44" s="698"/>
      <c r="D44" s="698"/>
      <c r="E44" s="699"/>
      <c r="F44" s="207">
        <v>1670</v>
      </c>
      <c r="G44" s="208">
        <v>1805</v>
      </c>
      <c r="I44" s="382"/>
      <c r="J44" s="377"/>
      <c r="K44" s="377"/>
      <c r="L44" s="430"/>
      <c r="M44" s="377"/>
      <c r="N44" s="377"/>
      <c r="O44" s="284"/>
    </row>
    <row r="45" spans="2:15" ht="16.5" customHeight="1" x14ac:dyDescent="0.2">
      <c r="B45" s="333"/>
      <c r="C45" s="333"/>
      <c r="D45" s="333"/>
      <c r="E45" s="333"/>
      <c r="F45" s="96"/>
      <c r="G45" s="96"/>
      <c r="I45" s="382"/>
      <c r="J45" s="377"/>
      <c r="K45" s="377"/>
      <c r="L45" s="284"/>
      <c r="M45" s="377"/>
      <c r="N45" s="377"/>
      <c r="O45" s="377"/>
    </row>
    <row r="46" spans="2:15" ht="12.75" customHeight="1" x14ac:dyDescent="0.2">
      <c r="B46" s="641" t="s">
        <v>182</v>
      </c>
      <c r="C46" s="641"/>
      <c r="D46" s="641"/>
      <c r="E46" s="641"/>
      <c r="F46" s="641"/>
      <c r="G46" s="641"/>
    </row>
    <row r="47" spans="2:15" ht="8.25" customHeight="1" x14ac:dyDescent="0.2">
      <c r="B47" s="18"/>
      <c r="C47" s="18"/>
      <c r="D47" s="18"/>
      <c r="E47" s="18"/>
      <c r="F47" s="18"/>
      <c r="G47" s="18"/>
    </row>
    <row r="48" spans="2:15" ht="21" customHeight="1" x14ac:dyDescent="0.2">
      <c r="B48" s="691"/>
      <c r="C48" s="691"/>
      <c r="D48" s="691"/>
      <c r="E48" s="15"/>
      <c r="F48" s="595" t="s">
        <v>430</v>
      </c>
      <c r="G48" s="597" t="s">
        <v>272</v>
      </c>
    </row>
    <row r="49" spans="2:7" x14ac:dyDescent="0.2">
      <c r="B49" s="629" t="s">
        <v>204</v>
      </c>
      <c r="C49" s="688"/>
      <c r="D49" s="688"/>
      <c r="E49" s="630"/>
      <c r="F49" s="88">
        <v>1.3</v>
      </c>
      <c r="G49" s="8">
        <v>1.3</v>
      </c>
    </row>
    <row r="50" spans="2:7" x14ac:dyDescent="0.2">
      <c r="B50" s="631" t="s">
        <v>177</v>
      </c>
      <c r="C50" s="685"/>
      <c r="D50" s="685"/>
      <c r="E50" s="632"/>
      <c r="F50" s="89">
        <v>0.6</v>
      </c>
      <c r="G50" s="12">
        <v>0.6</v>
      </c>
    </row>
    <row r="51" spans="2:7" x14ac:dyDescent="0.2">
      <c r="B51" s="631" t="s">
        <v>205</v>
      </c>
      <c r="C51" s="685"/>
      <c r="D51" s="685"/>
      <c r="E51" s="632"/>
      <c r="F51" s="89">
        <v>0.1</v>
      </c>
      <c r="G51" s="12">
        <v>0.1</v>
      </c>
    </row>
    <row r="52" spans="2:7" ht="27.75" customHeight="1" x14ac:dyDescent="0.2">
      <c r="B52" s="647" t="s">
        <v>206</v>
      </c>
      <c r="C52" s="684"/>
      <c r="D52" s="684"/>
      <c r="E52" s="648"/>
      <c r="F52" s="89">
        <v>1.5</v>
      </c>
      <c r="G52" s="12">
        <v>1.6</v>
      </c>
    </row>
    <row r="53" spans="2:7" x14ac:dyDescent="0.2">
      <c r="B53" s="631" t="s">
        <v>207</v>
      </c>
      <c r="C53" s="685"/>
      <c r="D53" s="685"/>
      <c r="E53" s="632"/>
      <c r="F53" s="89">
        <v>24.5</v>
      </c>
      <c r="G53" s="12">
        <v>24</v>
      </c>
    </row>
    <row r="54" spans="2:7" x14ac:dyDescent="0.2">
      <c r="B54" s="631" t="s">
        <v>213</v>
      </c>
      <c r="C54" s="685"/>
      <c r="D54" s="685"/>
      <c r="E54" s="632"/>
      <c r="F54" s="89">
        <v>23.3</v>
      </c>
      <c r="G54" s="12">
        <v>23.4</v>
      </c>
    </row>
    <row r="55" spans="2:7" ht="27.75" customHeight="1" x14ac:dyDescent="0.2">
      <c r="B55" s="647" t="s">
        <v>208</v>
      </c>
      <c r="C55" s="684"/>
      <c r="D55" s="684"/>
      <c r="E55" s="648"/>
      <c r="F55" s="89">
        <v>0.9</v>
      </c>
      <c r="G55" s="12">
        <v>0.9</v>
      </c>
    </row>
    <row r="56" spans="2:7" x14ac:dyDescent="0.2">
      <c r="B56" s="631" t="s">
        <v>214</v>
      </c>
      <c r="C56" s="685"/>
      <c r="D56" s="685"/>
      <c r="E56" s="632"/>
      <c r="F56" s="89">
        <v>39.5</v>
      </c>
      <c r="G56" s="12">
        <v>39.6</v>
      </c>
    </row>
    <row r="57" spans="2:7" x14ac:dyDescent="0.2">
      <c r="B57" s="631" t="s">
        <v>178</v>
      </c>
      <c r="C57" s="685"/>
      <c r="D57" s="685"/>
      <c r="E57" s="632"/>
      <c r="F57" s="89">
        <v>0.1</v>
      </c>
      <c r="G57" s="12">
        <v>0.2</v>
      </c>
    </row>
    <row r="58" spans="2:7" x14ac:dyDescent="0.2">
      <c r="B58" s="631" t="s">
        <v>179</v>
      </c>
      <c r="C58" s="685"/>
      <c r="D58" s="685"/>
      <c r="E58" s="632"/>
      <c r="F58" s="89">
        <v>2</v>
      </c>
      <c r="G58" s="12">
        <v>2.1</v>
      </c>
    </row>
    <row r="59" spans="2:7" x14ac:dyDescent="0.2">
      <c r="B59" s="631" t="s">
        <v>215</v>
      </c>
      <c r="C59" s="685"/>
      <c r="D59" s="685"/>
      <c r="E59" s="632"/>
      <c r="F59" s="89">
        <v>0.4</v>
      </c>
      <c r="G59" s="12">
        <v>0.3</v>
      </c>
    </row>
    <row r="60" spans="2:7" x14ac:dyDescent="0.2">
      <c r="B60" s="631" t="s">
        <v>180</v>
      </c>
      <c r="C60" s="685"/>
      <c r="D60" s="685"/>
      <c r="E60" s="632"/>
      <c r="F60" s="89">
        <v>1.1000000000000001</v>
      </c>
      <c r="G60" s="12">
        <v>1.1000000000000001</v>
      </c>
    </row>
    <row r="61" spans="2:7" x14ac:dyDescent="0.2">
      <c r="B61" s="633" t="s">
        <v>211</v>
      </c>
      <c r="C61" s="695"/>
      <c r="D61" s="695"/>
      <c r="E61" s="634"/>
      <c r="F61" s="89">
        <v>4.8</v>
      </c>
      <c r="G61" s="12">
        <v>4.5999999999999996</v>
      </c>
    </row>
    <row r="62" spans="2:7" x14ac:dyDescent="0.2">
      <c r="B62" s="692" t="s">
        <v>210</v>
      </c>
      <c r="C62" s="693"/>
      <c r="D62" s="693"/>
      <c r="E62" s="693"/>
      <c r="F62" s="327">
        <f>SUM(F49:F61)</f>
        <v>100.09999999999998</v>
      </c>
      <c r="G62" s="7">
        <f>SUM(G49:G61)</f>
        <v>99.799999999999983</v>
      </c>
    </row>
    <row r="63" spans="2:7" x14ac:dyDescent="0.2">
      <c r="B63" s="697" t="s">
        <v>222</v>
      </c>
      <c r="C63" s="698"/>
      <c r="D63" s="698"/>
      <c r="E63" s="698"/>
      <c r="F63" s="90">
        <v>3089</v>
      </c>
      <c r="G63" s="95">
        <v>3340</v>
      </c>
    </row>
  </sheetData>
  <customSheetViews>
    <customSheetView guid="{4BF6A69F-C29D-460A-9E84-5045F8F80EEB}" showGridLines="0" topLeftCell="A4">
      <selection activeCell="I44" sqref="I44"/>
      <pageMargins left="0.19685039370078741" right="0.15748031496062992" top="0.19685039370078741" bottom="0.19685039370078741" header="0.31496062992125984" footer="0.31496062992125984"/>
      <pageSetup paperSize="9" orientation="portrait" r:id="rId1"/>
    </customSheetView>
  </customSheetViews>
  <mergeCells count="54">
    <mergeCell ref="B7:E7"/>
    <mergeCell ref="B8:E8"/>
    <mergeCell ref="A1:H1"/>
    <mergeCell ref="B3:G3"/>
    <mergeCell ref="B5:E5"/>
    <mergeCell ref="B6:E6"/>
    <mergeCell ref="B13:E13"/>
    <mergeCell ref="B14:E14"/>
    <mergeCell ref="B11:E11"/>
    <mergeCell ref="B12:E12"/>
    <mergeCell ref="B9:E9"/>
    <mergeCell ref="B10:E10"/>
    <mergeCell ref="B20:E20"/>
    <mergeCell ref="B21:E21"/>
    <mergeCell ref="B18:E18"/>
    <mergeCell ref="B19:E19"/>
    <mergeCell ref="B15:E15"/>
    <mergeCell ref="B17:E17"/>
    <mergeCell ref="B16:E16"/>
    <mergeCell ref="B30:E30"/>
    <mergeCell ref="B31:E31"/>
    <mergeCell ref="B26:G26"/>
    <mergeCell ref="B29:E29"/>
    <mergeCell ref="B22:E22"/>
    <mergeCell ref="B23:E23"/>
    <mergeCell ref="B24:E24"/>
    <mergeCell ref="B36:E36"/>
    <mergeCell ref="B37:E37"/>
    <mergeCell ref="B34:E34"/>
    <mergeCell ref="B35:E35"/>
    <mergeCell ref="B32:E32"/>
    <mergeCell ref="B33:E33"/>
    <mergeCell ref="B43:E43"/>
    <mergeCell ref="B46:G46"/>
    <mergeCell ref="B48:D48"/>
    <mergeCell ref="B42:E42"/>
    <mergeCell ref="B38:E38"/>
    <mergeCell ref="B39:E39"/>
    <mergeCell ref="B44:E44"/>
    <mergeCell ref="B49:E49"/>
    <mergeCell ref="B50:E50"/>
    <mergeCell ref="B55:E55"/>
    <mergeCell ref="B63:E63"/>
    <mergeCell ref="B61:E61"/>
    <mergeCell ref="B62:E62"/>
    <mergeCell ref="B59:E59"/>
    <mergeCell ref="B60:E60"/>
    <mergeCell ref="B57:E57"/>
    <mergeCell ref="B58:E58"/>
    <mergeCell ref="B56:E56"/>
    <mergeCell ref="B53:E53"/>
    <mergeCell ref="B54:E54"/>
    <mergeCell ref="B51:E51"/>
    <mergeCell ref="B52:E52"/>
  </mergeCells>
  <phoneticPr fontId="10" type="noConversion"/>
  <pageMargins left="0.19685039370078741" right="0.15748031496062992" top="0.19685039370078741" bottom="0.19685039370078741" header="0.31496062992125984" footer="0.31496062992125984"/>
  <pageSetup paperSize="9" orientation="portrait"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9"/>
  <sheetViews>
    <sheetView showGridLines="0" workbookViewId="0">
      <selection sqref="A1:Q38"/>
    </sheetView>
  </sheetViews>
  <sheetFormatPr baseColWidth="10" defaultColWidth="10.28515625" defaultRowHeight="12.75" x14ac:dyDescent="0.2"/>
  <cols>
    <col min="1" max="1" width="22.28515625" style="392" customWidth="1"/>
    <col min="2" max="15" width="7.28515625" style="392" customWidth="1"/>
    <col min="16" max="16" width="2.7109375" style="392" customWidth="1"/>
    <col min="17" max="16384" width="10.28515625" style="392"/>
  </cols>
  <sheetData>
    <row r="1" spans="1:27" s="20" customFormat="1" ht="12.75" customHeight="1" x14ac:dyDescent="0.2">
      <c r="A1" s="1"/>
      <c r="B1" s="1"/>
      <c r="C1" s="1"/>
      <c r="D1" s="1"/>
      <c r="E1" s="1"/>
      <c r="F1" s="1"/>
      <c r="G1" s="1"/>
      <c r="H1" s="1"/>
      <c r="I1" s="1"/>
      <c r="J1" s="1"/>
      <c r="K1" s="1"/>
      <c r="L1" s="1"/>
      <c r="M1" s="1"/>
      <c r="N1" s="1"/>
      <c r="O1" s="1"/>
      <c r="P1" s="1"/>
      <c r="Q1" s="1"/>
      <c r="R1" s="108"/>
    </row>
    <row r="2" spans="1:27" s="20" customFormat="1" ht="12.75" customHeight="1" x14ac:dyDescent="0.2">
      <c r="A2" s="652" t="s">
        <v>65</v>
      </c>
      <c r="B2" s="652"/>
      <c r="C2" s="652"/>
      <c r="D2" s="652"/>
      <c r="E2" s="652"/>
      <c r="F2" s="652"/>
      <c r="G2" s="652"/>
      <c r="H2" s="652"/>
      <c r="I2" s="652"/>
      <c r="J2" s="652"/>
      <c r="K2" s="652"/>
      <c r="L2" s="652"/>
      <c r="M2" s="652"/>
      <c r="N2" s="652"/>
      <c r="O2" s="652"/>
      <c r="P2" s="652"/>
      <c r="Q2" s="472"/>
      <c r="R2" s="108"/>
    </row>
    <row r="3" spans="1:27" s="20" customFormat="1" ht="7.5" customHeight="1" x14ac:dyDescent="0.2">
      <c r="A3" s="1"/>
      <c r="B3" s="1"/>
      <c r="C3" s="1"/>
      <c r="D3" s="1"/>
      <c r="E3" s="1"/>
      <c r="F3" s="1"/>
      <c r="G3" s="1"/>
      <c r="H3" s="1"/>
      <c r="I3" s="1"/>
      <c r="J3" s="1"/>
      <c r="K3" s="1"/>
      <c r="L3" s="1"/>
      <c r="M3" s="1"/>
      <c r="N3" s="1"/>
      <c r="O3" s="1"/>
      <c r="P3" s="1"/>
      <c r="Q3" s="1"/>
      <c r="R3" s="108"/>
    </row>
    <row r="4" spans="1:27" s="493" customFormat="1" x14ac:dyDescent="0.2">
      <c r="A4" s="492"/>
      <c r="B4" s="493" t="s">
        <v>66</v>
      </c>
    </row>
    <row r="5" spans="1:27" s="494" customFormat="1" x14ac:dyDescent="0.2">
      <c r="A5" s="525"/>
      <c r="B5" s="600">
        <v>1987</v>
      </c>
      <c r="C5" s="600">
        <v>1988</v>
      </c>
      <c r="D5" s="600">
        <v>1989</v>
      </c>
      <c r="E5" s="600">
        <v>1990</v>
      </c>
      <c r="F5" s="600">
        <v>1991</v>
      </c>
      <c r="G5" s="600">
        <v>1992</v>
      </c>
      <c r="H5" s="600">
        <v>1993</v>
      </c>
      <c r="I5" s="600">
        <v>1994</v>
      </c>
      <c r="J5" s="600">
        <v>1995</v>
      </c>
      <c r="K5" s="600">
        <v>1996</v>
      </c>
      <c r="L5" s="600">
        <v>1997</v>
      </c>
      <c r="M5" s="600">
        <v>1998</v>
      </c>
      <c r="N5" s="600">
        <v>1999</v>
      </c>
      <c r="O5" s="600">
        <v>2000</v>
      </c>
    </row>
    <row r="6" spans="1:27" s="493" customFormat="1" x14ac:dyDescent="0.2">
      <c r="A6" s="475" t="s">
        <v>38</v>
      </c>
      <c r="B6" s="526"/>
      <c r="C6" s="526"/>
      <c r="D6" s="526"/>
      <c r="E6" s="526"/>
      <c r="F6" s="526"/>
      <c r="G6" s="526"/>
      <c r="H6" s="526"/>
      <c r="I6" s="526"/>
      <c r="J6" s="526"/>
      <c r="K6" s="526"/>
      <c r="L6" s="526"/>
      <c r="M6" s="526"/>
      <c r="N6" s="481"/>
      <c r="O6" s="526"/>
    </row>
    <row r="7" spans="1:27" x14ac:dyDescent="0.2">
      <c r="A7" s="477" t="s">
        <v>111</v>
      </c>
      <c r="B7" s="497" t="s">
        <v>39</v>
      </c>
      <c r="C7" s="497" t="s">
        <v>39</v>
      </c>
      <c r="D7" s="497" t="s">
        <v>39</v>
      </c>
      <c r="E7" s="497" t="s">
        <v>39</v>
      </c>
      <c r="F7" s="497" t="s">
        <v>39</v>
      </c>
      <c r="G7" s="497">
        <v>14853</v>
      </c>
      <c r="H7" s="497">
        <v>15398</v>
      </c>
      <c r="I7" s="497">
        <v>14820</v>
      </c>
      <c r="J7" s="497">
        <v>13805</v>
      </c>
      <c r="K7" s="497">
        <v>13353</v>
      </c>
      <c r="L7" s="497">
        <v>12962</v>
      </c>
      <c r="M7" s="497">
        <v>12662</v>
      </c>
      <c r="N7" s="497">
        <v>12343</v>
      </c>
      <c r="O7" s="497">
        <v>12268</v>
      </c>
    </row>
    <row r="8" spans="1:27" x14ac:dyDescent="0.2">
      <c r="A8" s="477" t="s">
        <v>112</v>
      </c>
      <c r="B8" s="497" t="s">
        <v>39</v>
      </c>
      <c r="C8" s="497" t="s">
        <v>39</v>
      </c>
      <c r="D8" s="497" t="s">
        <v>39</v>
      </c>
      <c r="E8" s="497" t="s">
        <v>39</v>
      </c>
      <c r="F8" s="497" t="s">
        <v>39</v>
      </c>
      <c r="G8" s="497" t="s">
        <v>39</v>
      </c>
      <c r="H8" s="497" t="s">
        <v>39</v>
      </c>
      <c r="I8" s="497" t="s">
        <v>39</v>
      </c>
      <c r="J8" s="497" t="s">
        <v>39</v>
      </c>
      <c r="K8" s="497" t="s">
        <v>39</v>
      </c>
      <c r="L8" s="497" t="s">
        <v>39</v>
      </c>
      <c r="M8" s="497" t="s">
        <v>39</v>
      </c>
      <c r="N8" s="497" t="s">
        <v>39</v>
      </c>
      <c r="O8" s="497" t="s">
        <v>39</v>
      </c>
    </row>
    <row r="9" spans="1:27" x14ac:dyDescent="0.2">
      <c r="A9" s="479" t="s">
        <v>40</v>
      </c>
      <c r="B9" s="497">
        <v>2418</v>
      </c>
      <c r="C9" s="497">
        <v>2282</v>
      </c>
      <c r="D9" s="497">
        <v>2310</v>
      </c>
      <c r="E9" s="497">
        <v>2481</v>
      </c>
      <c r="F9" s="497">
        <v>2538</v>
      </c>
      <c r="G9" s="497">
        <v>2742</v>
      </c>
      <c r="H9" s="497">
        <v>2841</v>
      </c>
      <c r="I9" s="497">
        <v>2776</v>
      </c>
      <c r="J9" s="497">
        <v>2587</v>
      </c>
      <c r="K9" s="497">
        <v>2405</v>
      </c>
      <c r="L9" s="497">
        <v>2350</v>
      </c>
      <c r="M9" s="497">
        <v>2268</v>
      </c>
      <c r="N9" s="485">
        <v>2405</v>
      </c>
      <c r="O9" s="497">
        <v>2377</v>
      </c>
      <c r="P9" s="476"/>
      <c r="Q9" s="476"/>
      <c r="R9" s="476"/>
      <c r="S9" s="476"/>
      <c r="T9" s="476"/>
      <c r="U9" s="476"/>
      <c r="V9" s="476"/>
      <c r="W9" s="476"/>
      <c r="X9" s="476"/>
      <c r="Y9" s="476"/>
      <c r="Z9" s="476"/>
      <c r="AA9" s="476"/>
    </row>
    <row r="10" spans="1:27" s="493" customFormat="1" x14ac:dyDescent="0.2">
      <c r="A10" s="480" t="s">
        <v>41</v>
      </c>
      <c r="B10" s="481"/>
      <c r="C10" s="481"/>
      <c r="D10" s="481"/>
      <c r="E10" s="481"/>
      <c r="F10" s="481"/>
      <c r="G10" s="481"/>
      <c r="H10" s="481"/>
      <c r="I10" s="481"/>
      <c r="J10" s="481"/>
      <c r="K10" s="481"/>
      <c r="L10" s="481"/>
      <c r="M10" s="481"/>
      <c r="N10" s="481"/>
      <c r="O10" s="481"/>
      <c r="P10" s="536"/>
      <c r="Q10" s="536"/>
      <c r="R10" s="536"/>
      <c r="S10" s="536"/>
      <c r="T10" s="536"/>
      <c r="U10" s="536"/>
      <c r="V10" s="536"/>
      <c r="W10" s="536"/>
      <c r="X10" s="536"/>
      <c r="Y10" s="536"/>
      <c r="Z10" s="536"/>
      <c r="AA10" s="537"/>
    </row>
    <row r="11" spans="1:27" x14ac:dyDescent="0.2">
      <c r="A11" s="484" t="s">
        <v>42</v>
      </c>
      <c r="B11" s="485" t="s">
        <v>39</v>
      </c>
      <c r="C11" s="485" t="s">
        <v>39</v>
      </c>
      <c r="D11" s="485" t="s">
        <v>39</v>
      </c>
      <c r="E11" s="485" t="s">
        <v>39</v>
      </c>
      <c r="F11" s="485" t="s">
        <v>39</v>
      </c>
      <c r="G11" s="485" t="s">
        <v>39</v>
      </c>
      <c r="H11" s="485" t="s">
        <v>39</v>
      </c>
      <c r="I11" s="485" t="s">
        <v>39</v>
      </c>
      <c r="J11" s="485" t="s">
        <v>39</v>
      </c>
      <c r="K11" s="485" t="s">
        <v>39</v>
      </c>
      <c r="L11" s="485" t="s">
        <v>39</v>
      </c>
      <c r="M11" s="485" t="s">
        <v>39</v>
      </c>
      <c r="N11" s="485" t="s">
        <v>39</v>
      </c>
      <c r="O11" s="485" t="s">
        <v>39</v>
      </c>
      <c r="P11" s="474"/>
      <c r="Q11" s="474"/>
      <c r="R11" s="474"/>
      <c r="S11" s="474"/>
      <c r="T11" s="538"/>
      <c r="U11" s="538"/>
      <c r="V11" s="538"/>
      <c r="W11" s="474"/>
      <c r="X11" s="474"/>
      <c r="Y11" s="474"/>
      <c r="Z11" s="474"/>
      <c r="AA11" s="476"/>
    </row>
    <row r="12" spans="1:27" s="493" customFormat="1" x14ac:dyDescent="0.2">
      <c r="A12" s="501" t="s">
        <v>44</v>
      </c>
      <c r="B12" s="526"/>
      <c r="C12" s="526"/>
      <c r="D12" s="526"/>
      <c r="E12" s="526"/>
      <c r="F12" s="526"/>
      <c r="G12" s="526"/>
      <c r="H12" s="526"/>
      <c r="I12" s="526"/>
      <c r="J12" s="526"/>
      <c r="K12" s="526"/>
      <c r="L12" s="526"/>
      <c r="M12" s="526"/>
      <c r="N12" s="481"/>
      <c r="O12" s="526"/>
      <c r="P12" s="537"/>
      <c r="Q12" s="537"/>
      <c r="R12" s="537"/>
      <c r="S12" s="537"/>
      <c r="T12" s="537"/>
      <c r="U12" s="537"/>
      <c r="V12" s="537"/>
      <c r="W12" s="537"/>
      <c r="X12" s="537"/>
      <c r="Y12" s="537"/>
      <c r="Z12" s="537"/>
      <c r="AA12" s="537"/>
    </row>
    <row r="13" spans="1:27" ht="25.5" x14ac:dyDescent="0.2">
      <c r="A13" s="477" t="s">
        <v>45</v>
      </c>
      <c r="B13" s="497">
        <v>775</v>
      </c>
      <c r="C13" s="497">
        <v>758</v>
      </c>
      <c r="D13" s="497">
        <v>763</v>
      </c>
      <c r="E13" s="497">
        <v>691</v>
      </c>
      <c r="F13" s="497">
        <v>622</v>
      </c>
      <c r="G13" s="497">
        <v>628</v>
      </c>
      <c r="H13" s="497">
        <v>643</v>
      </c>
      <c r="I13" s="497">
        <v>580</v>
      </c>
      <c r="J13" s="497">
        <v>464</v>
      </c>
      <c r="K13" s="497">
        <v>347</v>
      </c>
      <c r="L13" s="497">
        <v>276</v>
      </c>
      <c r="M13" s="497">
        <v>381</v>
      </c>
      <c r="N13" s="497">
        <v>358</v>
      </c>
      <c r="O13" s="497">
        <v>404</v>
      </c>
    </row>
    <row r="14" spans="1:27" x14ac:dyDescent="0.2">
      <c r="A14" s="477" t="s">
        <v>122</v>
      </c>
      <c r="B14" s="497">
        <v>922</v>
      </c>
      <c r="C14" s="497">
        <v>845</v>
      </c>
      <c r="D14" s="497">
        <v>842</v>
      </c>
      <c r="E14" s="497">
        <v>828</v>
      </c>
      <c r="F14" s="497">
        <v>852</v>
      </c>
      <c r="G14" s="497">
        <v>861</v>
      </c>
      <c r="H14" s="497">
        <v>862</v>
      </c>
      <c r="I14" s="497">
        <v>902</v>
      </c>
      <c r="J14" s="497">
        <v>951</v>
      </c>
      <c r="K14" s="497">
        <v>933</v>
      </c>
      <c r="L14" s="497">
        <v>929</v>
      </c>
      <c r="M14" s="497">
        <v>932</v>
      </c>
      <c r="N14" s="497">
        <v>937</v>
      </c>
      <c r="O14" s="497">
        <v>946</v>
      </c>
    </row>
    <row r="15" spans="1:27" s="493" customFormat="1" x14ac:dyDescent="0.2">
      <c r="A15" s="475" t="s">
        <v>51</v>
      </c>
      <c r="B15" s="481"/>
      <c r="C15" s="481"/>
      <c r="D15" s="481"/>
      <c r="E15" s="481"/>
      <c r="F15" s="481"/>
      <c r="G15" s="481"/>
      <c r="H15" s="481"/>
      <c r="I15" s="481"/>
      <c r="J15" s="481"/>
      <c r="K15" s="481"/>
      <c r="L15" s="481"/>
      <c r="M15" s="481"/>
      <c r="N15" s="481"/>
      <c r="O15" s="481"/>
      <c r="P15" s="537"/>
      <c r="Q15" s="537"/>
      <c r="R15" s="537"/>
      <c r="S15" s="537"/>
      <c r="T15" s="537"/>
      <c r="U15" s="537"/>
      <c r="V15" s="537"/>
      <c r="W15" s="537"/>
      <c r="X15" s="537"/>
      <c r="Y15" s="537"/>
      <c r="Z15" s="537"/>
      <c r="AA15" s="537"/>
    </row>
    <row r="16" spans="1:27" x14ac:dyDescent="0.2">
      <c r="A16" s="477" t="s">
        <v>46</v>
      </c>
      <c r="B16" s="497">
        <v>922</v>
      </c>
      <c r="C16" s="497">
        <v>955</v>
      </c>
      <c r="D16" s="497">
        <v>987</v>
      </c>
      <c r="E16" s="497">
        <v>1104</v>
      </c>
      <c r="F16" s="497">
        <v>1071</v>
      </c>
      <c r="G16" s="497">
        <v>1563</v>
      </c>
      <c r="H16" s="497">
        <v>1540</v>
      </c>
      <c r="I16" s="497">
        <v>1515</v>
      </c>
      <c r="J16" s="497">
        <v>1475</v>
      </c>
      <c r="K16" s="497">
        <v>1457</v>
      </c>
      <c r="L16" s="497">
        <v>1424</v>
      </c>
      <c r="M16" s="497">
        <v>1410</v>
      </c>
      <c r="N16" s="497">
        <v>1393</v>
      </c>
      <c r="O16" s="497">
        <v>1513</v>
      </c>
    </row>
    <row r="17" spans="1:15" x14ac:dyDescent="0.2">
      <c r="A17" s="477" t="s">
        <v>47</v>
      </c>
      <c r="B17" s="497">
        <v>843</v>
      </c>
      <c r="C17" s="497">
        <v>922</v>
      </c>
      <c r="D17" s="497">
        <v>964</v>
      </c>
      <c r="E17" s="497">
        <v>960</v>
      </c>
      <c r="F17" s="497">
        <v>922</v>
      </c>
      <c r="G17" s="497">
        <v>751</v>
      </c>
      <c r="H17" s="497">
        <v>1066</v>
      </c>
      <c r="I17" s="497">
        <v>1161</v>
      </c>
      <c r="J17" s="497">
        <v>1256</v>
      </c>
      <c r="K17" s="497">
        <v>1402</v>
      </c>
      <c r="L17" s="497">
        <v>1401</v>
      </c>
      <c r="M17" s="497">
        <v>1476</v>
      </c>
      <c r="N17" s="497">
        <v>1459</v>
      </c>
      <c r="O17" s="497">
        <v>1463</v>
      </c>
    </row>
    <row r="18" spans="1:15" x14ac:dyDescent="0.2">
      <c r="A18" s="477" t="s">
        <v>72</v>
      </c>
      <c r="B18" s="497">
        <v>682</v>
      </c>
      <c r="C18" s="497">
        <v>692</v>
      </c>
      <c r="D18" s="497">
        <v>703</v>
      </c>
      <c r="E18" s="497">
        <v>711</v>
      </c>
      <c r="F18" s="497">
        <v>731</v>
      </c>
      <c r="G18" s="497">
        <v>722</v>
      </c>
      <c r="H18" s="497">
        <v>772</v>
      </c>
      <c r="I18" s="497">
        <v>821</v>
      </c>
      <c r="J18" s="497">
        <v>864</v>
      </c>
      <c r="K18" s="497">
        <v>879</v>
      </c>
      <c r="L18" s="497">
        <v>893</v>
      </c>
      <c r="M18" s="497">
        <v>880</v>
      </c>
      <c r="N18" s="497">
        <v>879</v>
      </c>
      <c r="O18" s="497">
        <v>999</v>
      </c>
    </row>
    <row r="19" spans="1:15" x14ac:dyDescent="0.2">
      <c r="A19" s="477" t="s">
        <v>48</v>
      </c>
      <c r="B19" s="520">
        <v>38818</v>
      </c>
      <c r="C19" s="520">
        <v>38858</v>
      </c>
      <c r="D19" s="520">
        <v>37550</v>
      </c>
      <c r="E19" s="520">
        <v>37802</v>
      </c>
      <c r="F19" s="520">
        <v>40029</v>
      </c>
      <c r="G19" s="520">
        <v>45411</v>
      </c>
      <c r="H19" s="520">
        <v>49612</v>
      </c>
      <c r="I19" s="520">
        <v>52103</v>
      </c>
      <c r="J19" s="520">
        <v>53362</v>
      </c>
      <c r="K19" s="520">
        <v>52429</v>
      </c>
      <c r="L19" s="520">
        <v>50190</v>
      </c>
      <c r="M19" s="520">
        <v>49179</v>
      </c>
      <c r="N19" s="520">
        <v>50990</v>
      </c>
      <c r="O19" s="520">
        <v>55639</v>
      </c>
    </row>
    <row r="20" spans="1:15" x14ac:dyDescent="0.2">
      <c r="A20" s="477" t="s">
        <v>49</v>
      </c>
      <c r="B20" s="497">
        <v>3519</v>
      </c>
      <c r="C20" s="497">
        <v>2989</v>
      </c>
      <c r="D20" s="497">
        <v>2798</v>
      </c>
      <c r="E20" s="497">
        <v>3197</v>
      </c>
      <c r="F20" s="497">
        <v>3887</v>
      </c>
      <c r="G20" s="497">
        <v>2754</v>
      </c>
      <c r="H20" s="497">
        <v>1435</v>
      </c>
      <c r="I20" s="497">
        <v>0</v>
      </c>
      <c r="J20" s="497">
        <v>0</v>
      </c>
      <c r="K20" s="497">
        <v>0</v>
      </c>
      <c r="L20" s="497">
        <v>0</v>
      </c>
      <c r="M20" s="497">
        <v>0</v>
      </c>
      <c r="N20" s="497">
        <v>0</v>
      </c>
      <c r="O20" s="497" t="s">
        <v>39</v>
      </c>
    </row>
    <row r="21" spans="1:15" x14ac:dyDescent="0.2">
      <c r="A21" s="477" t="s">
        <v>50</v>
      </c>
      <c r="B21" s="520">
        <v>5397</v>
      </c>
      <c r="C21" s="520">
        <v>5409</v>
      </c>
      <c r="D21" s="520">
        <v>5331</v>
      </c>
      <c r="E21" s="520">
        <v>5265</v>
      </c>
      <c r="F21" s="520">
        <v>5088</v>
      </c>
      <c r="G21" s="520">
        <v>5131</v>
      </c>
      <c r="H21" s="520">
        <v>5112</v>
      </c>
      <c r="I21" s="520">
        <v>5027</v>
      </c>
      <c r="J21" s="520">
        <v>5077</v>
      </c>
      <c r="K21" s="520">
        <v>5089</v>
      </c>
      <c r="L21" s="520">
        <v>5048</v>
      </c>
      <c r="M21" s="520">
        <v>4981</v>
      </c>
      <c r="N21" s="520">
        <v>4925</v>
      </c>
      <c r="O21" s="520">
        <v>4695</v>
      </c>
    </row>
    <row r="22" spans="1:15" s="493" customFormat="1" x14ac:dyDescent="0.2">
      <c r="A22" s="480" t="s">
        <v>429</v>
      </c>
      <c r="B22" s="481"/>
      <c r="C22" s="481"/>
      <c r="D22" s="481"/>
      <c r="E22" s="481"/>
      <c r="F22" s="481"/>
      <c r="G22" s="481"/>
      <c r="H22" s="481"/>
      <c r="I22" s="481"/>
      <c r="J22" s="481"/>
      <c r="K22" s="481"/>
      <c r="L22" s="481"/>
      <c r="M22" s="481"/>
      <c r="N22" s="481"/>
      <c r="O22" s="481"/>
    </row>
    <row r="23" spans="1:15" x14ac:dyDescent="0.2">
      <c r="A23" s="479" t="s">
        <v>124</v>
      </c>
      <c r="B23" s="485">
        <v>2031</v>
      </c>
      <c r="C23" s="485">
        <v>2629</v>
      </c>
      <c r="D23" s="485">
        <v>2561</v>
      </c>
      <c r="E23" s="485">
        <v>2522</v>
      </c>
      <c r="F23" s="485">
        <v>2515</v>
      </c>
      <c r="G23" s="485">
        <v>2503</v>
      </c>
      <c r="H23" s="485">
        <v>2516</v>
      </c>
      <c r="I23" s="485">
        <v>2555</v>
      </c>
      <c r="J23" s="485">
        <v>2565</v>
      </c>
      <c r="K23" s="485">
        <v>2573</v>
      </c>
      <c r="L23" s="485">
        <v>2629</v>
      </c>
      <c r="M23" s="485">
        <v>2635</v>
      </c>
      <c r="N23" s="485">
        <v>2674</v>
      </c>
      <c r="O23" s="485">
        <v>2768</v>
      </c>
    </row>
    <row r="24" spans="1:15" s="493" customFormat="1" ht="25.5" x14ac:dyDescent="0.2">
      <c r="A24" s="521" t="s">
        <v>52</v>
      </c>
      <c r="B24" s="526"/>
      <c r="C24" s="526"/>
      <c r="D24" s="526"/>
      <c r="E24" s="526"/>
      <c r="F24" s="526"/>
      <c r="G24" s="526"/>
      <c r="H24" s="526"/>
      <c r="I24" s="526"/>
      <c r="J24" s="526"/>
      <c r="K24" s="526"/>
      <c r="L24" s="526"/>
      <c r="M24" s="526"/>
      <c r="N24" s="526"/>
      <c r="O24" s="526"/>
    </row>
    <row r="25" spans="1:15" x14ac:dyDescent="0.2">
      <c r="A25" s="522" t="s">
        <v>53</v>
      </c>
      <c r="B25" s="497">
        <v>733</v>
      </c>
      <c r="C25" s="497">
        <v>752</v>
      </c>
      <c r="D25" s="497">
        <v>787</v>
      </c>
      <c r="E25" s="497">
        <v>866</v>
      </c>
      <c r="F25" s="497">
        <v>976</v>
      </c>
      <c r="G25" s="497">
        <v>1089</v>
      </c>
      <c r="H25" s="497">
        <v>1005</v>
      </c>
      <c r="I25" s="497">
        <v>977</v>
      </c>
      <c r="J25" s="497">
        <v>957</v>
      </c>
      <c r="K25" s="497">
        <v>950</v>
      </c>
      <c r="L25" s="497">
        <v>935</v>
      </c>
      <c r="M25" s="497">
        <v>954</v>
      </c>
      <c r="N25" s="497">
        <v>930</v>
      </c>
      <c r="O25" s="497">
        <v>962</v>
      </c>
    </row>
    <row r="26" spans="1:15" x14ac:dyDescent="0.2">
      <c r="A26" s="522" t="s">
        <v>54</v>
      </c>
      <c r="B26" s="497">
        <v>248</v>
      </c>
      <c r="C26" s="497">
        <v>254</v>
      </c>
      <c r="D26" s="497">
        <v>274</v>
      </c>
      <c r="E26" s="497">
        <v>348</v>
      </c>
      <c r="F26" s="497">
        <v>344</v>
      </c>
      <c r="G26" s="497">
        <v>417</v>
      </c>
      <c r="H26" s="497">
        <v>416</v>
      </c>
      <c r="I26" s="497">
        <v>428</v>
      </c>
      <c r="J26" s="497">
        <v>498</v>
      </c>
      <c r="K26" s="497">
        <v>468</v>
      </c>
      <c r="L26" s="497">
        <v>474</v>
      </c>
      <c r="M26" s="497">
        <v>522</v>
      </c>
      <c r="N26" s="497">
        <v>660</v>
      </c>
      <c r="O26" s="497">
        <v>732</v>
      </c>
    </row>
    <row r="27" spans="1:15" x14ac:dyDescent="0.2">
      <c r="A27" s="522" t="s">
        <v>55</v>
      </c>
      <c r="B27" s="497">
        <v>830</v>
      </c>
      <c r="C27" s="497">
        <v>812</v>
      </c>
      <c r="D27" s="497">
        <v>831</v>
      </c>
      <c r="E27" s="497">
        <v>842</v>
      </c>
      <c r="F27" s="497">
        <v>738</v>
      </c>
      <c r="G27" s="497">
        <v>804</v>
      </c>
      <c r="H27" s="497">
        <v>811</v>
      </c>
      <c r="I27" s="497">
        <v>806</v>
      </c>
      <c r="J27" s="497">
        <v>722</v>
      </c>
      <c r="K27" s="497">
        <v>821</v>
      </c>
      <c r="L27" s="497">
        <v>799</v>
      </c>
      <c r="M27" s="497">
        <v>847</v>
      </c>
      <c r="N27" s="497">
        <v>811</v>
      </c>
      <c r="O27" s="497">
        <v>912</v>
      </c>
    </row>
    <row r="28" spans="1:15" x14ac:dyDescent="0.2">
      <c r="A28" s="522" t="s">
        <v>56</v>
      </c>
      <c r="B28" s="497">
        <v>19</v>
      </c>
      <c r="C28" s="497">
        <v>19</v>
      </c>
      <c r="D28" s="497">
        <v>19</v>
      </c>
      <c r="E28" s="497">
        <v>20</v>
      </c>
      <c r="F28" s="497">
        <v>19</v>
      </c>
      <c r="G28" s="497">
        <v>21</v>
      </c>
      <c r="H28" s="497">
        <v>20</v>
      </c>
      <c r="I28" s="497">
        <v>21</v>
      </c>
      <c r="J28" s="497">
        <v>21</v>
      </c>
      <c r="K28" s="497">
        <v>20</v>
      </c>
      <c r="L28" s="497">
        <v>20</v>
      </c>
      <c r="M28" s="497">
        <v>23</v>
      </c>
      <c r="N28" s="497">
        <v>21</v>
      </c>
      <c r="O28" s="497">
        <v>21</v>
      </c>
    </row>
    <row r="29" spans="1:15" x14ac:dyDescent="0.2">
      <c r="A29" s="522" t="s">
        <v>114</v>
      </c>
      <c r="B29" s="497">
        <v>0</v>
      </c>
      <c r="C29" s="497">
        <v>0</v>
      </c>
      <c r="D29" s="497">
        <v>0</v>
      </c>
      <c r="E29" s="497">
        <v>0</v>
      </c>
      <c r="F29" s="497">
        <v>0</v>
      </c>
      <c r="G29" s="497">
        <v>0</v>
      </c>
      <c r="H29" s="497">
        <v>0</v>
      </c>
      <c r="I29" s="497">
        <v>0</v>
      </c>
      <c r="J29" s="497">
        <v>716</v>
      </c>
      <c r="K29" s="497">
        <v>1349</v>
      </c>
      <c r="L29" s="497">
        <v>1236</v>
      </c>
      <c r="M29" s="497">
        <v>1261</v>
      </c>
      <c r="N29" s="497">
        <v>1260</v>
      </c>
      <c r="O29" s="497">
        <v>1348</v>
      </c>
    </row>
    <row r="30" spans="1:15" ht="25.5" x14ac:dyDescent="0.2">
      <c r="A30" s="522" t="s">
        <v>58</v>
      </c>
      <c r="B30" s="497">
        <v>791</v>
      </c>
      <c r="C30" s="497">
        <v>764</v>
      </c>
      <c r="D30" s="497">
        <v>795</v>
      </c>
      <c r="E30" s="497">
        <v>869</v>
      </c>
      <c r="F30" s="497">
        <v>910</v>
      </c>
      <c r="G30" s="497">
        <v>878</v>
      </c>
      <c r="H30" s="497">
        <v>989</v>
      </c>
      <c r="I30" s="497">
        <v>886</v>
      </c>
      <c r="J30" s="497">
        <v>420</v>
      </c>
      <c r="K30" s="497">
        <v>0</v>
      </c>
      <c r="L30" s="497">
        <v>0</v>
      </c>
      <c r="M30" s="497">
        <v>0</v>
      </c>
      <c r="N30" s="497">
        <v>0</v>
      </c>
      <c r="O30" s="497" t="s">
        <v>39</v>
      </c>
    </row>
    <row r="31" spans="1:15" x14ac:dyDescent="0.2">
      <c r="A31" s="484" t="s">
        <v>59</v>
      </c>
      <c r="B31" s="485">
        <v>225</v>
      </c>
      <c r="C31" s="485">
        <v>229</v>
      </c>
      <c r="D31" s="485">
        <v>264</v>
      </c>
      <c r="E31" s="485">
        <v>303</v>
      </c>
      <c r="F31" s="485">
        <v>400</v>
      </c>
      <c r="G31" s="485">
        <v>387</v>
      </c>
      <c r="H31" s="485">
        <v>402</v>
      </c>
      <c r="I31" s="485">
        <v>353</v>
      </c>
      <c r="J31" s="485">
        <v>170</v>
      </c>
      <c r="K31" s="485">
        <v>0</v>
      </c>
      <c r="L31" s="485">
        <v>0</v>
      </c>
      <c r="M31" s="485">
        <v>0</v>
      </c>
      <c r="N31" s="485">
        <v>0</v>
      </c>
      <c r="O31" s="497" t="s">
        <v>39</v>
      </c>
    </row>
    <row r="32" spans="1:15" s="493" customFormat="1" ht="36" customHeight="1" x14ac:dyDescent="0.2">
      <c r="A32" s="447" t="s">
        <v>60</v>
      </c>
      <c r="B32" s="448">
        <v>59173</v>
      </c>
      <c r="C32" s="448">
        <v>59169</v>
      </c>
      <c r="D32" s="448">
        <v>57779</v>
      </c>
      <c r="E32" s="448">
        <v>58809</v>
      </c>
      <c r="F32" s="448">
        <v>61642</v>
      </c>
      <c r="G32" s="448">
        <v>66662</v>
      </c>
      <c r="H32" s="448">
        <v>70042</v>
      </c>
      <c r="I32" s="448">
        <v>70911</v>
      </c>
      <c r="J32" s="448">
        <v>72105</v>
      </c>
      <c r="K32" s="448">
        <v>71122</v>
      </c>
      <c r="L32" s="448">
        <v>68604</v>
      </c>
      <c r="M32" s="448">
        <v>67749</v>
      </c>
      <c r="N32" s="448">
        <v>69702</v>
      </c>
      <c r="O32" s="531">
        <v>74779</v>
      </c>
    </row>
    <row r="33" spans="1:15" s="493" customFormat="1" ht="36.75" customHeight="1" x14ac:dyDescent="0.2">
      <c r="A33" s="447" t="s">
        <v>61</v>
      </c>
      <c r="B33" s="515" t="s">
        <v>39</v>
      </c>
      <c r="C33" s="515" t="s">
        <v>39</v>
      </c>
      <c r="D33" s="515" t="s">
        <v>39</v>
      </c>
      <c r="E33" s="515" t="s">
        <v>39</v>
      </c>
      <c r="F33" s="515" t="s">
        <v>39</v>
      </c>
      <c r="G33" s="448">
        <v>81515</v>
      </c>
      <c r="H33" s="448">
        <v>85440</v>
      </c>
      <c r="I33" s="448">
        <v>85731</v>
      </c>
      <c r="J33" s="448">
        <v>85910</v>
      </c>
      <c r="K33" s="448">
        <v>84475</v>
      </c>
      <c r="L33" s="448">
        <v>81566</v>
      </c>
      <c r="M33" s="448">
        <v>80411</v>
      </c>
      <c r="N33" s="448">
        <v>82045</v>
      </c>
      <c r="O33" s="448">
        <v>87047</v>
      </c>
    </row>
    <row r="34" spans="1:15" x14ac:dyDescent="0.2">
      <c r="A34" s="517" t="s">
        <v>62</v>
      </c>
    </row>
    <row r="35" spans="1:15" x14ac:dyDescent="0.2">
      <c r="A35" s="517" t="s">
        <v>67</v>
      </c>
    </row>
    <row r="36" spans="1:15" x14ac:dyDescent="0.2">
      <c r="A36" s="517" t="s">
        <v>63</v>
      </c>
    </row>
    <row r="37" spans="1:15" x14ac:dyDescent="0.2">
      <c r="A37" s="517" t="s">
        <v>64</v>
      </c>
    </row>
    <row r="38" spans="1:15" x14ac:dyDescent="0.2">
      <c r="A38" s="517"/>
    </row>
    <row r="39" spans="1:15" x14ac:dyDescent="0.2">
      <c r="A39" s="517"/>
    </row>
    <row r="40" spans="1:15" x14ac:dyDescent="0.2">
      <c r="A40" s="518"/>
    </row>
    <row r="41" spans="1:15" x14ac:dyDescent="0.2">
      <c r="A41" s="518"/>
    </row>
    <row r="42" spans="1:15" x14ac:dyDescent="0.2">
      <c r="A42" s="518"/>
    </row>
    <row r="43" spans="1:15" x14ac:dyDescent="0.2">
      <c r="A43" s="518"/>
    </row>
    <row r="44" spans="1:15" x14ac:dyDescent="0.2">
      <c r="A44" s="518"/>
    </row>
    <row r="45" spans="1:15" x14ac:dyDescent="0.2">
      <c r="A45" s="518"/>
    </row>
    <row r="46" spans="1:15" x14ac:dyDescent="0.2">
      <c r="A46" s="518"/>
    </row>
    <row r="47" spans="1:15" x14ac:dyDescent="0.2">
      <c r="A47" s="518"/>
    </row>
    <row r="48" spans="1:15" x14ac:dyDescent="0.2">
      <c r="A48" s="518"/>
    </row>
    <row r="49" spans="1:1" x14ac:dyDescent="0.2">
      <c r="A49" s="518"/>
    </row>
    <row r="50" spans="1:1" x14ac:dyDescent="0.2">
      <c r="A50" s="518"/>
    </row>
    <row r="51" spans="1:1" x14ac:dyDescent="0.2">
      <c r="A51" s="518"/>
    </row>
    <row r="52" spans="1:1" x14ac:dyDescent="0.2">
      <c r="A52" s="518"/>
    </row>
    <row r="53" spans="1:1" x14ac:dyDescent="0.2">
      <c r="A53" s="518"/>
    </row>
    <row r="54" spans="1:1" x14ac:dyDescent="0.2">
      <c r="A54" s="518"/>
    </row>
    <row r="55" spans="1:1" x14ac:dyDescent="0.2">
      <c r="A55" s="518"/>
    </row>
    <row r="56" spans="1:1" x14ac:dyDescent="0.2">
      <c r="A56" s="518"/>
    </row>
    <row r="57" spans="1:1" x14ac:dyDescent="0.2">
      <c r="A57" s="518"/>
    </row>
    <row r="58" spans="1:1" x14ac:dyDescent="0.2">
      <c r="A58" s="518"/>
    </row>
    <row r="59" spans="1:1" x14ac:dyDescent="0.2">
      <c r="A59" s="518"/>
    </row>
    <row r="60" spans="1:1" x14ac:dyDescent="0.2">
      <c r="A60" s="518"/>
    </row>
    <row r="61" spans="1:1" x14ac:dyDescent="0.2">
      <c r="A61" s="518"/>
    </row>
    <row r="62" spans="1:1" x14ac:dyDescent="0.2">
      <c r="A62" s="518"/>
    </row>
    <row r="63" spans="1:1" x14ac:dyDescent="0.2">
      <c r="A63" s="518"/>
    </row>
    <row r="64" spans="1:1" x14ac:dyDescent="0.2">
      <c r="A64" s="518"/>
    </row>
    <row r="65" spans="1:1" x14ac:dyDescent="0.2">
      <c r="A65" s="518"/>
    </row>
    <row r="66" spans="1:1" x14ac:dyDescent="0.2">
      <c r="A66" s="518"/>
    </row>
    <row r="67" spans="1:1" x14ac:dyDescent="0.2">
      <c r="A67" s="518"/>
    </row>
    <row r="68" spans="1:1" x14ac:dyDescent="0.2">
      <c r="A68" s="518"/>
    </row>
    <row r="69" spans="1:1" x14ac:dyDescent="0.2">
      <c r="A69" s="518"/>
    </row>
  </sheetData>
  <customSheetViews>
    <customSheetView guid="{4BF6A69F-C29D-460A-9E84-5045F8F80EEB}" showGridLines="0">
      <selection activeCell="N40" sqref="N40"/>
      <pageMargins left="0.7" right="0.7" top="0.75" bottom="0.75" header="0.3" footer="0.3"/>
      <pageSetup paperSize="9" orientation="landscape" verticalDpi="0"/>
    </customSheetView>
  </customSheetViews>
  <mergeCells count="1">
    <mergeCell ref="A2:P2"/>
  </mergeCells>
  <phoneticPr fontId="10" type="noConversion"/>
  <pageMargins left="0.7" right="0.7" top="0.75" bottom="0.75" header="0.3" footer="0.3"/>
  <pageSetup paperSize="9" orientation="landscape" verticalDpi="0"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
  <sheetViews>
    <sheetView showGridLines="0" workbookViewId="0">
      <selection activeCell="R33" sqref="R33"/>
    </sheetView>
  </sheetViews>
  <sheetFormatPr baseColWidth="10" defaultColWidth="10.28515625" defaultRowHeight="12.75" x14ac:dyDescent="0.2"/>
  <cols>
    <col min="1" max="1" width="22.28515625" style="392" customWidth="1"/>
    <col min="2" max="15" width="7.42578125" style="392" customWidth="1"/>
    <col min="16" max="17" width="7.28515625" style="392" customWidth="1"/>
    <col min="18" max="16384" width="10.28515625" style="392"/>
  </cols>
  <sheetData>
    <row r="1" spans="1:18" s="20" customFormat="1" ht="12.75" customHeight="1" x14ac:dyDescent="0.2">
      <c r="A1" s="1"/>
      <c r="B1" s="1"/>
      <c r="C1" s="1"/>
      <c r="D1" s="1"/>
      <c r="E1" s="1"/>
      <c r="F1" s="1"/>
      <c r="G1" s="1"/>
      <c r="H1" s="1"/>
      <c r="I1" s="1"/>
      <c r="J1" s="1"/>
      <c r="K1" s="1"/>
      <c r="L1" s="1"/>
      <c r="M1" s="1"/>
      <c r="N1" s="1"/>
      <c r="O1" s="1"/>
      <c r="P1" s="1"/>
      <c r="Q1" s="1"/>
      <c r="R1" s="108"/>
    </row>
    <row r="2" spans="1:18" s="20" customFormat="1" ht="12.75" customHeight="1" x14ac:dyDescent="0.2">
      <c r="A2" s="652" t="s">
        <v>68</v>
      </c>
      <c r="B2" s="652"/>
      <c r="C2" s="652"/>
      <c r="D2" s="652"/>
      <c r="E2" s="652"/>
      <c r="F2" s="652"/>
      <c r="G2" s="652"/>
      <c r="H2" s="652"/>
      <c r="I2" s="652"/>
      <c r="J2" s="652"/>
      <c r="K2" s="652"/>
      <c r="L2" s="652"/>
      <c r="M2" s="652"/>
      <c r="N2" s="652"/>
      <c r="O2" s="652"/>
      <c r="P2" s="652"/>
      <c r="Q2" s="652"/>
      <c r="R2" s="108"/>
    </row>
    <row r="3" spans="1:18" s="20" customFormat="1" ht="12.75" customHeight="1" x14ac:dyDescent="0.2">
      <c r="A3" s="1"/>
      <c r="B3" s="1"/>
      <c r="C3" s="1"/>
      <c r="D3" s="1"/>
      <c r="E3" s="1"/>
      <c r="F3" s="1"/>
      <c r="G3" s="1"/>
      <c r="H3" s="1"/>
      <c r="I3" s="1"/>
      <c r="J3" s="1"/>
      <c r="K3" s="1"/>
      <c r="L3" s="1"/>
      <c r="M3" s="1"/>
      <c r="N3" s="1"/>
      <c r="O3" s="1"/>
      <c r="P3" s="1"/>
      <c r="Q3" s="1"/>
      <c r="R3" s="108"/>
    </row>
    <row r="4" spans="1:18" s="493" customFormat="1" x14ac:dyDescent="0.2">
      <c r="B4" s="493" t="s">
        <v>66</v>
      </c>
    </row>
    <row r="5" spans="1:18" s="494" customFormat="1" ht="15" x14ac:dyDescent="0.2">
      <c r="A5" s="525"/>
      <c r="B5" s="600" t="s">
        <v>37</v>
      </c>
      <c r="C5" s="600">
        <v>2002</v>
      </c>
      <c r="D5" s="600">
        <v>2003</v>
      </c>
      <c r="E5" s="600">
        <v>2004</v>
      </c>
      <c r="F5" s="600">
        <v>2005</v>
      </c>
      <c r="G5" s="600">
        <v>2006</v>
      </c>
      <c r="H5" s="600" t="s">
        <v>439</v>
      </c>
      <c r="I5" s="600" t="s">
        <v>440</v>
      </c>
      <c r="J5" s="600" t="s">
        <v>69</v>
      </c>
      <c r="K5" s="600" t="s">
        <v>70</v>
      </c>
      <c r="L5" s="600" t="s">
        <v>441</v>
      </c>
      <c r="M5" s="600">
        <v>2012</v>
      </c>
      <c r="N5" s="600">
        <v>2013</v>
      </c>
      <c r="O5" s="600">
        <v>2014</v>
      </c>
      <c r="P5" s="600">
        <v>2015</v>
      </c>
      <c r="Q5" s="600">
        <v>2016</v>
      </c>
    </row>
    <row r="6" spans="1:18" s="493" customFormat="1" x14ac:dyDescent="0.2">
      <c r="A6" s="475" t="s">
        <v>38</v>
      </c>
      <c r="B6" s="526"/>
      <c r="C6" s="526"/>
      <c r="D6" s="526"/>
      <c r="E6" s="526"/>
      <c r="F6" s="526"/>
      <c r="G6" s="527"/>
      <c r="H6" s="527"/>
      <c r="I6" s="527"/>
      <c r="J6" s="526"/>
      <c r="K6" s="526"/>
      <c r="L6" s="526"/>
      <c r="M6" s="526"/>
      <c r="N6" s="526"/>
      <c r="O6" s="526"/>
      <c r="P6" s="526"/>
      <c r="Q6" s="526"/>
    </row>
    <row r="7" spans="1:18" x14ac:dyDescent="0.2">
      <c r="A7" s="477" t="s">
        <v>111</v>
      </c>
      <c r="B7" s="520">
        <v>12976</v>
      </c>
      <c r="C7" s="520">
        <v>15684</v>
      </c>
      <c r="D7" s="520">
        <v>17276</v>
      </c>
      <c r="E7" s="520">
        <v>18013</v>
      </c>
      <c r="F7" s="520">
        <v>19028</v>
      </c>
      <c r="G7" s="520">
        <f>[2]NbInscrits!$B$29</f>
        <v>20321</v>
      </c>
      <c r="H7" s="520">
        <v>21738</v>
      </c>
      <c r="I7" s="520">
        <v>23512</v>
      </c>
      <c r="J7" s="520">
        <v>24511</v>
      </c>
      <c r="K7" s="520">
        <v>24686</v>
      </c>
      <c r="L7" s="520">
        <v>25172</v>
      </c>
      <c r="M7" s="520">
        <v>25359</v>
      </c>
      <c r="N7" s="520">
        <v>26181</v>
      </c>
      <c r="O7" s="520">
        <v>26911</v>
      </c>
      <c r="P7" s="520">
        <v>27297</v>
      </c>
      <c r="Q7" s="520">
        <v>27915</v>
      </c>
    </row>
    <row r="8" spans="1:18" x14ac:dyDescent="0.2">
      <c r="A8" s="477" t="s">
        <v>112</v>
      </c>
      <c r="B8" s="497" t="s">
        <v>39</v>
      </c>
      <c r="C8" s="497" t="s">
        <v>39</v>
      </c>
      <c r="D8" s="497" t="s">
        <v>39</v>
      </c>
      <c r="E8" s="497" t="s">
        <v>39</v>
      </c>
      <c r="F8" s="520" t="s">
        <v>39</v>
      </c>
      <c r="G8" s="528" t="s">
        <v>39</v>
      </c>
      <c r="H8" s="528">
        <v>1434</v>
      </c>
      <c r="I8" s="520">
        <v>2763</v>
      </c>
      <c r="J8" s="520">
        <v>3004</v>
      </c>
      <c r="K8" s="520">
        <v>3281</v>
      </c>
      <c r="L8" s="520">
        <v>3485</v>
      </c>
      <c r="M8" s="520">
        <v>3416</v>
      </c>
      <c r="N8" s="520">
        <v>3533</v>
      </c>
      <c r="O8" s="520">
        <v>3596</v>
      </c>
      <c r="P8" s="520">
        <v>3623</v>
      </c>
      <c r="Q8" s="520">
        <v>3836</v>
      </c>
    </row>
    <row r="9" spans="1:18" x14ac:dyDescent="0.2">
      <c r="A9" s="479" t="s">
        <v>40</v>
      </c>
      <c r="B9" s="520">
        <v>2487</v>
      </c>
      <c r="C9" s="520">
        <v>2588</v>
      </c>
      <c r="D9" s="520">
        <v>2589</v>
      </c>
      <c r="E9" s="520">
        <v>2688</v>
      </c>
      <c r="F9" s="520">
        <v>3003</v>
      </c>
      <c r="G9" s="520">
        <f>[2]NbInscrits!$C$29</f>
        <v>3282</v>
      </c>
      <c r="H9" s="520">
        <v>3280</v>
      </c>
      <c r="I9" s="520">
        <v>4162</v>
      </c>
      <c r="J9" s="520">
        <v>4482</v>
      </c>
      <c r="K9" s="520">
        <v>4599</v>
      </c>
      <c r="L9" s="520">
        <v>4912</v>
      </c>
      <c r="M9" s="520">
        <v>5163</v>
      </c>
      <c r="N9" s="520">
        <v>5419</v>
      </c>
      <c r="O9" s="520">
        <v>5448</v>
      </c>
      <c r="P9" s="520">
        <v>5541</v>
      </c>
      <c r="Q9" s="520">
        <v>5807</v>
      </c>
    </row>
    <row r="10" spans="1:18" x14ac:dyDescent="0.2">
      <c r="A10" s="480" t="s">
        <v>41</v>
      </c>
      <c r="B10" s="481"/>
      <c r="C10" s="481"/>
      <c r="D10" s="481"/>
      <c r="E10" s="481"/>
      <c r="F10" s="481"/>
      <c r="G10" s="481"/>
      <c r="H10" s="481"/>
      <c r="I10" s="481"/>
      <c r="J10" s="481"/>
      <c r="K10" s="481"/>
      <c r="L10" s="481"/>
      <c r="M10" s="481"/>
      <c r="N10" s="481"/>
      <c r="O10" s="481"/>
      <c r="P10" s="481"/>
      <c r="Q10" s="481"/>
    </row>
    <row r="11" spans="1:18" x14ac:dyDescent="0.2">
      <c r="A11" s="484" t="s">
        <v>42</v>
      </c>
      <c r="B11" s="485" t="s">
        <v>39</v>
      </c>
      <c r="C11" s="485" t="s">
        <v>39</v>
      </c>
      <c r="D11" s="485" t="s">
        <v>39</v>
      </c>
      <c r="E11" s="485" t="s">
        <v>39</v>
      </c>
      <c r="F11" s="485" t="s">
        <v>39</v>
      </c>
      <c r="G11" s="485" t="s">
        <v>39</v>
      </c>
      <c r="H11" s="485" t="s">
        <v>39</v>
      </c>
      <c r="I11" s="485" t="s">
        <v>39</v>
      </c>
      <c r="J11" s="485" t="s">
        <v>39</v>
      </c>
      <c r="K11" s="485" t="s">
        <v>43</v>
      </c>
      <c r="L11" s="485" t="s">
        <v>43</v>
      </c>
      <c r="M11" s="485">
        <v>461</v>
      </c>
      <c r="N11" s="485">
        <v>371</v>
      </c>
      <c r="O11" s="485">
        <v>430</v>
      </c>
      <c r="P11" s="485">
        <v>414</v>
      </c>
      <c r="Q11" s="485">
        <v>413</v>
      </c>
    </row>
    <row r="12" spans="1:18" s="493" customFormat="1" x14ac:dyDescent="0.2">
      <c r="A12" s="501" t="s">
        <v>44</v>
      </c>
      <c r="B12" s="526"/>
      <c r="C12" s="526"/>
      <c r="D12" s="526"/>
      <c r="E12" s="526"/>
      <c r="F12" s="526"/>
      <c r="G12" s="527"/>
      <c r="H12" s="527"/>
      <c r="I12" s="527"/>
      <c r="J12" s="526"/>
      <c r="K12" s="526"/>
      <c r="L12" s="526"/>
      <c r="M12" s="526"/>
      <c r="N12" s="526"/>
      <c r="O12" s="526"/>
      <c r="P12" s="526"/>
      <c r="Q12" s="526"/>
    </row>
    <row r="13" spans="1:18" ht="25.5" x14ac:dyDescent="0.2">
      <c r="A13" s="477" t="s">
        <v>45</v>
      </c>
      <c r="B13" s="520">
        <v>387</v>
      </c>
      <c r="C13" s="520">
        <v>381</v>
      </c>
      <c r="D13" s="520">
        <v>395</v>
      </c>
      <c r="E13" s="520">
        <v>398</v>
      </c>
      <c r="F13" s="520">
        <v>420</v>
      </c>
      <c r="G13" s="520">
        <f>[2]NbInscrits!$P$29</f>
        <v>392</v>
      </c>
      <c r="H13" s="520">
        <v>242</v>
      </c>
      <c r="I13" s="520">
        <v>365</v>
      </c>
      <c r="J13" s="520">
        <v>357</v>
      </c>
      <c r="K13" s="520">
        <v>370</v>
      </c>
      <c r="L13" s="520">
        <v>445</v>
      </c>
      <c r="M13" s="520">
        <v>354</v>
      </c>
      <c r="N13" s="520">
        <v>343</v>
      </c>
      <c r="O13" s="520">
        <v>344</v>
      </c>
      <c r="P13" s="520">
        <v>349</v>
      </c>
      <c r="Q13" s="520">
        <v>307</v>
      </c>
    </row>
    <row r="14" spans="1:18" x14ac:dyDescent="0.2">
      <c r="A14" s="477" t="s">
        <v>122</v>
      </c>
      <c r="B14" s="520">
        <v>968</v>
      </c>
      <c r="C14" s="520">
        <v>991</v>
      </c>
      <c r="D14" s="520">
        <v>947</v>
      </c>
      <c r="E14" s="520">
        <v>1077</v>
      </c>
      <c r="F14" s="520">
        <v>1207</v>
      </c>
      <c r="G14" s="520">
        <f>[2]NbInscrits!$M$29</f>
        <v>1255</v>
      </c>
      <c r="H14" s="520">
        <v>841</v>
      </c>
      <c r="I14" s="520">
        <v>1359</v>
      </c>
      <c r="J14" s="520">
        <v>1620</v>
      </c>
      <c r="K14" s="520">
        <v>1190</v>
      </c>
      <c r="L14" s="520">
        <v>1904</v>
      </c>
      <c r="M14" s="520">
        <v>2323</v>
      </c>
      <c r="N14" s="520">
        <v>2575</v>
      </c>
      <c r="O14" s="520">
        <v>2613</v>
      </c>
      <c r="P14" s="520">
        <v>2709</v>
      </c>
      <c r="Q14" s="520">
        <v>2753</v>
      </c>
    </row>
    <row r="15" spans="1:18" s="493" customFormat="1" x14ac:dyDescent="0.2">
      <c r="A15" s="475" t="s">
        <v>51</v>
      </c>
      <c r="B15" s="481"/>
      <c r="C15" s="481"/>
      <c r="D15" s="481"/>
      <c r="E15" s="481"/>
      <c r="F15" s="481"/>
      <c r="G15" s="529"/>
      <c r="H15" s="529"/>
      <c r="I15" s="529"/>
      <c r="J15" s="481"/>
      <c r="K15" s="481"/>
      <c r="L15" s="481"/>
      <c r="M15" s="481"/>
      <c r="N15" s="481"/>
      <c r="O15" s="481"/>
      <c r="P15" s="481"/>
      <c r="Q15" s="481"/>
    </row>
    <row r="16" spans="1:18" x14ac:dyDescent="0.2">
      <c r="A16" s="477" t="s">
        <v>46</v>
      </c>
      <c r="B16" s="520">
        <v>1466</v>
      </c>
      <c r="C16" s="520">
        <v>1705</v>
      </c>
      <c r="D16" s="520">
        <v>1684</v>
      </c>
      <c r="E16" s="520">
        <v>1654</v>
      </c>
      <c r="F16" s="520">
        <v>1796</v>
      </c>
      <c r="G16" s="520">
        <f>[2]NbInscrits!$K$29</f>
        <v>1860</v>
      </c>
      <c r="H16" s="520">
        <v>2020</v>
      </c>
      <c r="I16" s="520">
        <v>1977</v>
      </c>
      <c r="J16" s="520">
        <v>2023</v>
      </c>
      <c r="K16" s="520">
        <v>2128</v>
      </c>
      <c r="L16" s="520">
        <v>2174</v>
      </c>
      <c r="M16" s="520">
        <v>2025</v>
      </c>
      <c r="N16" s="520">
        <v>1981</v>
      </c>
      <c r="O16" s="520">
        <v>1849</v>
      </c>
      <c r="P16" s="520">
        <v>1742</v>
      </c>
      <c r="Q16" s="520">
        <v>1668</v>
      </c>
    </row>
    <row r="17" spans="1:17" x14ac:dyDescent="0.2">
      <c r="A17" s="477" t="s">
        <v>47</v>
      </c>
      <c r="B17" s="520">
        <v>1374</v>
      </c>
      <c r="C17" s="520">
        <v>1395</v>
      </c>
      <c r="D17" s="520">
        <v>1410</v>
      </c>
      <c r="E17" s="520">
        <v>1284</v>
      </c>
      <c r="F17" s="520">
        <v>1192</v>
      </c>
      <c r="G17" s="520">
        <f>[2]NbInscrits!$N$29</f>
        <v>1323</v>
      </c>
      <c r="H17" s="520">
        <v>1441</v>
      </c>
      <c r="I17" s="520">
        <v>1516</v>
      </c>
      <c r="J17" s="520">
        <v>1512</v>
      </c>
      <c r="K17" s="520">
        <v>1652</v>
      </c>
      <c r="L17" s="520">
        <v>1659</v>
      </c>
      <c r="M17" s="520">
        <v>1691</v>
      </c>
      <c r="N17" s="520">
        <v>1695</v>
      </c>
      <c r="O17" s="520">
        <v>1817</v>
      </c>
      <c r="P17" s="520">
        <v>1828</v>
      </c>
      <c r="Q17" s="520">
        <v>1859</v>
      </c>
    </row>
    <row r="18" spans="1:17" x14ac:dyDescent="0.2">
      <c r="A18" s="477" t="s">
        <v>72</v>
      </c>
      <c r="B18" s="520">
        <v>920</v>
      </c>
      <c r="C18" s="520">
        <v>947</v>
      </c>
      <c r="D18" s="520">
        <v>1007</v>
      </c>
      <c r="E18" s="520">
        <v>1032</v>
      </c>
      <c r="F18" s="520">
        <v>1087</v>
      </c>
      <c r="G18" s="520">
        <f>[2]NbInscrits!$F$29</f>
        <v>1140</v>
      </c>
      <c r="H18" s="520">
        <v>1171</v>
      </c>
      <c r="I18" s="520">
        <v>1248</v>
      </c>
      <c r="J18" s="520">
        <v>1286</v>
      </c>
      <c r="K18" s="520">
        <v>1437</v>
      </c>
      <c r="L18" s="520">
        <v>1600</v>
      </c>
      <c r="M18" s="520">
        <v>1726</v>
      </c>
      <c r="N18" s="520">
        <v>2112</v>
      </c>
      <c r="O18" s="520">
        <v>2353</v>
      </c>
      <c r="P18" s="520">
        <v>2550</v>
      </c>
      <c r="Q18" s="520">
        <v>2659</v>
      </c>
    </row>
    <row r="19" spans="1:17" x14ac:dyDescent="0.2">
      <c r="A19" s="477" t="s">
        <v>48</v>
      </c>
      <c r="B19" s="520">
        <v>62216</v>
      </c>
      <c r="C19" s="520">
        <v>68876</v>
      </c>
      <c r="D19" s="520">
        <v>74461</v>
      </c>
      <c r="E19" s="520">
        <v>77259</v>
      </c>
      <c r="F19" s="520">
        <v>83838</v>
      </c>
      <c r="G19" s="528">
        <f>[2]NbInscrits!$J$29</f>
        <v>85326</v>
      </c>
      <c r="H19" s="528">
        <f>93393-13104</f>
        <v>80289</v>
      </c>
      <c r="I19" s="528">
        <v>80904</v>
      </c>
      <c r="J19" s="520">
        <v>84575</v>
      </c>
      <c r="K19" s="520">
        <v>85767</v>
      </c>
      <c r="L19" s="520">
        <v>87745</v>
      </c>
      <c r="M19" s="520">
        <v>88115</v>
      </c>
      <c r="N19" s="520">
        <v>90531</v>
      </c>
      <c r="O19" s="520">
        <v>90976</v>
      </c>
      <c r="P19" s="520">
        <v>91377</v>
      </c>
      <c r="Q19" s="520">
        <v>91698</v>
      </c>
    </row>
    <row r="20" spans="1:17" x14ac:dyDescent="0.2">
      <c r="A20" s="477" t="s">
        <v>49</v>
      </c>
      <c r="B20" s="497" t="s">
        <v>39</v>
      </c>
      <c r="C20" s="497" t="s">
        <v>39</v>
      </c>
      <c r="D20" s="497" t="s">
        <v>39</v>
      </c>
      <c r="E20" s="497" t="s">
        <v>39</v>
      </c>
      <c r="F20" s="497" t="s">
        <v>39</v>
      </c>
      <c r="G20" s="530" t="s">
        <v>39</v>
      </c>
      <c r="H20" s="530" t="s">
        <v>39</v>
      </c>
      <c r="I20" s="530" t="s">
        <v>39</v>
      </c>
      <c r="J20" s="497" t="s">
        <v>39</v>
      </c>
      <c r="K20" s="497" t="s">
        <v>39</v>
      </c>
      <c r="L20" s="497" t="s">
        <v>39</v>
      </c>
      <c r="M20" s="497" t="s">
        <v>71</v>
      </c>
      <c r="N20" s="497" t="s">
        <v>71</v>
      </c>
      <c r="O20" s="497" t="s">
        <v>71</v>
      </c>
      <c r="P20" s="497" t="s">
        <v>71</v>
      </c>
      <c r="Q20" s="497" t="s">
        <v>71</v>
      </c>
    </row>
    <row r="21" spans="1:17" x14ac:dyDescent="0.2">
      <c r="A21" s="477" t="s">
        <v>50</v>
      </c>
      <c r="B21" s="520">
        <v>4721</v>
      </c>
      <c r="C21" s="520">
        <v>4709</v>
      </c>
      <c r="D21" s="520">
        <v>4896</v>
      </c>
      <c r="E21" s="520">
        <v>5196</v>
      </c>
      <c r="F21" s="520">
        <v>5588</v>
      </c>
      <c r="G21" s="528">
        <f>[2]NbInscrits!$L$29</f>
        <v>6132</v>
      </c>
      <c r="H21" s="528">
        <v>6152</v>
      </c>
      <c r="I21" s="528">
        <v>6345</v>
      </c>
      <c r="J21" s="520">
        <v>6642</v>
      </c>
      <c r="K21" s="520">
        <v>6458</v>
      </c>
      <c r="L21" s="520">
        <v>6754</v>
      </c>
      <c r="M21" s="520">
        <v>7307</v>
      </c>
      <c r="N21" s="520">
        <v>7676</v>
      </c>
      <c r="O21" s="520">
        <v>8017</v>
      </c>
      <c r="P21" s="520">
        <v>8315</v>
      </c>
      <c r="Q21" s="520">
        <v>8451</v>
      </c>
    </row>
    <row r="22" spans="1:17" s="493" customFormat="1" x14ac:dyDescent="0.2">
      <c r="A22" s="480" t="s">
        <v>429</v>
      </c>
      <c r="B22" s="481"/>
      <c r="C22" s="481"/>
      <c r="D22" s="481"/>
      <c r="E22" s="481"/>
      <c r="F22" s="481"/>
      <c r="G22" s="529"/>
      <c r="H22" s="529"/>
      <c r="I22" s="529"/>
      <c r="J22" s="481"/>
      <c r="K22" s="481"/>
      <c r="L22" s="481"/>
      <c r="M22" s="481"/>
      <c r="N22" s="481"/>
      <c r="O22" s="481"/>
      <c r="P22" s="481"/>
      <c r="Q22" s="481"/>
    </row>
    <row r="23" spans="1:17" x14ac:dyDescent="0.2">
      <c r="A23" s="479" t="s">
        <v>124</v>
      </c>
      <c r="B23" s="524">
        <v>2833</v>
      </c>
      <c r="C23" s="524">
        <v>3026</v>
      </c>
      <c r="D23" s="524">
        <v>3180</v>
      </c>
      <c r="E23" s="524">
        <v>3430</v>
      </c>
      <c r="F23" s="524">
        <v>3709</v>
      </c>
      <c r="G23" s="524">
        <f>[2]NbInscrits!$O$29</f>
        <v>3855</v>
      </c>
      <c r="H23" s="524">
        <v>3882</v>
      </c>
      <c r="I23" s="524">
        <v>3816</v>
      </c>
      <c r="J23" s="524">
        <v>3904</v>
      </c>
      <c r="K23" s="524">
        <v>3945</v>
      </c>
      <c r="L23" s="524">
        <v>3974</v>
      </c>
      <c r="M23" s="524">
        <v>3995</v>
      </c>
      <c r="N23" s="524">
        <v>4009</v>
      </c>
      <c r="O23" s="524">
        <v>4011</v>
      </c>
      <c r="P23" s="524">
        <v>4055</v>
      </c>
      <c r="Q23" s="524">
        <v>4048</v>
      </c>
    </row>
    <row r="24" spans="1:17" s="493" customFormat="1" ht="25.5" x14ac:dyDescent="0.2">
      <c r="A24" s="521" t="s">
        <v>52</v>
      </c>
      <c r="B24" s="526"/>
      <c r="C24" s="526"/>
      <c r="D24" s="526"/>
      <c r="E24" s="526"/>
      <c r="F24" s="526"/>
      <c r="G24" s="527"/>
      <c r="H24" s="527"/>
      <c r="I24" s="527"/>
      <c r="J24" s="526"/>
      <c r="K24" s="526"/>
      <c r="L24" s="526"/>
      <c r="M24" s="526"/>
      <c r="N24" s="526"/>
      <c r="O24" s="526"/>
      <c r="P24" s="526"/>
      <c r="Q24" s="526"/>
    </row>
    <row r="25" spans="1:17" x14ac:dyDescent="0.2">
      <c r="A25" s="522" t="s">
        <v>53</v>
      </c>
      <c r="B25" s="520">
        <v>1124</v>
      </c>
      <c r="C25" s="520">
        <v>1099</v>
      </c>
      <c r="D25" s="520">
        <v>1134</v>
      </c>
      <c r="E25" s="520">
        <v>1091</v>
      </c>
      <c r="F25" s="520">
        <v>1185</v>
      </c>
      <c r="G25" s="520">
        <f>[2]NbInscrits!$G$29</f>
        <v>1152</v>
      </c>
      <c r="H25" s="520">
        <v>1113</v>
      </c>
      <c r="I25" s="520">
        <v>1149</v>
      </c>
      <c r="J25" s="520">
        <v>1131</v>
      </c>
      <c r="K25" s="520">
        <v>1032</v>
      </c>
      <c r="L25" s="520">
        <v>994</v>
      </c>
      <c r="M25" s="520">
        <v>1018</v>
      </c>
      <c r="N25" s="520">
        <v>1088</v>
      </c>
      <c r="O25" s="520">
        <v>1100</v>
      </c>
      <c r="P25" s="520">
        <v>1289</v>
      </c>
      <c r="Q25" s="520">
        <v>1305</v>
      </c>
    </row>
    <row r="26" spans="1:17" x14ac:dyDescent="0.2">
      <c r="A26" s="522" t="s">
        <v>54</v>
      </c>
      <c r="B26" s="520">
        <v>829</v>
      </c>
      <c r="C26" s="520">
        <v>570</v>
      </c>
      <c r="D26" s="520">
        <v>729</v>
      </c>
      <c r="E26" s="520">
        <v>895</v>
      </c>
      <c r="F26" s="520">
        <v>819</v>
      </c>
      <c r="G26" s="520">
        <f>[2]NbInscrits!$H$29</f>
        <v>699</v>
      </c>
      <c r="H26" s="520">
        <v>703</v>
      </c>
      <c r="I26" s="520">
        <v>604</v>
      </c>
      <c r="J26" s="520">
        <v>625</v>
      </c>
      <c r="K26" s="520">
        <v>575</v>
      </c>
      <c r="L26" s="520">
        <v>493</v>
      </c>
      <c r="M26" s="520">
        <v>502</v>
      </c>
      <c r="N26" s="520">
        <v>487</v>
      </c>
      <c r="O26" s="520">
        <v>468</v>
      </c>
      <c r="P26" s="520">
        <v>547</v>
      </c>
      <c r="Q26" s="520">
        <v>646</v>
      </c>
    </row>
    <row r="27" spans="1:17" x14ac:dyDescent="0.2">
      <c r="A27" s="522" t="s">
        <v>55</v>
      </c>
      <c r="B27" s="520">
        <v>877</v>
      </c>
      <c r="C27" s="520">
        <v>1003</v>
      </c>
      <c r="D27" s="520">
        <v>971</v>
      </c>
      <c r="E27" s="520">
        <v>1046</v>
      </c>
      <c r="F27" s="520">
        <v>1124</v>
      </c>
      <c r="G27" s="520">
        <f>[2]NbInscrits!$I$29</f>
        <v>791</v>
      </c>
      <c r="H27" s="520">
        <v>1058</v>
      </c>
      <c r="I27" s="520">
        <v>1087</v>
      </c>
      <c r="J27" s="520">
        <v>1110</v>
      </c>
      <c r="K27" s="520">
        <v>1104</v>
      </c>
      <c r="L27" s="520">
        <v>1087</v>
      </c>
      <c r="M27" s="520">
        <v>1126</v>
      </c>
      <c r="N27" s="520">
        <v>1119</v>
      </c>
      <c r="O27" s="520">
        <v>1421</v>
      </c>
      <c r="P27" s="520">
        <v>1595</v>
      </c>
      <c r="Q27" s="520">
        <v>1327</v>
      </c>
    </row>
    <row r="28" spans="1:17" x14ac:dyDescent="0.2">
      <c r="A28" s="522" t="s">
        <v>56</v>
      </c>
      <c r="B28" s="497">
        <v>26</v>
      </c>
      <c r="C28" s="497">
        <v>26</v>
      </c>
      <c r="D28" s="497">
        <v>29</v>
      </c>
      <c r="E28" s="497">
        <v>26</v>
      </c>
      <c r="F28" s="497">
        <v>31</v>
      </c>
      <c r="G28" s="528">
        <f>[2]NbInscrits!$E$29</f>
        <v>30</v>
      </c>
      <c r="H28" s="528">
        <v>31</v>
      </c>
      <c r="I28" s="528">
        <v>29</v>
      </c>
      <c r="J28" s="497">
        <v>32</v>
      </c>
      <c r="K28" s="497">
        <v>28</v>
      </c>
      <c r="L28" s="497" t="s">
        <v>39</v>
      </c>
      <c r="M28" s="497" t="s">
        <v>71</v>
      </c>
      <c r="N28" s="497" t="s">
        <v>71</v>
      </c>
      <c r="O28" s="497" t="s">
        <v>71</v>
      </c>
      <c r="P28" s="497" t="s">
        <v>71</v>
      </c>
      <c r="Q28" s="497" t="s">
        <v>71</v>
      </c>
    </row>
    <row r="29" spans="1:17" x14ac:dyDescent="0.2">
      <c r="A29" s="522" t="s">
        <v>114</v>
      </c>
      <c r="B29" s="520">
        <v>1428</v>
      </c>
      <c r="C29" s="520">
        <v>1693</v>
      </c>
      <c r="D29" s="520">
        <v>1780</v>
      </c>
      <c r="E29" s="520">
        <v>1851</v>
      </c>
      <c r="F29" s="520">
        <v>1861</v>
      </c>
      <c r="G29" s="520">
        <f>[2]NbInscrits!$D$29</f>
        <v>1666</v>
      </c>
      <c r="H29" s="520">
        <v>1747</v>
      </c>
      <c r="I29" s="520">
        <v>2068</v>
      </c>
      <c r="J29" s="520">
        <v>1939</v>
      </c>
      <c r="K29" s="520">
        <v>1762</v>
      </c>
      <c r="L29" s="520">
        <v>1574</v>
      </c>
      <c r="M29" s="520">
        <v>1613</v>
      </c>
      <c r="N29" s="520">
        <v>1612</v>
      </c>
      <c r="O29" s="520">
        <v>1564</v>
      </c>
      <c r="P29" s="520">
        <v>1489</v>
      </c>
      <c r="Q29" s="520">
        <v>1432</v>
      </c>
    </row>
    <row r="30" spans="1:17" ht="25.5" x14ac:dyDescent="0.2">
      <c r="A30" s="522" t="s">
        <v>58</v>
      </c>
      <c r="B30" s="497" t="s">
        <v>39</v>
      </c>
      <c r="C30" s="497" t="s">
        <v>39</v>
      </c>
      <c r="D30" s="497" t="s">
        <v>39</v>
      </c>
      <c r="E30" s="497" t="s">
        <v>39</v>
      </c>
      <c r="F30" s="497" t="s">
        <v>39</v>
      </c>
      <c r="G30" s="530" t="s">
        <v>39</v>
      </c>
      <c r="H30" s="530" t="s">
        <v>39</v>
      </c>
      <c r="I30" s="530" t="s">
        <v>39</v>
      </c>
      <c r="J30" s="497" t="s">
        <v>39</v>
      </c>
      <c r="K30" s="497" t="s">
        <v>39</v>
      </c>
      <c r="L30" s="497" t="s">
        <v>39</v>
      </c>
      <c r="M30" s="497" t="s">
        <v>71</v>
      </c>
      <c r="N30" s="497" t="s">
        <v>71</v>
      </c>
      <c r="O30" s="497" t="s">
        <v>71</v>
      </c>
      <c r="P30" s="497" t="s">
        <v>71</v>
      </c>
      <c r="Q30" s="497" t="s">
        <v>71</v>
      </c>
    </row>
    <row r="31" spans="1:17" x14ac:dyDescent="0.2">
      <c r="A31" s="484" t="s">
        <v>59</v>
      </c>
      <c r="B31" s="497" t="s">
        <v>39</v>
      </c>
      <c r="C31" s="497" t="s">
        <v>39</v>
      </c>
      <c r="D31" s="497" t="s">
        <v>39</v>
      </c>
      <c r="E31" s="497" t="s">
        <v>39</v>
      </c>
      <c r="F31" s="497" t="s">
        <v>39</v>
      </c>
      <c r="G31" s="530" t="s">
        <v>39</v>
      </c>
      <c r="H31" s="530" t="s">
        <v>39</v>
      </c>
      <c r="I31" s="530" t="s">
        <v>39</v>
      </c>
      <c r="J31" s="497" t="s">
        <v>39</v>
      </c>
      <c r="K31" s="497" t="s">
        <v>39</v>
      </c>
      <c r="L31" s="497" t="s">
        <v>39</v>
      </c>
      <c r="M31" s="497" t="s">
        <v>71</v>
      </c>
      <c r="N31" s="497" t="s">
        <v>71</v>
      </c>
      <c r="O31" s="497" t="s">
        <v>71</v>
      </c>
      <c r="P31" s="497" t="s">
        <v>71</v>
      </c>
      <c r="Q31" s="497" t="s">
        <v>71</v>
      </c>
    </row>
    <row r="32" spans="1:17" s="493" customFormat="1" ht="36" customHeight="1" x14ac:dyDescent="0.2">
      <c r="A32" s="447" t="s">
        <v>60</v>
      </c>
      <c r="B32" s="531">
        <v>81656</v>
      </c>
      <c r="C32" s="531">
        <v>89009</v>
      </c>
      <c r="D32" s="531">
        <v>95212</v>
      </c>
      <c r="E32" s="531">
        <v>98927</v>
      </c>
      <c r="F32" s="531">
        <v>106860</v>
      </c>
      <c r="G32" s="532">
        <f>[2]NbInscrits!$Q$29-G7</f>
        <v>108903</v>
      </c>
      <c r="H32" s="532">
        <f t="shared" ref="H32:O32" si="0">SUM(H8:H31)</f>
        <v>105404</v>
      </c>
      <c r="I32" s="532">
        <f t="shared" si="0"/>
        <v>109392</v>
      </c>
      <c r="J32" s="531">
        <f t="shared" si="0"/>
        <v>114242</v>
      </c>
      <c r="K32" s="531">
        <f t="shared" si="0"/>
        <v>115328</v>
      </c>
      <c r="L32" s="531">
        <f t="shared" si="0"/>
        <v>118800</v>
      </c>
      <c r="M32" s="531">
        <f t="shared" si="0"/>
        <v>120835</v>
      </c>
      <c r="N32" s="531">
        <f t="shared" si="0"/>
        <v>124551</v>
      </c>
      <c r="O32" s="531">
        <f t="shared" si="0"/>
        <v>126007</v>
      </c>
      <c r="P32" s="531">
        <v>127423</v>
      </c>
      <c r="Q32" s="531">
        <v>127423</v>
      </c>
    </row>
    <row r="33" spans="1:17" s="493" customFormat="1" ht="36.75" customHeight="1" x14ac:dyDescent="0.2">
      <c r="A33" s="447" t="s">
        <v>61</v>
      </c>
      <c r="B33" s="448">
        <v>94632</v>
      </c>
      <c r="C33" s="448">
        <v>104693</v>
      </c>
      <c r="D33" s="448">
        <v>112488</v>
      </c>
      <c r="E33" s="448">
        <v>116940</v>
      </c>
      <c r="F33" s="448">
        <v>125888</v>
      </c>
      <c r="G33" s="533">
        <f>[2]NbInscrits!$Q$29</f>
        <v>129224</v>
      </c>
      <c r="H33" s="448">
        <f>SUM(H7:H31)</f>
        <v>127142</v>
      </c>
      <c r="I33" s="534">
        <f t="shared" ref="I33:O33" si="1">I32+I7</f>
        <v>132904</v>
      </c>
      <c r="J33" s="448">
        <f t="shared" si="1"/>
        <v>138753</v>
      </c>
      <c r="K33" s="448">
        <f t="shared" si="1"/>
        <v>140014</v>
      </c>
      <c r="L33" s="448">
        <f t="shared" si="1"/>
        <v>143972</v>
      </c>
      <c r="M33" s="448">
        <f t="shared" si="1"/>
        <v>146194</v>
      </c>
      <c r="N33" s="448">
        <f t="shared" si="1"/>
        <v>150732</v>
      </c>
      <c r="O33" s="448">
        <f t="shared" si="1"/>
        <v>152918</v>
      </c>
      <c r="P33" s="448">
        <v>154720</v>
      </c>
      <c r="Q33" s="448">
        <v>154720</v>
      </c>
    </row>
    <row r="34" spans="1:17" x14ac:dyDescent="0.2">
      <c r="A34" s="517" t="s">
        <v>62</v>
      </c>
    </row>
    <row r="35" spans="1:17" x14ac:dyDescent="0.2">
      <c r="A35" s="535" t="s">
        <v>4</v>
      </c>
    </row>
    <row r="36" spans="1:17" x14ac:dyDescent="0.2">
      <c r="A36" s="535" t="s">
        <v>5</v>
      </c>
    </row>
    <row r="37" spans="1:17" x14ac:dyDescent="0.2">
      <c r="A37" s="517"/>
    </row>
    <row r="38" spans="1:17" x14ac:dyDescent="0.2">
      <c r="A38" s="517"/>
    </row>
    <row r="39" spans="1:17" x14ac:dyDescent="0.2">
      <c r="A39" s="518"/>
    </row>
    <row r="40" spans="1:17" x14ac:dyDescent="0.2">
      <c r="A40" s="518"/>
    </row>
    <row r="41" spans="1:17" x14ac:dyDescent="0.2">
      <c r="A41" s="518"/>
    </row>
    <row r="42" spans="1:17" x14ac:dyDescent="0.2">
      <c r="A42" s="518"/>
    </row>
    <row r="43" spans="1:17" x14ac:dyDescent="0.2">
      <c r="A43" s="518"/>
    </row>
    <row r="44" spans="1:17" x14ac:dyDescent="0.2">
      <c r="A44" s="518"/>
    </row>
    <row r="45" spans="1:17" x14ac:dyDescent="0.2">
      <c r="A45" s="518"/>
    </row>
    <row r="46" spans="1:17" x14ac:dyDescent="0.2">
      <c r="A46" s="518"/>
    </row>
    <row r="47" spans="1:17" x14ac:dyDescent="0.2">
      <c r="A47" s="518"/>
    </row>
    <row r="48" spans="1:17" x14ac:dyDescent="0.2">
      <c r="A48" s="518"/>
    </row>
    <row r="49" spans="1:1" x14ac:dyDescent="0.2">
      <c r="A49" s="518"/>
    </row>
    <row r="50" spans="1:1" x14ac:dyDescent="0.2">
      <c r="A50" s="518"/>
    </row>
    <row r="51" spans="1:1" x14ac:dyDescent="0.2">
      <c r="A51" s="518"/>
    </row>
    <row r="52" spans="1:1" x14ac:dyDescent="0.2">
      <c r="A52" s="518"/>
    </row>
    <row r="53" spans="1:1" x14ac:dyDescent="0.2">
      <c r="A53" s="518"/>
    </row>
    <row r="54" spans="1:1" x14ac:dyDescent="0.2">
      <c r="A54" s="518"/>
    </row>
    <row r="55" spans="1:1" x14ac:dyDescent="0.2">
      <c r="A55" s="518"/>
    </row>
    <row r="56" spans="1:1" x14ac:dyDescent="0.2">
      <c r="A56" s="518"/>
    </row>
    <row r="57" spans="1:1" x14ac:dyDescent="0.2">
      <c r="A57" s="518"/>
    </row>
    <row r="58" spans="1:1" x14ac:dyDescent="0.2">
      <c r="A58" s="518"/>
    </row>
    <row r="59" spans="1:1" x14ac:dyDescent="0.2">
      <c r="A59" s="518"/>
    </row>
    <row r="60" spans="1:1" x14ac:dyDescent="0.2">
      <c r="A60" s="518"/>
    </row>
    <row r="61" spans="1:1" x14ac:dyDescent="0.2">
      <c r="A61" s="518"/>
    </row>
    <row r="62" spans="1:1" x14ac:dyDescent="0.2">
      <c r="A62" s="518"/>
    </row>
    <row r="63" spans="1:1" x14ac:dyDescent="0.2">
      <c r="A63" s="518"/>
    </row>
    <row r="64" spans="1:1" x14ac:dyDescent="0.2">
      <c r="A64" s="518"/>
    </row>
    <row r="65" spans="1:1" x14ac:dyDescent="0.2">
      <c r="A65" s="518"/>
    </row>
    <row r="66" spans="1:1" x14ac:dyDescent="0.2">
      <c r="A66" s="518"/>
    </row>
    <row r="67" spans="1:1" x14ac:dyDescent="0.2">
      <c r="A67" s="518"/>
    </row>
    <row r="68" spans="1:1" x14ac:dyDescent="0.2">
      <c r="A68" s="518"/>
    </row>
  </sheetData>
  <customSheetViews>
    <customSheetView guid="{4BF6A69F-C29D-460A-9E84-5045F8F80EEB}" showGridLines="0">
      <selection activeCell="M40" sqref="M40"/>
      <pageMargins left="0.7" right="0.7" top="0.75" bottom="0.75" header="0.3" footer="0.3"/>
      <pageSetup paperSize="9" orientation="landscape" verticalDpi="0"/>
    </customSheetView>
  </customSheetViews>
  <mergeCells count="1">
    <mergeCell ref="A2:Q2"/>
  </mergeCells>
  <phoneticPr fontId="10" type="noConversion"/>
  <pageMargins left="0.7" right="0.7" top="0.75" bottom="0.75" header="0.3" footer="0.3"/>
  <pageSetup paperSize="9" orientation="landscape" verticalDpi="0"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0"/>
  <sheetViews>
    <sheetView showGridLines="0" workbookViewId="0">
      <selection activeCell="X37" sqref="X37"/>
    </sheetView>
  </sheetViews>
  <sheetFormatPr baseColWidth="10" defaultColWidth="10.28515625" defaultRowHeight="12.75" x14ac:dyDescent="0.2"/>
  <cols>
    <col min="1" max="1" width="21.85546875" style="392" customWidth="1"/>
    <col min="2" max="2" width="5.42578125" style="392" customWidth="1"/>
    <col min="3" max="17" width="5.7109375" style="392" bestFit="1" customWidth="1"/>
    <col min="18" max="18" width="5.85546875" style="392" customWidth="1"/>
    <col min="19" max="24" width="5.7109375" style="392" bestFit="1" customWidth="1"/>
    <col min="25" max="25" width="7.7109375" style="392" customWidth="1"/>
    <col min="26" max="16384" width="10.28515625" style="392"/>
  </cols>
  <sheetData>
    <row r="1" spans="1:25" s="20" customFormat="1" ht="12.75" customHeight="1" x14ac:dyDescent="0.2">
      <c r="A1" s="1"/>
      <c r="B1" s="1"/>
      <c r="C1" s="1"/>
      <c r="D1" s="1"/>
      <c r="E1" s="1"/>
      <c r="F1" s="1"/>
      <c r="G1" s="1"/>
      <c r="H1" s="1"/>
      <c r="I1" s="1"/>
      <c r="J1" s="1"/>
      <c r="K1" s="1"/>
      <c r="L1" s="1"/>
      <c r="M1" s="1"/>
      <c r="N1" s="1"/>
      <c r="O1" s="1"/>
      <c r="P1" s="1"/>
      <c r="Q1" s="1"/>
      <c r="R1" s="108"/>
    </row>
    <row r="2" spans="1:25" s="20" customFormat="1" ht="15" customHeight="1" x14ac:dyDescent="0.2">
      <c r="A2" s="652" t="s">
        <v>6</v>
      </c>
      <c r="B2" s="652"/>
      <c r="C2" s="652"/>
      <c r="D2" s="652"/>
      <c r="E2" s="652"/>
      <c r="F2" s="652"/>
      <c r="G2" s="652"/>
      <c r="H2" s="652"/>
      <c r="I2" s="652"/>
      <c r="J2" s="652"/>
      <c r="K2" s="652"/>
      <c r="L2" s="652"/>
      <c r="M2" s="652"/>
      <c r="N2" s="652"/>
      <c r="O2" s="652"/>
      <c r="P2" s="652"/>
      <c r="Q2" s="652"/>
      <c r="R2" s="652"/>
      <c r="S2" s="652"/>
      <c r="T2" s="652"/>
      <c r="U2" s="652"/>
      <c r="V2" s="652"/>
      <c r="W2" s="652"/>
      <c r="X2" s="652"/>
      <c r="Y2" s="652"/>
    </row>
    <row r="3" spans="1:25" s="20" customFormat="1" ht="12.75" customHeight="1" x14ac:dyDescent="0.2">
      <c r="A3" s="1"/>
      <c r="B3" s="1"/>
      <c r="C3" s="1"/>
      <c r="D3" s="1"/>
      <c r="E3" s="1"/>
      <c r="F3" s="1"/>
      <c r="G3" s="1"/>
      <c r="H3" s="1"/>
      <c r="I3" s="1"/>
      <c r="J3" s="1"/>
      <c r="K3" s="1"/>
      <c r="L3" s="1"/>
      <c r="M3" s="1"/>
      <c r="N3" s="1"/>
      <c r="O3" s="1"/>
      <c r="P3" s="1"/>
      <c r="Q3" s="1"/>
      <c r="R3" s="108"/>
    </row>
    <row r="4" spans="1:25" s="493" customFormat="1" x14ac:dyDescent="0.2">
      <c r="A4" s="492"/>
      <c r="B4" s="493" t="s">
        <v>7</v>
      </c>
    </row>
    <row r="5" spans="1:25" s="494" customFormat="1" x14ac:dyDescent="0.2">
      <c r="A5" s="473"/>
      <c r="B5" s="600">
        <v>1966</v>
      </c>
      <c r="C5" s="600">
        <v>1967</v>
      </c>
      <c r="D5" s="600">
        <v>1968</v>
      </c>
      <c r="E5" s="600">
        <v>1969</v>
      </c>
      <c r="F5" s="600">
        <v>1970</v>
      </c>
      <c r="G5" s="600">
        <v>1971</v>
      </c>
      <c r="H5" s="600">
        <v>1972</v>
      </c>
      <c r="I5" s="600">
        <v>1973</v>
      </c>
      <c r="J5" s="600">
        <v>1974</v>
      </c>
      <c r="K5" s="600">
        <v>1975</v>
      </c>
      <c r="L5" s="600">
        <v>1976</v>
      </c>
      <c r="M5" s="600">
        <v>1977</v>
      </c>
      <c r="N5" s="600">
        <v>1978</v>
      </c>
      <c r="O5" s="600">
        <v>1979</v>
      </c>
      <c r="P5" s="600">
        <v>1980</v>
      </c>
      <c r="Q5" s="600">
        <v>1981</v>
      </c>
      <c r="R5" s="600">
        <v>1982</v>
      </c>
      <c r="S5" s="600">
        <v>1983</v>
      </c>
      <c r="T5" s="600">
        <v>1984</v>
      </c>
      <c r="U5" s="600">
        <v>1985</v>
      </c>
      <c r="V5" s="600">
        <v>1986</v>
      </c>
      <c r="W5" s="600">
        <v>1987</v>
      </c>
      <c r="X5" s="600">
        <v>1988</v>
      </c>
      <c r="Y5" s="600">
        <v>1989</v>
      </c>
    </row>
    <row r="6" spans="1:25" s="493" customFormat="1" x14ac:dyDescent="0.2">
      <c r="A6" s="475" t="s">
        <v>38</v>
      </c>
      <c r="B6" s="519"/>
      <c r="C6" s="519"/>
      <c r="D6" s="519"/>
      <c r="E6" s="519"/>
      <c r="F6" s="519"/>
      <c r="G6" s="519"/>
      <c r="H6" s="519"/>
      <c r="I6" s="519"/>
      <c r="J6" s="519"/>
      <c r="K6" s="519"/>
      <c r="L6" s="519"/>
      <c r="M6" s="519"/>
      <c r="N6" s="519"/>
      <c r="O6" s="519"/>
      <c r="P6" s="519"/>
      <c r="Q6" s="519"/>
      <c r="R6" s="519"/>
      <c r="S6" s="519"/>
      <c r="T6" s="519"/>
      <c r="U6" s="519"/>
      <c r="V6" s="519"/>
      <c r="W6" s="519"/>
      <c r="X6" s="519"/>
      <c r="Y6" s="495"/>
    </row>
    <row r="7" spans="1:25" x14ac:dyDescent="0.2">
      <c r="A7" s="477" t="s">
        <v>111</v>
      </c>
      <c r="B7" s="520" t="s">
        <v>39</v>
      </c>
      <c r="C7" s="520" t="s">
        <v>39</v>
      </c>
      <c r="D7" s="520" t="s">
        <v>39</v>
      </c>
      <c r="E7" s="520" t="s">
        <v>39</v>
      </c>
      <c r="F7" s="520" t="s">
        <v>39</v>
      </c>
      <c r="G7" s="520" t="s">
        <v>39</v>
      </c>
      <c r="H7" s="520" t="s">
        <v>39</v>
      </c>
      <c r="I7" s="520" t="s">
        <v>39</v>
      </c>
      <c r="J7" s="520" t="s">
        <v>39</v>
      </c>
      <c r="K7" s="520" t="s">
        <v>39</v>
      </c>
      <c r="L7" s="520" t="s">
        <v>39</v>
      </c>
      <c r="M7" s="520" t="s">
        <v>39</v>
      </c>
      <c r="N7" s="520" t="s">
        <v>39</v>
      </c>
      <c r="O7" s="520" t="s">
        <v>39</v>
      </c>
      <c r="P7" s="520" t="s">
        <v>39</v>
      </c>
      <c r="Q7" s="520" t="s">
        <v>39</v>
      </c>
      <c r="R7" s="520" t="s">
        <v>39</v>
      </c>
      <c r="S7" s="520" t="s">
        <v>39</v>
      </c>
      <c r="T7" s="520" t="s">
        <v>39</v>
      </c>
      <c r="U7" s="520" t="s">
        <v>39</v>
      </c>
      <c r="V7" s="520" t="s">
        <v>39</v>
      </c>
      <c r="W7" s="520" t="s">
        <v>39</v>
      </c>
      <c r="X7" s="520" t="s">
        <v>39</v>
      </c>
      <c r="Y7" s="497" t="s">
        <v>39</v>
      </c>
    </row>
    <row r="8" spans="1:25" x14ac:dyDescent="0.2">
      <c r="A8" s="479" t="s">
        <v>40</v>
      </c>
      <c r="B8" s="520">
        <v>0</v>
      </c>
      <c r="C8" s="520">
        <v>0</v>
      </c>
      <c r="D8" s="520">
        <v>0</v>
      </c>
      <c r="E8" s="520">
        <v>0</v>
      </c>
      <c r="F8" s="520">
        <v>3219</v>
      </c>
      <c r="G8" s="520">
        <v>2930</v>
      </c>
      <c r="H8" s="520">
        <v>3144</v>
      </c>
      <c r="I8" s="520">
        <v>2979</v>
      </c>
      <c r="J8" s="520">
        <v>3278</v>
      </c>
      <c r="K8" s="520">
        <v>3322</v>
      </c>
      <c r="L8" s="520">
        <v>3398</v>
      </c>
      <c r="M8" s="520">
        <v>3244</v>
      </c>
      <c r="N8" s="520">
        <v>3084</v>
      </c>
      <c r="O8" s="520">
        <v>3114</v>
      </c>
      <c r="P8" s="520">
        <v>3043</v>
      </c>
      <c r="Q8" s="520">
        <v>2461</v>
      </c>
      <c r="R8" s="520">
        <v>2475</v>
      </c>
      <c r="S8" s="520">
        <v>2475</v>
      </c>
      <c r="T8" s="520">
        <v>2367</v>
      </c>
      <c r="U8" s="520">
        <v>2409</v>
      </c>
      <c r="V8" s="520">
        <v>2239</v>
      </c>
      <c r="W8" s="520">
        <v>2181</v>
      </c>
      <c r="X8" s="520">
        <v>2204</v>
      </c>
      <c r="Y8" s="498">
        <v>2096</v>
      </c>
    </row>
    <row r="9" spans="1:25" x14ac:dyDescent="0.2">
      <c r="A9" s="480" t="s">
        <v>41</v>
      </c>
      <c r="B9" s="481"/>
      <c r="C9" s="481"/>
      <c r="D9" s="481"/>
      <c r="E9" s="481"/>
      <c r="F9" s="481"/>
      <c r="G9" s="481"/>
      <c r="H9" s="481"/>
      <c r="I9" s="481"/>
      <c r="J9" s="481"/>
      <c r="K9" s="481"/>
      <c r="L9" s="481"/>
      <c r="M9" s="481"/>
      <c r="N9" s="481"/>
      <c r="O9" s="482"/>
      <c r="P9" s="483"/>
      <c r="Q9" s="482"/>
      <c r="R9" s="483"/>
      <c r="S9" s="482"/>
      <c r="T9" s="483"/>
      <c r="U9" s="482"/>
      <c r="V9" s="483"/>
      <c r="W9" s="482"/>
      <c r="X9" s="483"/>
      <c r="Y9" s="481"/>
    </row>
    <row r="10" spans="1:25" x14ac:dyDescent="0.2">
      <c r="A10" s="484" t="s">
        <v>42</v>
      </c>
      <c r="B10" s="485" t="s">
        <v>39</v>
      </c>
      <c r="C10" s="485" t="s">
        <v>39</v>
      </c>
      <c r="D10" s="485" t="s">
        <v>39</v>
      </c>
      <c r="E10" s="485" t="s">
        <v>39</v>
      </c>
      <c r="F10" s="485" t="s">
        <v>39</v>
      </c>
      <c r="G10" s="485" t="s">
        <v>39</v>
      </c>
      <c r="H10" s="485" t="s">
        <v>39</v>
      </c>
      <c r="I10" s="485" t="s">
        <v>39</v>
      </c>
      <c r="J10" s="485" t="s">
        <v>39</v>
      </c>
      <c r="K10" s="485" t="s">
        <v>39</v>
      </c>
      <c r="L10" s="485" t="s">
        <v>39</v>
      </c>
      <c r="M10" s="485" t="s">
        <v>39</v>
      </c>
      <c r="N10" s="485" t="s">
        <v>39</v>
      </c>
      <c r="O10" s="486" t="s">
        <v>39</v>
      </c>
      <c r="P10" s="485" t="s">
        <v>39</v>
      </c>
      <c r="Q10" s="487" t="s">
        <v>39</v>
      </c>
      <c r="R10" s="485" t="s">
        <v>39</v>
      </c>
      <c r="S10" s="487" t="s">
        <v>39</v>
      </c>
      <c r="T10" s="485" t="s">
        <v>39</v>
      </c>
      <c r="U10" s="487" t="s">
        <v>39</v>
      </c>
      <c r="V10" s="485" t="s">
        <v>39</v>
      </c>
      <c r="W10" s="487" t="s">
        <v>39</v>
      </c>
      <c r="X10" s="485" t="s">
        <v>39</v>
      </c>
      <c r="Y10" s="485" t="s">
        <v>39</v>
      </c>
    </row>
    <row r="11" spans="1:25" s="493" customFormat="1" x14ac:dyDescent="0.2">
      <c r="A11" s="521" t="s">
        <v>44</v>
      </c>
      <c r="B11" s="519"/>
      <c r="C11" s="519"/>
      <c r="D11" s="519"/>
      <c r="E11" s="519"/>
      <c r="F11" s="519"/>
      <c r="G11" s="519"/>
      <c r="H11" s="519"/>
      <c r="I11" s="519"/>
      <c r="J11" s="519"/>
      <c r="K11" s="519"/>
      <c r="L11" s="519"/>
      <c r="M11" s="519"/>
      <c r="N11" s="519"/>
      <c r="O11" s="519"/>
      <c r="P11" s="519"/>
      <c r="Q11" s="519"/>
      <c r="R11" s="519"/>
      <c r="S11" s="519"/>
      <c r="T11" s="519"/>
      <c r="U11" s="519"/>
      <c r="V11" s="519"/>
      <c r="W11" s="519"/>
      <c r="X11" s="519"/>
      <c r="Y11" s="495"/>
    </row>
    <row r="12" spans="1:25" ht="12.75" customHeight="1" x14ac:dyDescent="0.2">
      <c r="A12" s="522" t="s">
        <v>45</v>
      </c>
      <c r="B12" s="520">
        <v>0</v>
      </c>
      <c r="C12" s="520">
        <v>0</v>
      </c>
      <c r="D12" s="520">
        <v>0</v>
      </c>
      <c r="E12" s="520">
        <v>300</v>
      </c>
      <c r="F12" s="520">
        <v>359</v>
      </c>
      <c r="G12" s="520">
        <v>341</v>
      </c>
      <c r="H12" s="520">
        <v>396</v>
      </c>
      <c r="I12" s="520">
        <v>403</v>
      </c>
      <c r="J12" s="520">
        <v>425</v>
      </c>
      <c r="K12" s="520">
        <v>435</v>
      </c>
      <c r="L12" s="520">
        <v>483</v>
      </c>
      <c r="M12" s="520">
        <v>426</v>
      </c>
      <c r="N12" s="520">
        <v>461</v>
      </c>
      <c r="O12" s="520">
        <v>512</v>
      </c>
      <c r="P12" s="520">
        <v>505</v>
      </c>
      <c r="Q12" s="520">
        <v>533</v>
      </c>
      <c r="R12" s="520">
        <v>506</v>
      </c>
      <c r="S12" s="520">
        <v>545</v>
      </c>
      <c r="T12" s="520">
        <v>536</v>
      </c>
      <c r="U12" s="520">
        <v>541</v>
      </c>
      <c r="V12" s="497">
        <v>392</v>
      </c>
      <c r="W12" s="497">
        <v>399</v>
      </c>
      <c r="X12" s="497">
        <v>381</v>
      </c>
      <c r="Y12" s="502">
        <v>360</v>
      </c>
    </row>
    <row r="13" spans="1:25" x14ac:dyDescent="0.2">
      <c r="A13" s="522" t="s">
        <v>122</v>
      </c>
      <c r="B13" s="520">
        <v>0</v>
      </c>
      <c r="C13" s="520">
        <v>0</v>
      </c>
      <c r="D13" s="520">
        <v>0</v>
      </c>
      <c r="E13" s="520">
        <v>0</v>
      </c>
      <c r="F13" s="520">
        <v>0</v>
      </c>
      <c r="G13" s="520">
        <v>0</v>
      </c>
      <c r="H13" s="520">
        <v>0</v>
      </c>
      <c r="I13" s="520">
        <v>0</v>
      </c>
      <c r="J13" s="520">
        <v>0</v>
      </c>
      <c r="K13" s="520">
        <v>0</v>
      </c>
      <c r="L13" s="520">
        <v>0</v>
      </c>
      <c r="M13" s="520">
        <v>347</v>
      </c>
      <c r="N13" s="520">
        <v>407</v>
      </c>
      <c r="O13" s="520">
        <v>425</v>
      </c>
      <c r="P13" s="520">
        <v>389</v>
      </c>
      <c r="Q13" s="520">
        <v>421</v>
      </c>
      <c r="R13" s="520">
        <v>369</v>
      </c>
      <c r="S13" s="520">
        <v>399</v>
      </c>
      <c r="T13" s="520">
        <v>357</v>
      </c>
      <c r="U13" s="520">
        <v>279</v>
      </c>
      <c r="V13" s="497">
        <v>245</v>
      </c>
      <c r="W13" s="497">
        <v>308</v>
      </c>
      <c r="X13" s="497">
        <v>286</v>
      </c>
      <c r="Y13" s="502">
        <v>275</v>
      </c>
    </row>
    <row r="14" spans="1:25" s="493" customFormat="1" x14ac:dyDescent="0.2">
      <c r="A14" s="480" t="s">
        <v>51</v>
      </c>
      <c r="B14" s="523"/>
      <c r="C14" s="523"/>
      <c r="D14" s="523"/>
      <c r="E14" s="523"/>
      <c r="F14" s="523"/>
      <c r="G14" s="523"/>
      <c r="H14" s="523"/>
      <c r="I14" s="523"/>
      <c r="J14" s="523"/>
      <c r="K14" s="523"/>
      <c r="L14" s="523"/>
      <c r="M14" s="523"/>
      <c r="N14" s="523"/>
      <c r="O14" s="523"/>
      <c r="P14" s="523"/>
      <c r="Q14" s="523"/>
      <c r="R14" s="523"/>
      <c r="S14" s="523"/>
      <c r="T14" s="523"/>
      <c r="U14" s="523"/>
      <c r="V14" s="523"/>
      <c r="W14" s="523"/>
      <c r="X14" s="523"/>
      <c r="Y14" s="504"/>
    </row>
    <row r="15" spans="1:25" x14ac:dyDescent="0.2">
      <c r="A15" s="522" t="s">
        <v>46</v>
      </c>
      <c r="B15" s="520">
        <v>0</v>
      </c>
      <c r="C15" s="520">
        <v>0</v>
      </c>
      <c r="D15" s="520">
        <v>0</v>
      </c>
      <c r="E15" s="520">
        <v>97</v>
      </c>
      <c r="F15" s="520">
        <v>163</v>
      </c>
      <c r="G15" s="520">
        <v>214</v>
      </c>
      <c r="H15" s="520">
        <v>288</v>
      </c>
      <c r="I15" s="520">
        <v>376</v>
      </c>
      <c r="J15" s="520">
        <v>476</v>
      </c>
      <c r="K15" s="520">
        <v>568</v>
      </c>
      <c r="L15" s="520">
        <v>617</v>
      </c>
      <c r="M15" s="520">
        <v>501</v>
      </c>
      <c r="N15" s="520">
        <v>604</v>
      </c>
      <c r="O15" s="520">
        <v>638</v>
      </c>
      <c r="P15" s="520">
        <v>641</v>
      </c>
      <c r="Q15" s="520">
        <v>645</v>
      </c>
      <c r="R15" s="520">
        <v>625</v>
      </c>
      <c r="S15" s="520">
        <v>521</v>
      </c>
      <c r="T15" s="520">
        <v>553</v>
      </c>
      <c r="U15" s="520">
        <v>548</v>
      </c>
      <c r="V15" s="497">
        <v>439</v>
      </c>
      <c r="W15" s="497">
        <v>396</v>
      </c>
      <c r="X15" s="497">
        <v>434</v>
      </c>
      <c r="Y15" s="502">
        <v>431</v>
      </c>
    </row>
    <row r="16" spans="1:25" x14ac:dyDescent="0.2">
      <c r="A16" s="522" t="s">
        <v>47</v>
      </c>
      <c r="B16" s="520">
        <v>245</v>
      </c>
      <c r="C16" s="520">
        <v>325</v>
      </c>
      <c r="D16" s="520">
        <v>435</v>
      </c>
      <c r="E16" s="520">
        <v>447</v>
      </c>
      <c r="F16" s="520">
        <v>508</v>
      </c>
      <c r="G16" s="520">
        <v>564</v>
      </c>
      <c r="H16" s="520">
        <v>424</v>
      </c>
      <c r="I16" s="520">
        <v>366</v>
      </c>
      <c r="J16" s="520">
        <v>388</v>
      </c>
      <c r="K16" s="520">
        <v>318</v>
      </c>
      <c r="L16" s="520">
        <v>324</v>
      </c>
      <c r="M16" s="520">
        <v>317</v>
      </c>
      <c r="N16" s="520">
        <v>299</v>
      </c>
      <c r="O16" s="520">
        <v>342</v>
      </c>
      <c r="P16" s="520">
        <v>313</v>
      </c>
      <c r="Q16" s="520">
        <v>331</v>
      </c>
      <c r="R16" s="520">
        <v>342</v>
      </c>
      <c r="S16" s="520">
        <v>376</v>
      </c>
      <c r="T16" s="520">
        <v>365</v>
      </c>
      <c r="U16" s="520">
        <v>289</v>
      </c>
      <c r="V16" s="497">
        <v>283</v>
      </c>
      <c r="W16" s="497">
        <v>280</v>
      </c>
      <c r="X16" s="497">
        <v>289</v>
      </c>
      <c r="Y16" s="502">
        <v>346</v>
      </c>
    </row>
    <row r="17" spans="1:25" x14ac:dyDescent="0.2">
      <c r="A17" s="522" t="s">
        <v>72</v>
      </c>
      <c r="B17" s="520">
        <v>0</v>
      </c>
      <c r="C17" s="520">
        <v>0</v>
      </c>
      <c r="D17" s="520">
        <v>0</v>
      </c>
      <c r="E17" s="520">
        <v>0</v>
      </c>
      <c r="F17" s="520">
        <v>0</v>
      </c>
      <c r="G17" s="520">
        <v>0</v>
      </c>
      <c r="H17" s="520">
        <v>0</v>
      </c>
      <c r="I17" s="520">
        <v>0</v>
      </c>
      <c r="J17" s="520">
        <v>62</v>
      </c>
      <c r="K17" s="520">
        <v>98</v>
      </c>
      <c r="L17" s="520">
        <v>132</v>
      </c>
      <c r="M17" s="520">
        <v>154</v>
      </c>
      <c r="N17" s="520">
        <v>198</v>
      </c>
      <c r="O17" s="520">
        <v>174</v>
      </c>
      <c r="P17" s="520">
        <v>179</v>
      </c>
      <c r="Q17" s="520">
        <v>186</v>
      </c>
      <c r="R17" s="520">
        <v>198</v>
      </c>
      <c r="S17" s="520">
        <v>194</v>
      </c>
      <c r="T17" s="520">
        <v>173</v>
      </c>
      <c r="U17" s="520">
        <v>199</v>
      </c>
      <c r="V17" s="497">
        <v>195</v>
      </c>
      <c r="W17" s="497">
        <v>199</v>
      </c>
      <c r="X17" s="497">
        <v>200</v>
      </c>
      <c r="Y17" s="502">
        <v>201</v>
      </c>
    </row>
    <row r="18" spans="1:25" x14ac:dyDescent="0.2">
      <c r="A18" s="522" t="s">
        <v>48</v>
      </c>
      <c r="B18" s="520">
        <v>7841</v>
      </c>
      <c r="C18" s="520">
        <v>9715</v>
      </c>
      <c r="D18" s="520">
        <v>11119</v>
      </c>
      <c r="E18" s="520">
        <v>11273</v>
      </c>
      <c r="F18" s="520">
        <v>11953</v>
      </c>
      <c r="G18" s="520">
        <v>11447</v>
      </c>
      <c r="H18" s="520">
        <v>10400</v>
      </c>
      <c r="I18" s="520">
        <v>11400</v>
      </c>
      <c r="J18" s="520">
        <v>312</v>
      </c>
      <c r="K18" s="520">
        <v>11578</v>
      </c>
      <c r="L18" s="520">
        <v>14171</v>
      </c>
      <c r="M18" s="520">
        <v>15983</v>
      </c>
      <c r="N18" s="520">
        <v>18216</v>
      </c>
      <c r="O18" s="520">
        <v>16905</v>
      </c>
      <c r="P18" s="520">
        <v>16555</v>
      </c>
      <c r="Q18" s="520">
        <v>16160</v>
      </c>
      <c r="R18" s="520">
        <v>14320</v>
      </c>
      <c r="S18" s="520">
        <v>13240</v>
      </c>
      <c r="T18" s="520">
        <v>13374</v>
      </c>
      <c r="U18" s="520">
        <v>13651</v>
      </c>
      <c r="V18" s="520">
        <v>13678</v>
      </c>
      <c r="W18" s="520">
        <v>11935</v>
      </c>
      <c r="X18" s="520">
        <v>11553</v>
      </c>
      <c r="Y18" s="498">
        <v>11460</v>
      </c>
    </row>
    <row r="19" spans="1:25" x14ac:dyDescent="0.2">
      <c r="A19" s="522" t="s">
        <v>49</v>
      </c>
      <c r="B19" s="520" t="s">
        <v>39</v>
      </c>
      <c r="C19" s="520" t="s">
        <v>39</v>
      </c>
      <c r="D19" s="520" t="s">
        <v>39</v>
      </c>
      <c r="E19" s="520" t="s">
        <v>39</v>
      </c>
      <c r="F19" s="520" t="s">
        <v>39</v>
      </c>
      <c r="G19" s="520" t="s">
        <v>39</v>
      </c>
      <c r="H19" s="520" t="s">
        <v>39</v>
      </c>
      <c r="I19" s="520">
        <v>3402</v>
      </c>
      <c r="J19" s="520">
        <v>3200</v>
      </c>
      <c r="K19" s="520">
        <v>3000</v>
      </c>
      <c r="L19" s="520">
        <v>2995</v>
      </c>
      <c r="M19" s="520">
        <v>3240</v>
      </c>
      <c r="N19" s="520">
        <v>4345</v>
      </c>
      <c r="O19" s="520">
        <v>4004</v>
      </c>
      <c r="P19" s="520">
        <v>3308</v>
      </c>
      <c r="Q19" s="520">
        <v>3033</v>
      </c>
      <c r="R19" s="520">
        <v>2134</v>
      </c>
      <c r="S19" s="520">
        <v>1754</v>
      </c>
      <c r="T19" s="520">
        <v>1831</v>
      </c>
      <c r="U19" s="520">
        <v>2533</v>
      </c>
      <c r="V19" s="520">
        <v>2405</v>
      </c>
      <c r="W19" s="520">
        <v>1661</v>
      </c>
      <c r="X19" s="520">
        <v>1182</v>
      </c>
      <c r="Y19" s="498">
        <v>991</v>
      </c>
    </row>
    <row r="20" spans="1:25" x14ac:dyDescent="0.2">
      <c r="A20" s="522" t="s">
        <v>50</v>
      </c>
      <c r="B20" s="520">
        <v>1551</v>
      </c>
      <c r="C20" s="520">
        <v>1778</v>
      </c>
      <c r="D20" s="520">
        <v>1927</v>
      </c>
      <c r="E20" s="520">
        <v>2374</v>
      </c>
      <c r="F20" s="520">
        <v>2515</v>
      </c>
      <c r="G20" s="520">
        <v>405</v>
      </c>
      <c r="H20" s="520">
        <v>1458</v>
      </c>
      <c r="I20" s="520">
        <v>1794</v>
      </c>
      <c r="J20" s="520">
        <v>1659</v>
      </c>
      <c r="K20" s="520">
        <v>1598</v>
      </c>
      <c r="L20" s="520">
        <v>1791</v>
      </c>
      <c r="M20" s="520">
        <v>1829</v>
      </c>
      <c r="N20" s="520">
        <v>1806</v>
      </c>
      <c r="O20" s="520">
        <v>1646</v>
      </c>
      <c r="P20" s="520">
        <v>1863</v>
      </c>
      <c r="Q20" s="520">
        <v>1962</v>
      </c>
      <c r="R20" s="520">
        <v>1758</v>
      </c>
      <c r="S20" s="520">
        <v>1803</v>
      </c>
      <c r="T20" s="520">
        <v>1563</v>
      </c>
      <c r="U20" s="520">
        <v>1780</v>
      </c>
      <c r="V20" s="520">
        <v>1702</v>
      </c>
      <c r="W20" s="520">
        <v>1487</v>
      </c>
      <c r="X20" s="520">
        <v>1434</v>
      </c>
      <c r="Y20" s="498">
        <v>1563</v>
      </c>
    </row>
    <row r="21" spans="1:25" s="493" customFormat="1" x14ac:dyDescent="0.2">
      <c r="A21" s="480" t="s">
        <v>429</v>
      </c>
      <c r="B21" s="523"/>
      <c r="C21" s="523"/>
      <c r="D21" s="523"/>
      <c r="E21" s="523"/>
      <c r="F21" s="523"/>
      <c r="G21" s="523"/>
      <c r="H21" s="523"/>
      <c r="I21" s="523"/>
      <c r="J21" s="523"/>
      <c r="K21" s="523"/>
      <c r="L21" s="523"/>
      <c r="M21" s="523"/>
      <c r="N21" s="523"/>
      <c r="O21" s="523"/>
      <c r="P21" s="523"/>
      <c r="Q21" s="523"/>
      <c r="R21" s="523"/>
      <c r="S21" s="523"/>
      <c r="T21" s="523"/>
      <c r="U21" s="523"/>
      <c r="V21" s="481"/>
      <c r="W21" s="481"/>
      <c r="X21" s="481"/>
      <c r="Y21" s="504"/>
    </row>
    <row r="22" spans="1:25" x14ac:dyDescent="0.2">
      <c r="A22" s="484" t="s">
        <v>124</v>
      </c>
      <c r="B22" s="524">
        <v>310</v>
      </c>
      <c r="C22" s="524">
        <v>316</v>
      </c>
      <c r="D22" s="524">
        <v>413</v>
      </c>
      <c r="E22" s="524">
        <v>429</v>
      </c>
      <c r="F22" s="524">
        <v>450</v>
      </c>
      <c r="G22" s="524">
        <v>473</v>
      </c>
      <c r="H22" s="524">
        <v>444</v>
      </c>
      <c r="I22" s="524">
        <v>509</v>
      </c>
      <c r="J22" s="524">
        <v>493</v>
      </c>
      <c r="K22" s="524">
        <v>523</v>
      </c>
      <c r="L22" s="524">
        <v>515</v>
      </c>
      <c r="M22" s="524">
        <v>562</v>
      </c>
      <c r="N22" s="524">
        <v>576</v>
      </c>
      <c r="O22" s="524">
        <v>610</v>
      </c>
      <c r="P22" s="524">
        <v>644</v>
      </c>
      <c r="Q22" s="524">
        <v>600</v>
      </c>
      <c r="R22" s="524">
        <v>673</v>
      </c>
      <c r="S22" s="524">
        <v>668</v>
      </c>
      <c r="T22" s="524">
        <v>688</v>
      </c>
      <c r="U22" s="524">
        <v>644</v>
      </c>
      <c r="V22" s="485">
        <v>688</v>
      </c>
      <c r="W22" s="485">
        <v>667</v>
      </c>
      <c r="X22" s="485">
        <v>0</v>
      </c>
      <c r="Y22" s="506">
        <v>605</v>
      </c>
    </row>
    <row r="23" spans="1:25" s="493" customFormat="1" ht="25.5" x14ac:dyDescent="0.2">
      <c r="A23" s="521" t="s">
        <v>52</v>
      </c>
      <c r="B23" s="519"/>
      <c r="C23" s="519"/>
      <c r="D23" s="519"/>
      <c r="E23" s="519"/>
      <c r="F23" s="519"/>
      <c r="G23" s="519"/>
      <c r="H23" s="519"/>
      <c r="I23" s="519"/>
      <c r="J23" s="519"/>
      <c r="K23" s="519"/>
      <c r="L23" s="519"/>
      <c r="M23" s="519"/>
      <c r="N23" s="519"/>
      <c r="O23" s="519"/>
      <c r="P23" s="519"/>
      <c r="Q23" s="519"/>
      <c r="R23" s="519"/>
      <c r="S23" s="519"/>
      <c r="T23" s="519"/>
      <c r="U23" s="519"/>
      <c r="V23" s="519"/>
      <c r="W23" s="519"/>
      <c r="X23" s="519"/>
      <c r="Y23" s="495"/>
    </row>
    <row r="24" spans="1:25" x14ac:dyDescent="0.2">
      <c r="A24" s="522" t="s">
        <v>53</v>
      </c>
      <c r="B24" s="520" t="s">
        <v>39</v>
      </c>
      <c r="C24" s="520">
        <v>65</v>
      </c>
      <c r="D24" s="520">
        <v>63</v>
      </c>
      <c r="E24" s="520">
        <v>108</v>
      </c>
      <c r="F24" s="520">
        <v>140</v>
      </c>
      <c r="G24" s="520">
        <v>170</v>
      </c>
      <c r="H24" s="520">
        <v>204</v>
      </c>
      <c r="I24" s="520">
        <v>273</v>
      </c>
      <c r="J24" s="520">
        <v>260</v>
      </c>
      <c r="K24" s="520">
        <v>251</v>
      </c>
      <c r="L24" s="520">
        <v>258</v>
      </c>
      <c r="M24" s="520">
        <v>313</v>
      </c>
      <c r="N24" s="520">
        <v>331</v>
      </c>
      <c r="O24" s="520">
        <v>293</v>
      </c>
      <c r="P24" s="520">
        <v>340</v>
      </c>
      <c r="Q24" s="520">
        <v>338</v>
      </c>
      <c r="R24" s="520">
        <v>337</v>
      </c>
      <c r="S24" s="520">
        <v>373</v>
      </c>
      <c r="T24" s="520">
        <v>427</v>
      </c>
      <c r="U24" s="520">
        <v>413</v>
      </c>
      <c r="V24" s="497">
        <v>372</v>
      </c>
      <c r="W24" s="497">
        <v>383</v>
      </c>
      <c r="X24" s="497">
        <v>359</v>
      </c>
      <c r="Y24" s="502">
        <v>345</v>
      </c>
    </row>
    <row r="25" spans="1:25" x14ac:dyDescent="0.2">
      <c r="A25" s="522" t="s">
        <v>54</v>
      </c>
      <c r="B25" s="520">
        <v>0</v>
      </c>
      <c r="C25" s="520">
        <v>0</v>
      </c>
      <c r="D25" s="520">
        <v>0</v>
      </c>
      <c r="E25" s="520">
        <v>0</v>
      </c>
      <c r="F25" s="520">
        <v>0</v>
      </c>
      <c r="G25" s="520">
        <v>0</v>
      </c>
      <c r="H25" s="520">
        <v>0</v>
      </c>
      <c r="I25" s="520">
        <v>41</v>
      </c>
      <c r="J25" s="520">
        <v>98</v>
      </c>
      <c r="K25" s="520">
        <v>139</v>
      </c>
      <c r="L25" s="520">
        <v>129</v>
      </c>
      <c r="M25" s="520">
        <v>220</v>
      </c>
      <c r="N25" s="520">
        <v>142</v>
      </c>
      <c r="O25" s="520">
        <v>152</v>
      </c>
      <c r="P25" s="520">
        <v>176</v>
      </c>
      <c r="Q25" s="520">
        <v>203</v>
      </c>
      <c r="R25" s="520">
        <v>221</v>
      </c>
      <c r="S25" s="520">
        <v>254</v>
      </c>
      <c r="T25" s="520">
        <v>262</v>
      </c>
      <c r="U25" s="520">
        <v>240</v>
      </c>
      <c r="V25" s="497">
        <v>226</v>
      </c>
      <c r="W25" s="497">
        <v>238</v>
      </c>
      <c r="X25" s="497">
        <v>248</v>
      </c>
      <c r="Y25" s="502">
        <v>248</v>
      </c>
    </row>
    <row r="26" spans="1:25" x14ac:dyDescent="0.2">
      <c r="A26" s="522" t="s">
        <v>55</v>
      </c>
      <c r="B26" s="520" t="s">
        <v>39</v>
      </c>
      <c r="C26" s="520">
        <v>368</v>
      </c>
      <c r="D26" s="520">
        <v>528</v>
      </c>
      <c r="E26" s="520">
        <v>505</v>
      </c>
      <c r="F26" s="520">
        <v>589</v>
      </c>
      <c r="G26" s="520">
        <v>603</v>
      </c>
      <c r="H26" s="520">
        <v>593</v>
      </c>
      <c r="I26" s="520">
        <v>699</v>
      </c>
      <c r="J26" s="520">
        <v>761</v>
      </c>
      <c r="K26" s="520">
        <v>729</v>
      </c>
      <c r="L26" s="520">
        <v>790</v>
      </c>
      <c r="M26" s="520">
        <v>801</v>
      </c>
      <c r="N26" s="520">
        <v>944</v>
      </c>
      <c r="O26" s="520">
        <v>878</v>
      </c>
      <c r="P26" s="520">
        <v>815</v>
      </c>
      <c r="Q26" s="520">
        <v>815</v>
      </c>
      <c r="R26" s="520">
        <v>752</v>
      </c>
      <c r="S26" s="520">
        <v>748</v>
      </c>
      <c r="T26" s="520">
        <v>792</v>
      </c>
      <c r="U26" s="520">
        <v>762</v>
      </c>
      <c r="V26" s="497">
        <v>743</v>
      </c>
      <c r="W26" s="497">
        <v>679</v>
      </c>
      <c r="X26" s="497">
        <v>743</v>
      </c>
      <c r="Y26" s="502">
        <v>753</v>
      </c>
    </row>
    <row r="27" spans="1:25" x14ac:dyDescent="0.2">
      <c r="A27" s="522" t="s">
        <v>56</v>
      </c>
      <c r="B27" s="520">
        <v>0</v>
      </c>
      <c r="C27" s="520">
        <v>0</v>
      </c>
      <c r="D27" s="520">
        <v>0</v>
      </c>
      <c r="E27" s="520">
        <v>0</v>
      </c>
      <c r="F27" s="520">
        <v>0</v>
      </c>
      <c r="G27" s="520">
        <v>0</v>
      </c>
      <c r="H27" s="520">
        <v>0</v>
      </c>
      <c r="I27" s="520">
        <v>0</v>
      </c>
      <c r="J27" s="520">
        <v>0</v>
      </c>
      <c r="K27" s="520">
        <v>19</v>
      </c>
      <c r="L27" s="520">
        <v>17</v>
      </c>
      <c r="M27" s="520">
        <v>19</v>
      </c>
      <c r="N27" s="520">
        <v>19</v>
      </c>
      <c r="O27" s="520">
        <v>39</v>
      </c>
      <c r="P27" s="520">
        <v>19</v>
      </c>
      <c r="Q27" s="520">
        <v>18</v>
      </c>
      <c r="R27" s="520">
        <v>34</v>
      </c>
      <c r="S27" s="520">
        <v>19</v>
      </c>
      <c r="T27" s="520">
        <v>37</v>
      </c>
      <c r="U27" s="520">
        <v>19</v>
      </c>
      <c r="V27" s="497">
        <v>20</v>
      </c>
      <c r="W27" s="497">
        <v>20</v>
      </c>
      <c r="X27" s="497">
        <v>19</v>
      </c>
      <c r="Y27" s="502">
        <v>19</v>
      </c>
    </row>
    <row r="28" spans="1:25" x14ac:dyDescent="0.2">
      <c r="A28" s="522" t="s">
        <v>114</v>
      </c>
      <c r="B28" s="520">
        <v>0</v>
      </c>
      <c r="C28" s="520">
        <v>0</v>
      </c>
      <c r="D28" s="520">
        <v>0</v>
      </c>
      <c r="E28" s="520">
        <v>0</v>
      </c>
      <c r="F28" s="520">
        <v>0</v>
      </c>
      <c r="G28" s="520">
        <v>0</v>
      </c>
      <c r="H28" s="520">
        <v>0</v>
      </c>
      <c r="I28" s="520">
        <v>0</v>
      </c>
      <c r="J28" s="520">
        <v>0</v>
      </c>
      <c r="K28" s="520">
        <v>0</v>
      </c>
      <c r="L28" s="520">
        <v>0</v>
      </c>
      <c r="M28" s="520">
        <v>0</v>
      </c>
      <c r="N28" s="520">
        <v>0</v>
      </c>
      <c r="O28" s="520">
        <v>0</v>
      </c>
      <c r="P28" s="520">
        <v>0</v>
      </c>
      <c r="Q28" s="520">
        <v>0</v>
      </c>
      <c r="R28" s="520">
        <v>0</v>
      </c>
      <c r="S28" s="520">
        <v>0</v>
      </c>
      <c r="T28" s="520">
        <v>0</v>
      </c>
      <c r="U28" s="520">
        <v>0</v>
      </c>
      <c r="V28" s="497">
        <v>0</v>
      </c>
      <c r="W28" s="497">
        <v>0</v>
      </c>
      <c r="X28" s="497">
        <v>0</v>
      </c>
      <c r="Y28" s="502">
        <v>0</v>
      </c>
    </row>
    <row r="29" spans="1:25" ht="25.5" x14ac:dyDescent="0.2">
      <c r="A29" s="522" t="s">
        <v>58</v>
      </c>
      <c r="B29" s="520">
        <v>250</v>
      </c>
      <c r="C29" s="520">
        <v>236</v>
      </c>
      <c r="D29" s="520">
        <v>242</v>
      </c>
      <c r="E29" s="520">
        <v>240</v>
      </c>
      <c r="F29" s="520">
        <v>340</v>
      </c>
      <c r="G29" s="520">
        <v>396</v>
      </c>
      <c r="H29" s="520">
        <v>420</v>
      </c>
      <c r="I29" s="520">
        <v>517</v>
      </c>
      <c r="J29" s="520">
        <v>506</v>
      </c>
      <c r="K29" s="520">
        <v>663</v>
      </c>
      <c r="L29" s="520">
        <v>668</v>
      </c>
      <c r="M29" s="520">
        <v>775</v>
      </c>
      <c r="N29" s="520">
        <v>955</v>
      </c>
      <c r="O29" s="520">
        <v>912</v>
      </c>
      <c r="P29" s="520">
        <v>869</v>
      </c>
      <c r="Q29" s="520">
        <v>821</v>
      </c>
      <c r="R29" s="520">
        <v>811</v>
      </c>
      <c r="S29" s="520">
        <v>876</v>
      </c>
      <c r="T29" s="520">
        <v>845</v>
      </c>
      <c r="U29" s="520">
        <v>872</v>
      </c>
      <c r="V29" s="497">
        <v>771</v>
      </c>
      <c r="W29" s="497">
        <v>755</v>
      </c>
      <c r="X29" s="497">
        <v>717</v>
      </c>
      <c r="Y29" s="502">
        <v>666</v>
      </c>
    </row>
    <row r="30" spans="1:25" x14ac:dyDescent="0.2">
      <c r="A30" s="484" t="s">
        <v>59</v>
      </c>
      <c r="B30" s="524">
        <v>0</v>
      </c>
      <c r="C30" s="524">
        <v>0</v>
      </c>
      <c r="D30" s="524">
        <v>0</v>
      </c>
      <c r="E30" s="524">
        <v>0</v>
      </c>
      <c r="F30" s="524">
        <v>0</v>
      </c>
      <c r="G30" s="524" t="s">
        <v>39</v>
      </c>
      <c r="H30" s="524" t="s">
        <v>39</v>
      </c>
      <c r="I30" s="524" t="s">
        <v>39</v>
      </c>
      <c r="J30" s="524" t="s">
        <v>39</v>
      </c>
      <c r="K30" s="524" t="s">
        <v>39</v>
      </c>
      <c r="L30" s="524" t="s">
        <v>39</v>
      </c>
      <c r="M30" s="524">
        <v>153</v>
      </c>
      <c r="N30" s="524">
        <v>188</v>
      </c>
      <c r="O30" s="524">
        <v>213</v>
      </c>
      <c r="P30" s="524">
        <v>231</v>
      </c>
      <c r="Q30" s="524">
        <v>225</v>
      </c>
      <c r="R30" s="524">
        <v>214</v>
      </c>
      <c r="S30" s="524">
        <v>221</v>
      </c>
      <c r="T30" s="524">
        <v>251</v>
      </c>
      <c r="U30" s="524">
        <v>254</v>
      </c>
      <c r="V30" s="485">
        <v>235</v>
      </c>
      <c r="W30" s="485">
        <v>205</v>
      </c>
      <c r="X30" s="485">
        <v>228</v>
      </c>
      <c r="Y30" s="502">
        <v>217</v>
      </c>
    </row>
    <row r="31" spans="1:25" s="493" customFormat="1" ht="36" customHeight="1" x14ac:dyDescent="0.2">
      <c r="A31" s="447" t="s">
        <v>60</v>
      </c>
      <c r="B31" s="448">
        <v>10197</v>
      </c>
      <c r="C31" s="448">
        <v>12803</v>
      </c>
      <c r="D31" s="448">
        <v>14727</v>
      </c>
      <c r="E31" s="448">
        <v>15773</v>
      </c>
      <c r="F31" s="448">
        <v>20236</v>
      </c>
      <c r="G31" s="448">
        <v>17543</v>
      </c>
      <c r="H31" s="448">
        <v>17771</v>
      </c>
      <c r="I31" s="448">
        <v>22759</v>
      </c>
      <c r="J31" s="448">
        <v>11918</v>
      </c>
      <c r="K31" s="448">
        <v>23241</v>
      </c>
      <c r="L31" s="448">
        <v>26288</v>
      </c>
      <c r="M31" s="448">
        <v>28884</v>
      </c>
      <c r="N31" s="448">
        <v>32575</v>
      </c>
      <c r="O31" s="448">
        <v>30857</v>
      </c>
      <c r="P31" s="448">
        <v>29890</v>
      </c>
      <c r="Q31" s="448">
        <v>28752</v>
      </c>
      <c r="R31" s="448">
        <v>25769</v>
      </c>
      <c r="S31" s="448">
        <v>24466</v>
      </c>
      <c r="T31" s="448">
        <v>24421</v>
      </c>
      <c r="U31" s="448">
        <v>25433</v>
      </c>
      <c r="V31" s="448">
        <v>24633</v>
      </c>
      <c r="W31" s="448">
        <v>21793</v>
      </c>
      <c r="X31" s="448">
        <v>20277</v>
      </c>
      <c r="Y31" s="511">
        <v>20576</v>
      </c>
    </row>
    <row r="32" spans="1:25" s="493" customFormat="1" ht="36.75" customHeight="1" x14ac:dyDescent="0.2">
      <c r="A32" s="447" t="s">
        <v>61</v>
      </c>
      <c r="B32" s="448" t="s">
        <v>39</v>
      </c>
      <c r="C32" s="448" t="s">
        <v>39</v>
      </c>
      <c r="D32" s="448" t="s">
        <v>39</v>
      </c>
      <c r="E32" s="448" t="s">
        <v>39</v>
      </c>
      <c r="F32" s="448" t="s">
        <v>39</v>
      </c>
      <c r="G32" s="448" t="s">
        <v>39</v>
      </c>
      <c r="H32" s="448" t="s">
        <v>39</v>
      </c>
      <c r="I32" s="448" t="s">
        <v>39</v>
      </c>
      <c r="J32" s="448" t="s">
        <v>39</v>
      </c>
      <c r="K32" s="448" t="s">
        <v>39</v>
      </c>
      <c r="L32" s="448" t="s">
        <v>39</v>
      </c>
      <c r="M32" s="448" t="s">
        <v>39</v>
      </c>
      <c r="N32" s="448" t="s">
        <v>39</v>
      </c>
      <c r="O32" s="448" t="s">
        <v>39</v>
      </c>
      <c r="P32" s="448" t="s">
        <v>39</v>
      </c>
      <c r="Q32" s="448" t="s">
        <v>39</v>
      </c>
      <c r="R32" s="448" t="s">
        <v>39</v>
      </c>
      <c r="S32" s="448" t="s">
        <v>39</v>
      </c>
      <c r="T32" s="448" t="s">
        <v>39</v>
      </c>
      <c r="U32" s="448" t="s">
        <v>39</v>
      </c>
      <c r="V32" s="448" t="s">
        <v>39</v>
      </c>
      <c r="W32" s="448" t="s">
        <v>39</v>
      </c>
      <c r="X32" s="448" t="s">
        <v>39</v>
      </c>
      <c r="Y32" s="448" t="s">
        <v>39</v>
      </c>
    </row>
    <row r="33" spans="1:1" x14ac:dyDescent="0.2">
      <c r="A33" s="517" t="s">
        <v>62</v>
      </c>
    </row>
    <row r="34" spans="1:1" x14ac:dyDescent="0.2">
      <c r="A34" s="517"/>
    </row>
    <row r="35" spans="1:1" x14ac:dyDescent="0.2">
      <c r="A35" s="517"/>
    </row>
    <row r="36" spans="1:1" x14ac:dyDescent="0.2">
      <c r="A36" s="517"/>
    </row>
    <row r="37" spans="1:1" x14ac:dyDescent="0.2">
      <c r="A37" s="517"/>
    </row>
    <row r="38" spans="1:1" x14ac:dyDescent="0.2">
      <c r="A38" s="517"/>
    </row>
    <row r="39" spans="1:1" x14ac:dyDescent="0.2">
      <c r="A39" s="517"/>
    </row>
    <row r="40" spans="1:1" x14ac:dyDescent="0.2">
      <c r="A40" s="517"/>
    </row>
    <row r="41" spans="1:1" x14ac:dyDescent="0.2">
      <c r="A41" s="518"/>
    </row>
    <row r="42" spans="1:1" x14ac:dyDescent="0.2">
      <c r="A42" s="518"/>
    </row>
    <row r="43" spans="1:1" x14ac:dyDescent="0.2">
      <c r="A43" s="518"/>
    </row>
    <row r="44" spans="1:1" x14ac:dyDescent="0.2">
      <c r="A44" s="518"/>
    </row>
    <row r="45" spans="1:1" x14ac:dyDescent="0.2">
      <c r="A45" s="518"/>
    </row>
    <row r="46" spans="1:1" x14ac:dyDescent="0.2">
      <c r="A46" s="518"/>
    </row>
    <row r="47" spans="1:1" x14ac:dyDescent="0.2">
      <c r="A47" s="518"/>
    </row>
    <row r="48" spans="1:1" x14ac:dyDescent="0.2">
      <c r="A48" s="518"/>
    </row>
    <row r="49" spans="1:1" x14ac:dyDescent="0.2">
      <c r="A49" s="518"/>
    </row>
    <row r="50" spans="1:1" x14ac:dyDescent="0.2">
      <c r="A50" s="518"/>
    </row>
    <row r="51" spans="1:1" x14ac:dyDescent="0.2">
      <c r="A51" s="518"/>
    </row>
    <row r="52" spans="1:1" x14ac:dyDescent="0.2">
      <c r="A52" s="518"/>
    </row>
    <row r="53" spans="1:1" x14ac:dyDescent="0.2">
      <c r="A53" s="518"/>
    </row>
    <row r="54" spans="1:1" x14ac:dyDescent="0.2">
      <c r="A54" s="518"/>
    </row>
    <row r="55" spans="1:1" x14ac:dyDescent="0.2">
      <c r="A55" s="518"/>
    </row>
    <row r="56" spans="1:1" x14ac:dyDescent="0.2">
      <c r="A56" s="518"/>
    </row>
    <row r="57" spans="1:1" x14ac:dyDescent="0.2">
      <c r="A57" s="518"/>
    </row>
    <row r="58" spans="1:1" x14ac:dyDescent="0.2">
      <c r="A58" s="518"/>
    </row>
    <row r="59" spans="1:1" x14ac:dyDescent="0.2">
      <c r="A59" s="518"/>
    </row>
    <row r="60" spans="1:1" x14ac:dyDescent="0.2">
      <c r="A60" s="518"/>
    </row>
    <row r="61" spans="1:1" x14ac:dyDescent="0.2">
      <c r="A61" s="518"/>
    </row>
    <row r="62" spans="1:1" x14ac:dyDescent="0.2">
      <c r="A62" s="518"/>
    </row>
    <row r="63" spans="1:1" x14ac:dyDescent="0.2">
      <c r="A63" s="518"/>
    </row>
    <row r="64" spans="1:1" x14ac:dyDescent="0.2">
      <c r="A64" s="518"/>
    </row>
    <row r="65" spans="1:1" x14ac:dyDescent="0.2">
      <c r="A65" s="518"/>
    </row>
    <row r="66" spans="1:1" x14ac:dyDescent="0.2">
      <c r="A66" s="518"/>
    </row>
    <row r="67" spans="1:1" x14ac:dyDescent="0.2">
      <c r="A67" s="518"/>
    </row>
    <row r="68" spans="1:1" x14ac:dyDescent="0.2">
      <c r="A68" s="518"/>
    </row>
    <row r="69" spans="1:1" x14ac:dyDescent="0.2">
      <c r="A69" s="518"/>
    </row>
    <row r="70" spans="1:1" x14ac:dyDescent="0.2">
      <c r="A70" s="518"/>
    </row>
  </sheetData>
  <customSheetViews>
    <customSheetView guid="{4BF6A69F-C29D-460A-9E84-5045F8F80EEB}" showGridLines="0">
      <selection activeCell="S42" sqref="S42"/>
      <pageMargins left="0.7" right="0.7" top="0.75" bottom="0.75" header="0.3" footer="0.3"/>
      <pageSetup paperSize="9" scale="95" orientation="landscape" verticalDpi="0"/>
    </customSheetView>
  </customSheetViews>
  <mergeCells count="1">
    <mergeCell ref="A2:Y2"/>
  </mergeCells>
  <phoneticPr fontId="10" type="noConversion"/>
  <pageMargins left="0.7" right="0.7" top="0.75" bottom="0.75" header="0.3" footer="0.3"/>
  <pageSetup paperSize="9" scale="95" orientation="landscape" verticalDpi="0"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showGridLines="0" workbookViewId="0">
      <selection sqref="A1:AC41"/>
    </sheetView>
  </sheetViews>
  <sheetFormatPr baseColWidth="10" defaultColWidth="10.28515625" defaultRowHeight="12.75" x14ac:dyDescent="0.2"/>
  <cols>
    <col min="1" max="1" width="20" style="392" customWidth="1"/>
    <col min="2" max="2" width="5.85546875" style="392" customWidth="1"/>
    <col min="3" max="12" width="5.7109375" style="392" bestFit="1" customWidth="1"/>
    <col min="13" max="13" width="6.28515625" style="392" bestFit="1" customWidth="1"/>
    <col min="14" max="14" width="6.140625" style="392" customWidth="1"/>
    <col min="15" max="24" width="5.7109375" style="392" bestFit="1" customWidth="1"/>
    <col min="25" max="25" width="7" style="392" customWidth="1"/>
    <col min="26" max="28" width="5.7109375" style="392" bestFit="1" customWidth="1"/>
    <col min="29" max="16384" width="10.28515625" style="392"/>
  </cols>
  <sheetData>
    <row r="1" spans="1:28" s="20" customFormat="1" ht="12.75" customHeight="1" x14ac:dyDescent="0.2">
      <c r="A1" s="1"/>
      <c r="B1" s="1"/>
      <c r="C1" s="1"/>
      <c r="D1" s="1"/>
      <c r="E1" s="1"/>
      <c r="F1" s="1"/>
      <c r="G1" s="1"/>
      <c r="H1" s="1"/>
      <c r="I1" s="1"/>
      <c r="J1" s="1"/>
      <c r="K1" s="1"/>
      <c r="L1" s="1"/>
      <c r="M1" s="1"/>
      <c r="N1" s="1"/>
      <c r="O1" s="1"/>
      <c r="P1" s="1"/>
      <c r="Q1" s="1"/>
      <c r="R1" s="108"/>
    </row>
    <row r="2" spans="1:28" s="20" customFormat="1" ht="15.75" customHeight="1" x14ac:dyDescent="0.2">
      <c r="A2" s="652" t="s">
        <v>8</v>
      </c>
      <c r="B2" s="652"/>
      <c r="C2" s="652"/>
      <c r="D2" s="652"/>
      <c r="E2" s="652"/>
      <c r="F2" s="652"/>
      <c r="G2" s="652"/>
      <c r="H2" s="652"/>
      <c r="I2" s="652"/>
      <c r="J2" s="652"/>
      <c r="K2" s="652"/>
      <c r="L2" s="652"/>
      <c r="M2" s="652"/>
      <c r="N2" s="652"/>
      <c r="O2" s="652"/>
      <c r="P2" s="652"/>
      <c r="Q2" s="652"/>
      <c r="R2" s="652"/>
      <c r="S2" s="652"/>
      <c r="T2" s="652"/>
      <c r="U2" s="652"/>
      <c r="V2" s="652"/>
      <c r="W2" s="652"/>
      <c r="X2" s="652"/>
      <c r="Y2" s="652"/>
      <c r="Z2" s="652"/>
      <c r="AA2" s="652"/>
      <c r="AB2" s="652"/>
    </row>
    <row r="3" spans="1:28" s="20" customFormat="1" ht="12.75" customHeight="1" x14ac:dyDescent="0.2">
      <c r="A3" s="1"/>
      <c r="B3" s="1"/>
      <c r="C3" s="1"/>
      <c r="D3" s="1"/>
      <c r="E3" s="1"/>
      <c r="F3" s="1"/>
      <c r="G3" s="1"/>
      <c r="H3" s="1"/>
      <c r="I3" s="1"/>
      <c r="J3" s="1"/>
      <c r="K3" s="1"/>
      <c r="L3" s="1"/>
      <c r="M3" s="1"/>
      <c r="N3" s="1"/>
      <c r="O3" s="1"/>
      <c r="P3" s="1"/>
      <c r="Q3" s="1"/>
      <c r="R3" s="108"/>
    </row>
    <row r="4" spans="1:28" s="493" customFormat="1" x14ac:dyDescent="0.2">
      <c r="A4" s="492"/>
      <c r="B4" s="493" t="s">
        <v>7</v>
      </c>
    </row>
    <row r="5" spans="1:28" s="494" customFormat="1" x14ac:dyDescent="0.2">
      <c r="A5" s="473"/>
      <c r="B5" s="600">
        <v>1990</v>
      </c>
      <c r="C5" s="600">
        <v>1991</v>
      </c>
      <c r="D5" s="600">
        <v>1992</v>
      </c>
      <c r="E5" s="600">
        <v>1993</v>
      </c>
      <c r="F5" s="600">
        <v>1994</v>
      </c>
      <c r="G5" s="600">
        <v>1995</v>
      </c>
      <c r="H5" s="600">
        <v>1996</v>
      </c>
      <c r="I5" s="600">
        <v>1997</v>
      </c>
      <c r="J5" s="600">
        <v>1998</v>
      </c>
      <c r="K5" s="600">
        <v>1999</v>
      </c>
      <c r="L5" s="600">
        <v>2000</v>
      </c>
      <c r="M5" s="600" t="s">
        <v>37</v>
      </c>
      <c r="N5" s="600">
        <v>2002</v>
      </c>
      <c r="O5" s="600">
        <v>2003</v>
      </c>
      <c r="P5" s="600">
        <v>2004</v>
      </c>
      <c r="Q5" s="600">
        <v>2005</v>
      </c>
      <c r="R5" s="600">
        <v>2006</v>
      </c>
      <c r="S5" s="600">
        <v>2007</v>
      </c>
      <c r="T5" s="600">
        <v>2008</v>
      </c>
      <c r="U5" s="600">
        <v>2009</v>
      </c>
      <c r="V5" s="600">
        <v>2010</v>
      </c>
      <c r="W5" s="600">
        <v>2011</v>
      </c>
      <c r="X5" s="600">
        <v>2012</v>
      </c>
      <c r="Y5" s="600">
        <v>2013</v>
      </c>
      <c r="Z5" s="600">
        <v>2014</v>
      </c>
      <c r="AA5" s="600">
        <v>2015</v>
      </c>
      <c r="AB5" s="600">
        <v>2016</v>
      </c>
    </row>
    <row r="6" spans="1:28" s="493" customFormat="1" x14ac:dyDescent="0.2">
      <c r="A6" s="475" t="s">
        <v>38</v>
      </c>
      <c r="B6" s="495"/>
      <c r="C6" s="495"/>
      <c r="D6" s="495"/>
      <c r="E6" s="495"/>
      <c r="F6" s="495"/>
      <c r="G6" s="495"/>
      <c r="H6" s="495"/>
      <c r="I6" s="495"/>
      <c r="J6" s="495"/>
      <c r="K6" s="495"/>
      <c r="L6" s="495"/>
      <c r="M6" s="496"/>
      <c r="N6" s="495"/>
      <c r="O6" s="495"/>
      <c r="P6" s="495"/>
      <c r="Q6" s="495"/>
      <c r="R6" s="495"/>
      <c r="S6" s="495"/>
      <c r="T6" s="495"/>
      <c r="U6" s="495"/>
      <c r="V6" s="495"/>
      <c r="W6" s="495"/>
      <c r="X6" s="495"/>
      <c r="Y6" s="495"/>
      <c r="Z6" s="495"/>
      <c r="AA6" s="495"/>
      <c r="AB6" s="495"/>
    </row>
    <row r="7" spans="1:28" x14ac:dyDescent="0.2">
      <c r="A7" s="477" t="s">
        <v>111</v>
      </c>
      <c r="B7" s="497" t="s">
        <v>39</v>
      </c>
      <c r="C7" s="497" t="s">
        <v>39</v>
      </c>
      <c r="D7" s="498">
        <v>14200</v>
      </c>
      <c r="E7" s="498">
        <v>14773</v>
      </c>
      <c r="F7" s="498">
        <v>15019</v>
      </c>
      <c r="G7" s="498">
        <v>13705</v>
      </c>
      <c r="H7" s="498">
        <v>13712</v>
      </c>
      <c r="I7" s="498">
        <v>13668</v>
      </c>
      <c r="J7" s="498">
        <v>13541</v>
      </c>
      <c r="K7" s="498">
        <v>13051</v>
      </c>
      <c r="L7" s="498">
        <v>12636</v>
      </c>
      <c r="M7" s="499" t="s">
        <v>9</v>
      </c>
      <c r="N7" s="498">
        <v>13321</v>
      </c>
      <c r="O7" s="498">
        <v>16687</v>
      </c>
      <c r="P7" s="498">
        <v>18795</v>
      </c>
      <c r="Q7" s="498">
        <v>19995</v>
      </c>
      <c r="R7" s="498">
        <f>[3]Diplomes!$B$29</f>
        <v>24903</v>
      </c>
      <c r="S7" s="498">
        <v>18908</v>
      </c>
      <c r="T7" s="498">
        <v>19502</v>
      </c>
      <c r="U7" s="498">
        <v>21392</v>
      </c>
      <c r="V7" s="498">
        <v>20452</v>
      </c>
      <c r="W7" s="498">
        <v>21469</v>
      </c>
      <c r="X7" s="498">
        <v>21953</v>
      </c>
      <c r="Y7" s="498">
        <v>22403</v>
      </c>
      <c r="Z7" s="498">
        <v>22842</v>
      </c>
      <c r="AA7" s="498">
        <v>22939</v>
      </c>
      <c r="AB7" s="498">
        <v>22704</v>
      </c>
    </row>
    <row r="8" spans="1:28" x14ac:dyDescent="0.2">
      <c r="A8" s="477" t="s">
        <v>112</v>
      </c>
      <c r="B8" s="497" t="s">
        <v>39</v>
      </c>
      <c r="C8" s="497" t="s">
        <v>39</v>
      </c>
      <c r="D8" s="497" t="s">
        <v>39</v>
      </c>
      <c r="E8" s="497" t="s">
        <v>39</v>
      </c>
      <c r="F8" s="497" t="s">
        <v>39</v>
      </c>
      <c r="G8" s="497" t="s">
        <v>39</v>
      </c>
      <c r="H8" s="497" t="s">
        <v>39</v>
      </c>
      <c r="I8" s="497" t="s">
        <v>39</v>
      </c>
      <c r="J8" s="497" t="s">
        <v>39</v>
      </c>
      <c r="K8" s="497" t="s">
        <v>39</v>
      </c>
      <c r="L8" s="497" t="s">
        <v>39</v>
      </c>
      <c r="M8" s="497" t="s">
        <v>39</v>
      </c>
      <c r="N8" s="497" t="s">
        <v>39</v>
      </c>
      <c r="O8" s="497" t="s">
        <v>39</v>
      </c>
      <c r="P8" s="497" t="s">
        <v>39</v>
      </c>
      <c r="Q8" s="497" t="s">
        <v>39</v>
      </c>
      <c r="R8" s="497" t="s">
        <v>39</v>
      </c>
      <c r="S8" s="498">
        <v>747</v>
      </c>
      <c r="T8" s="498">
        <v>2011</v>
      </c>
      <c r="U8" s="498">
        <v>2585</v>
      </c>
      <c r="V8" s="498">
        <v>2686</v>
      </c>
      <c r="W8" s="498">
        <v>3118</v>
      </c>
      <c r="X8" s="498">
        <v>2985</v>
      </c>
      <c r="Y8" s="498">
        <v>3125</v>
      </c>
      <c r="Z8" s="498">
        <v>3162</v>
      </c>
      <c r="AA8" s="498">
        <v>3314</v>
      </c>
      <c r="AB8" s="498">
        <v>3299</v>
      </c>
    </row>
    <row r="9" spans="1:28" x14ac:dyDescent="0.2">
      <c r="A9" s="479" t="s">
        <v>40</v>
      </c>
      <c r="B9" s="498">
        <v>2084</v>
      </c>
      <c r="C9" s="498">
        <v>2308</v>
      </c>
      <c r="D9" s="498">
        <v>2339</v>
      </c>
      <c r="E9" s="498">
        <v>2533</v>
      </c>
      <c r="F9" s="498">
        <v>2676</v>
      </c>
      <c r="G9" s="498">
        <v>2417</v>
      </c>
      <c r="H9" s="498">
        <v>2403</v>
      </c>
      <c r="I9" s="498">
        <v>2287</v>
      </c>
      <c r="J9" s="498">
        <v>2305</v>
      </c>
      <c r="K9" s="498">
        <v>2315</v>
      </c>
      <c r="L9" s="498">
        <v>2294</v>
      </c>
      <c r="M9" s="500">
        <v>2289</v>
      </c>
      <c r="N9" s="498">
        <v>2246</v>
      </c>
      <c r="O9" s="498">
        <v>2440</v>
      </c>
      <c r="P9" s="498">
        <v>2478</v>
      </c>
      <c r="Q9" s="498">
        <v>2697</v>
      </c>
      <c r="R9" s="498">
        <f>[3]Diplomes!$C$29</f>
        <v>3177</v>
      </c>
      <c r="S9" s="498">
        <v>2866</v>
      </c>
      <c r="T9" s="498">
        <v>3192</v>
      </c>
      <c r="U9" s="498">
        <v>3661</v>
      </c>
      <c r="V9" s="498">
        <v>3664</v>
      </c>
      <c r="W9" s="498">
        <v>4226</v>
      </c>
      <c r="X9" s="498">
        <v>4521</v>
      </c>
      <c r="Y9" s="498">
        <v>4759</v>
      </c>
      <c r="Z9" s="498">
        <v>4690</v>
      </c>
      <c r="AA9" s="498">
        <v>4897</v>
      </c>
      <c r="AB9" s="498">
        <v>4783</v>
      </c>
    </row>
    <row r="10" spans="1:28" x14ac:dyDescent="0.2">
      <c r="A10" s="480" t="s">
        <v>41</v>
      </c>
      <c r="B10" s="481"/>
      <c r="C10" s="481"/>
      <c r="D10" s="481"/>
      <c r="E10" s="481"/>
      <c r="F10" s="481"/>
      <c r="G10" s="481"/>
      <c r="H10" s="481"/>
      <c r="I10" s="481"/>
      <c r="J10" s="481"/>
      <c r="K10" s="481"/>
      <c r="L10" s="481"/>
      <c r="M10" s="481"/>
      <c r="N10" s="482"/>
      <c r="O10" s="483"/>
      <c r="P10" s="482"/>
      <c r="Q10" s="483"/>
      <c r="R10" s="482"/>
      <c r="S10" s="483"/>
      <c r="T10" s="482"/>
      <c r="U10" s="483"/>
      <c r="V10" s="482"/>
      <c r="W10" s="483"/>
      <c r="X10" s="483"/>
      <c r="Y10" s="483"/>
      <c r="Z10" s="483"/>
      <c r="AA10" s="483"/>
      <c r="AB10" s="483"/>
    </row>
    <row r="11" spans="1:28" ht="25.5" x14ac:dyDescent="0.2">
      <c r="A11" s="484" t="s">
        <v>42</v>
      </c>
      <c r="B11" s="485" t="s">
        <v>39</v>
      </c>
      <c r="C11" s="485" t="s">
        <v>39</v>
      </c>
      <c r="D11" s="485" t="s">
        <v>39</v>
      </c>
      <c r="E11" s="485" t="s">
        <v>39</v>
      </c>
      <c r="F11" s="485" t="s">
        <v>39</v>
      </c>
      <c r="G11" s="485" t="s">
        <v>39</v>
      </c>
      <c r="H11" s="485" t="s">
        <v>39</v>
      </c>
      <c r="I11" s="485" t="s">
        <v>39</v>
      </c>
      <c r="J11" s="485" t="s">
        <v>39</v>
      </c>
      <c r="K11" s="485" t="s">
        <v>39</v>
      </c>
      <c r="L11" s="485" t="s">
        <v>39</v>
      </c>
      <c r="M11" s="485" t="s">
        <v>39</v>
      </c>
      <c r="N11" s="486" t="s">
        <v>39</v>
      </c>
      <c r="O11" s="485" t="s">
        <v>39</v>
      </c>
      <c r="P11" s="487" t="s">
        <v>39</v>
      </c>
      <c r="Q11" s="485" t="s">
        <v>39</v>
      </c>
      <c r="R11" s="487" t="s">
        <v>39</v>
      </c>
      <c r="S11" s="485" t="s">
        <v>39</v>
      </c>
      <c r="T11" s="487" t="s">
        <v>39</v>
      </c>
      <c r="U11" s="485" t="s">
        <v>39</v>
      </c>
      <c r="V11" s="487" t="s">
        <v>43</v>
      </c>
      <c r="W11" s="485" t="s">
        <v>43</v>
      </c>
      <c r="X11" s="485">
        <v>420</v>
      </c>
      <c r="Y11" s="485">
        <v>345</v>
      </c>
      <c r="Z11" s="485">
        <v>402</v>
      </c>
      <c r="AA11" s="485">
        <v>400</v>
      </c>
      <c r="AB11" s="485">
        <v>402</v>
      </c>
    </row>
    <row r="12" spans="1:28" s="493" customFormat="1" x14ac:dyDescent="0.2">
      <c r="A12" s="501" t="s">
        <v>44</v>
      </c>
      <c r="B12" s="495"/>
      <c r="C12" s="495"/>
      <c r="D12" s="495"/>
      <c r="E12" s="495"/>
      <c r="F12" s="495"/>
      <c r="G12" s="495"/>
      <c r="H12" s="495"/>
      <c r="I12" s="495"/>
      <c r="J12" s="495"/>
      <c r="K12" s="495"/>
      <c r="L12" s="495"/>
      <c r="M12" s="496"/>
      <c r="N12" s="495"/>
      <c r="O12" s="495"/>
      <c r="P12" s="495"/>
      <c r="Q12" s="495"/>
      <c r="R12" s="495"/>
      <c r="S12" s="495"/>
      <c r="T12" s="495"/>
      <c r="U12" s="495"/>
      <c r="V12" s="495"/>
      <c r="W12" s="495"/>
      <c r="X12" s="495"/>
      <c r="Y12" s="495"/>
      <c r="Z12" s="495"/>
      <c r="AA12" s="495"/>
      <c r="AB12" s="495"/>
    </row>
    <row r="13" spans="1:28" ht="12.75" customHeight="1" x14ac:dyDescent="0.2">
      <c r="A13" s="477" t="s">
        <v>45</v>
      </c>
      <c r="B13" s="502">
        <v>344</v>
      </c>
      <c r="C13" s="502">
        <v>331</v>
      </c>
      <c r="D13" s="502">
        <v>288</v>
      </c>
      <c r="E13" s="502">
        <v>257</v>
      </c>
      <c r="F13" s="502">
        <v>285</v>
      </c>
      <c r="G13" s="502">
        <v>235</v>
      </c>
      <c r="H13" s="502">
        <v>200</v>
      </c>
      <c r="I13" s="502">
        <v>184</v>
      </c>
      <c r="J13" s="502">
        <v>3</v>
      </c>
      <c r="K13" s="502">
        <v>122</v>
      </c>
      <c r="L13" s="502">
        <v>143</v>
      </c>
      <c r="M13" s="503">
        <v>150</v>
      </c>
      <c r="N13" s="502">
        <v>127</v>
      </c>
      <c r="O13" s="502">
        <v>114</v>
      </c>
      <c r="P13" s="502">
        <v>126</v>
      </c>
      <c r="Q13" s="502">
        <v>124</v>
      </c>
      <c r="R13" s="498">
        <f>[3]Diplomes!$P$29</f>
        <v>97</v>
      </c>
      <c r="S13" s="498">
        <v>73</v>
      </c>
      <c r="T13" s="498">
        <v>90</v>
      </c>
      <c r="U13" s="498">
        <v>119</v>
      </c>
      <c r="V13" s="498">
        <v>97</v>
      </c>
      <c r="W13" s="498">
        <v>118</v>
      </c>
      <c r="X13" s="498">
        <v>116</v>
      </c>
      <c r="Y13" s="498">
        <v>111</v>
      </c>
      <c r="Z13" s="498">
        <v>99</v>
      </c>
      <c r="AA13" s="498">
        <v>92</v>
      </c>
      <c r="AB13" s="498">
        <v>107</v>
      </c>
    </row>
    <row r="14" spans="1:28" x14ac:dyDescent="0.2">
      <c r="A14" s="477" t="s">
        <v>122</v>
      </c>
      <c r="B14" s="502">
        <v>259</v>
      </c>
      <c r="C14" s="502">
        <v>222</v>
      </c>
      <c r="D14" s="502">
        <v>244</v>
      </c>
      <c r="E14" s="502">
        <v>299</v>
      </c>
      <c r="F14" s="502">
        <v>249</v>
      </c>
      <c r="G14" s="502">
        <v>272</v>
      </c>
      <c r="H14" s="502">
        <v>259</v>
      </c>
      <c r="I14" s="502">
        <v>283</v>
      </c>
      <c r="J14" s="502">
        <v>293</v>
      </c>
      <c r="K14" s="502">
        <v>290</v>
      </c>
      <c r="L14" s="502">
        <v>294</v>
      </c>
      <c r="M14" s="503">
        <v>246</v>
      </c>
      <c r="N14" s="502">
        <v>231</v>
      </c>
      <c r="O14" s="502">
        <v>312</v>
      </c>
      <c r="P14" s="502">
        <v>333</v>
      </c>
      <c r="Q14" s="502">
        <v>320</v>
      </c>
      <c r="R14" s="498">
        <f>[2]Diplomes!$M$29</f>
        <v>239</v>
      </c>
      <c r="S14" s="498">
        <v>339</v>
      </c>
      <c r="T14" s="498">
        <v>441</v>
      </c>
      <c r="U14" s="498">
        <v>520</v>
      </c>
      <c r="V14" s="498">
        <v>228</v>
      </c>
      <c r="W14" s="498">
        <v>457</v>
      </c>
      <c r="X14" s="498">
        <v>584</v>
      </c>
      <c r="Y14" s="498">
        <v>695</v>
      </c>
      <c r="Z14" s="498">
        <v>854</v>
      </c>
      <c r="AA14" s="498">
        <v>825</v>
      </c>
      <c r="AB14" s="498">
        <v>876</v>
      </c>
    </row>
    <row r="15" spans="1:28" s="493" customFormat="1" x14ac:dyDescent="0.2">
      <c r="A15" s="475" t="s">
        <v>51</v>
      </c>
      <c r="B15" s="504"/>
      <c r="C15" s="504"/>
      <c r="D15" s="504"/>
      <c r="E15" s="504"/>
      <c r="F15" s="504"/>
      <c r="G15" s="504"/>
      <c r="H15" s="504"/>
      <c r="I15" s="504"/>
      <c r="J15" s="504"/>
      <c r="K15" s="504"/>
      <c r="L15" s="504"/>
      <c r="M15" s="505"/>
      <c r="N15" s="504"/>
      <c r="O15" s="504"/>
      <c r="P15" s="504"/>
      <c r="Q15" s="504"/>
      <c r="R15" s="504"/>
      <c r="S15" s="504"/>
      <c r="T15" s="504"/>
      <c r="U15" s="504"/>
      <c r="V15" s="504"/>
      <c r="W15" s="504"/>
      <c r="X15" s="504"/>
      <c r="Y15" s="504"/>
      <c r="Z15" s="504"/>
      <c r="AA15" s="504"/>
      <c r="AB15" s="504"/>
    </row>
    <row r="16" spans="1:28" x14ac:dyDescent="0.2">
      <c r="A16" s="477" t="s">
        <v>46</v>
      </c>
      <c r="B16" s="502">
        <v>460</v>
      </c>
      <c r="C16" s="502">
        <v>475</v>
      </c>
      <c r="D16" s="502">
        <v>2</v>
      </c>
      <c r="E16" s="502">
        <v>486</v>
      </c>
      <c r="F16" s="502">
        <v>487</v>
      </c>
      <c r="G16" s="502">
        <v>507</v>
      </c>
      <c r="H16" s="502">
        <v>476</v>
      </c>
      <c r="I16" s="502">
        <v>458</v>
      </c>
      <c r="J16" s="502">
        <v>466</v>
      </c>
      <c r="K16" s="502">
        <v>471</v>
      </c>
      <c r="L16" s="502">
        <v>445</v>
      </c>
      <c r="M16" s="503">
        <v>426</v>
      </c>
      <c r="N16" s="502">
        <v>487</v>
      </c>
      <c r="O16" s="502">
        <v>506</v>
      </c>
      <c r="P16" s="502">
        <v>485</v>
      </c>
      <c r="Q16" s="502">
        <v>473</v>
      </c>
      <c r="R16" s="498">
        <f>[2]Diplomes!$K$29</f>
        <v>499</v>
      </c>
      <c r="S16" s="498">
        <v>524</v>
      </c>
      <c r="T16" s="498">
        <v>609</v>
      </c>
      <c r="U16" s="498">
        <v>592</v>
      </c>
      <c r="V16" s="498">
        <v>624</v>
      </c>
      <c r="W16" s="498">
        <v>676</v>
      </c>
      <c r="X16" s="498">
        <v>612</v>
      </c>
      <c r="Y16" s="498">
        <v>640</v>
      </c>
      <c r="Z16" s="498">
        <v>629</v>
      </c>
      <c r="AA16" s="498">
        <v>545</v>
      </c>
      <c r="AB16" s="498">
        <v>533</v>
      </c>
    </row>
    <row r="17" spans="1:28" x14ac:dyDescent="0.2">
      <c r="A17" s="477" t="s">
        <v>47</v>
      </c>
      <c r="B17" s="502">
        <v>383</v>
      </c>
      <c r="C17" s="502">
        <v>377</v>
      </c>
      <c r="D17" s="502">
        <v>441</v>
      </c>
      <c r="E17" s="502">
        <v>23</v>
      </c>
      <c r="F17" s="502">
        <v>332</v>
      </c>
      <c r="G17" s="502">
        <v>310</v>
      </c>
      <c r="H17" s="502">
        <v>276</v>
      </c>
      <c r="I17" s="502">
        <v>361</v>
      </c>
      <c r="J17" s="502">
        <v>358</v>
      </c>
      <c r="K17" s="502">
        <v>430</v>
      </c>
      <c r="L17" s="502">
        <v>426</v>
      </c>
      <c r="M17" s="503">
        <v>401</v>
      </c>
      <c r="N17" s="502">
        <v>348</v>
      </c>
      <c r="O17" s="502">
        <v>438</v>
      </c>
      <c r="P17" s="502">
        <v>421</v>
      </c>
      <c r="Q17" s="502">
        <v>415</v>
      </c>
      <c r="R17" s="498">
        <f>[2]Diplomes!$N$29</f>
        <v>352</v>
      </c>
      <c r="S17" s="498">
        <v>326</v>
      </c>
      <c r="T17" s="498">
        <v>361</v>
      </c>
      <c r="U17" s="498">
        <v>449</v>
      </c>
      <c r="V17" s="498">
        <v>360</v>
      </c>
      <c r="W17" s="498">
        <v>493</v>
      </c>
      <c r="X17" s="498">
        <v>477</v>
      </c>
      <c r="Y17" s="498">
        <v>534</v>
      </c>
      <c r="Z17" s="498">
        <v>558</v>
      </c>
      <c r="AA17" s="498">
        <v>599</v>
      </c>
      <c r="AB17" s="498">
        <v>589</v>
      </c>
    </row>
    <row r="18" spans="1:28" x14ac:dyDescent="0.2">
      <c r="A18" s="477" t="s">
        <v>72</v>
      </c>
      <c r="B18" s="502">
        <v>201</v>
      </c>
      <c r="C18" s="502">
        <v>203</v>
      </c>
      <c r="D18" s="502">
        <v>225</v>
      </c>
      <c r="E18" s="502">
        <v>214</v>
      </c>
      <c r="F18" s="502">
        <v>232</v>
      </c>
      <c r="G18" s="502">
        <v>231</v>
      </c>
      <c r="H18" s="502">
        <v>272</v>
      </c>
      <c r="I18" s="502">
        <v>263</v>
      </c>
      <c r="J18" s="502">
        <v>289</v>
      </c>
      <c r="K18" s="502">
        <v>282</v>
      </c>
      <c r="L18" s="502">
        <v>330</v>
      </c>
      <c r="M18" s="503">
        <v>278</v>
      </c>
      <c r="N18" s="502">
        <v>283</v>
      </c>
      <c r="O18" s="502">
        <v>269</v>
      </c>
      <c r="P18" s="502">
        <v>311</v>
      </c>
      <c r="Q18" s="502">
        <v>315</v>
      </c>
      <c r="R18" s="498">
        <f>[2]Diplomes!$F$29</f>
        <v>305</v>
      </c>
      <c r="S18" s="498">
        <v>320</v>
      </c>
      <c r="T18" s="498">
        <v>353</v>
      </c>
      <c r="U18" s="498">
        <v>376</v>
      </c>
      <c r="V18" s="498">
        <v>349</v>
      </c>
      <c r="W18" s="498">
        <v>368</v>
      </c>
      <c r="X18" s="498">
        <v>451</v>
      </c>
      <c r="Y18" s="498">
        <v>496</v>
      </c>
      <c r="Z18" s="498">
        <v>542</v>
      </c>
      <c r="AA18" s="498">
        <v>684</v>
      </c>
      <c r="AB18" s="498">
        <v>806</v>
      </c>
    </row>
    <row r="19" spans="1:28" x14ac:dyDescent="0.2">
      <c r="A19" s="477" t="s">
        <v>48</v>
      </c>
      <c r="B19" s="498">
        <v>11819</v>
      </c>
      <c r="C19" s="498">
        <v>10651</v>
      </c>
      <c r="D19" s="498">
        <v>11553</v>
      </c>
      <c r="E19" s="498">
        <v>12074</v>
      </c>
      <c r="F19" s="498">
        <v>13368</v>
      </c>
      <c r="G19" s="498">
        <v>13457</v>
      </c>
      <c r="H19" s="498">
        <v>15173</v>
      </c>
      <c r="I19" s="498">
        <v>15742</v>
      </c>
      <c r="J19" s="498">
        <v>14596</v>
      </c>
      <c r="K19" s="498">
        <v>14787</v>
      </c>
      <c r="L19" s="498">
        <v>13815</v>
      </c>
      <c r="M19" s="500">
        <v>13935</v>
      </c>
      <c r="N19" s="498">
        <v>15262</v>
      </c>
      <c r="O19" s="498">
        <v>17243</v>
      </c>
      <c r="P19" s="498">
        <v>19571</v>
      </c>
      <c r="Q19" s="498">
        <v>20982</v>
      </c>
      <c r="R19" s="498">
        <f>[2]Diplomes!$J$29</f>
        <v>20982</v>
      </c>
      <c r="S19" s="498">
        <v>21648</v>
      </c>
      <c r="T19" s="498">
        <v>21566</v>
      </c>
      <c r="U19" s="498">
        <v>22122</v>
      </c>
      <c r="V19" s="498">
        <v>22311</v>
      </c>
      <c r="W19" s="498">
        <v>23113</v>
      </c>
      <c r="X19" s="498">
        <v>26447</v>
      </c>
      <c r="Y19" s="498">
        <v>25619</v>
      </c>
      <c r="Z19" s="498">
        <v>25539</v>
      </c>
      <c r="AA19" s="498">
        <v>25888</v>
      </c>
      <c r="AB19" s="498">
        <v>25888</v>
      </c>
    </row>
    <row r="20" spans="1:28" x14ac:dyDescent="0.2">
      <c r="A20" s="477" t="s">
        <v>49</v>
      </c>
      <c r="B20" s="498">
        <v>789</v>
      </c>
      <c r="C20" s="498">
        <v>814</v>
      </c>
      <c r="D20" s="498">
        <v>815</v>
      </c>
      <c r="E20" s="498">
        <v>1106</v>
      </c>
      <c r="F20" s="498">
        <v>1269</v>
      </c>
      <c r="G20" s="497" t="s">
        <v>39</v>
      </c>
      <c r="H20" s="497" t="s">
        <v>39</v>
      </c>
      <c r="I20" s="497" t="s">
        <v>39</v>
      </c>
      <c r="J20" s="497" t="s">
        <v>39</v>
      </c>
      <c r="K20" s="497" t="s">
        <v>39</v>
      </c>
      <c r="L20" s="497" t="s">
        <v>39</v>
      </c>
      <c r="M20" s="497" t="s">
        <v>39</v>
      </c>
      <c r="N20" s="497" t="s">
        <v>39</v>
      </c>
      <c r="O20" s="497" t="s">
        <v>39</v>
      </c>
      <c r="P20" s="497" t="s">
        <v>39</v>
      </c>
      <c r="Q20" s="497" t="s">
        <v>39</v>
      </c>
      <c r="R20" s="497" t="s">
        <v>39</v>
      </c>
      <c r="S20" s="497" t="s">
        <v>39</v>
      </c>
      <c r="T20" s="497" t="s">
        <v>39</v>
      </c>
      <c r="U20" s="497" t="s">
        <v>39</v>
      </c>
      <c r="V20" s="497" t="s">
        <v>39</v>
      </c>
      <c r="W20" s="497" t="s">
        <v>39</v>
      </c>
      <c r="X20" s="497" t="s">
        <v>71</v>
      </c>
      <c r="Y20" s="497" t="s">
        <v>71</v>
      </c>
      <c r="Z20" s="497" t="s">
        <v>71</v>
      </c>
      <c r="AA20" s="497" t="s">
        <v>71</v>
      </c>
      <c r="AB20" s="497" t="s">
        <v>71</v>
      </c>
    </row>
    <row r="21" spans="1:28" x14ac:dyDescent="0.2">
      <c r="A21" s="477" t="s">
        <v>50</v>
      </c>
      <c r="B21" s="498">
        <v>1626</v>
      </c>
      <c r="C21" s="498">
        <v>1578</v>
      </c>
      <c r="D21" s="498">
        <v>1528</v>
      </c>
      <c r="E21" s="498">
        <v>1560</v>
      </c>
      <c r="F21" s="498">
        <v>1581</v>
      </c>
      <c r="G21" s="498">
        <v>1537</v>
      </c>
      <c r="H21" s="498">
        <v>1496</v>
      </c>
      <c r="I21" s="498">
        <v>1559</v>
      </c>
      <c r="J21" s="498">
        <v>1479</v>
      </c>
      <c r="K21" s="498">
        <v>1504</v>
      </c>
      <c r="L21" s="498">
        <v>1604</v>
      </c>
      <c r="M21" s="500">
        <v>1439</v>
      </c>
      <c r="N21" s="498">
        <v>1509</v>
      </c>
      <c r="O21" s="498">
        <v>1372</v>
      </c>
      <c r="P21" s="498">
        <v>1482</v>
      </c>
      <c r="Q21" s="498">
        <v>1535</v>
      </c>
      <c r="R21" s="498">
        <f>[2]Diplomes!$L$29</f>
        <v>1566</v>
      </c>
      <c r="S21" s="498">
        <v>1722</v>
      </c>
      <c r="T21" s="498">
        <v>1948</v>
      </c>
      <c r="U21" s="498">
        <v>2034</v>
      </c>
      <c r="V21" s="498">
        <v>1946</v>
      </c>
      <c r="W21" s="498">
        <v>1869</v>
      </c>
      <c r="X21" s="498">
        <v>2129</v>
      </c>
      <c r="Y21" s="498">
        <v>2220</v>
      </c>
      <c r="Z21" s="498">
        <v>2274</v>
      </c>
      <c r="AA21" s="498">
        <v>2405</v>
      </c>
      <c r="AB21" s="498">
        <v>2590</v>
      </c>
    </row>
    <row r="22" spans="1:28" s="493" customFormat="1" x14ac:dyDescent="0.2">
      <c r="A22" s="480" t="s">
        <v>429</v>
      </c>
      <c r="B22" s="504"/>
      <c r="C22" s="504"/>
      <c r="D22" s="504"/>
      <c r="E22" s="504"/>
      <c r="F22" s="504"/>
      <c r="G22" s="504"/>
      <c r="H22" s="504"/>
      <c r="I22" s="504"/>
      <c r="J22" s="504"/>
      <c r="K22" s="504"/>
      <c r="L22" s="504"/>
      <c r="M22" s="505"/>
      <c r="N22" s="504"/>
      <c r="O22" s="504"/>
      <c r="P22" s="504"/>
      <c r="Q22" s="504"/>
      <c r="R22" s="504"/>
      <c r="S22" s="504"/>
      <c r="T22" s="504"/>
      <c r="U22" s="504"/>
      <c r="V22" s="504"/>
      <c r="W22" s="504"/>
      <c r="X22" s="504"/>
      <c r="Y22" s="504"/>
      <c r="Z22" s="504"/>
      <c r="AA22" s="504"/>
      <c r="AB22" s="504"/>
    </row>
    <row r="23" spans="1:28" x14ac:dyDescent="0.2">
      <c r="A23" s="479" t="s">
        <v>124</v>
      </c>
      <c r="B23" s="506">
        <v>609</v>
      </c>
      <c r="C23" s="506">
        <v>578</v>
      </c>
      <c r="D23" s="506">
        <v>601</v>
      </c>
      <c r="E23" s="506">
        <v>558</v>
      </c>
      <c r="F23" s="506">
        <v>550</v>
      </c>
      <c r="G23" s="506">
        <v>585</v>
      </c>
      <c r="H23" s="506">
        <v>579</v>
      </c>
      <c r="I23" s="506">
        <v>544</v>
      </c>
      <c r="J23" s="506">
        <v>560</v>
      </c>
      <c r="K23" s="506">
        <v>618</v>
      </c>
      <c r="L23" s="506">
        <v>589</v>
      </c>
      <c r="M23" s="507">
        <v>607</v>
      </c>
      <c r="N23" s="506">
        <v>580</v>
      </c>
      <c r="O23" s="506">
        <v>692</v>
      </c>
      <c r="P23" s="506">
        <v>651</v>
      </c>
      <c r="Q23" s="506">
        <v>734</v>
      </c>
      <c r="R23" s="508">
        <f>[2]Diplomes!$O$29</f>
        <v>798</v>
      </c>
      <c r="S23" s="508">
        <v>803</v>
      </c>
      <c r="T23" s="508">
        <v>867</v>
      </c>
      <c r="U23" s="508">
        <v>942</v>
      </c>
      <c r="V23" s="508">
        <v>877</v>
      </c>
      <c r="W23" s="508">
        <v>919</v>
      </c>
      <c r="X23" s="508">
        <v>899</v>
      </c>
      <c r="Y23" s="508">
        <v>914</v>
      </c>
      <c r="Z23" s="508">
        <v>921</v>
      </c>
      <c r="AA23" s="508">
        <v>867</v>
      </c>
      <c r="AB23" s="508">
        <v>880</v>
      </c>
    </row>
    <row r="24" spans="1:28" s="493" customFormat="1" ht="25.5" x14ac:dyDescent="0.2">
      <c r="A24" s="501" t="s">
        <v>52</v>
      </c>
      <c r="B24" s="495"/>
      <c r="C24" s="495"/>
      <c r="D24" s="495"/>
      <c r="E24" s="495"/>
      <c r="F24" s="495"/>
      <c r="G24" s="495"/>
      <c r="H24" s="495"/>
      <c r="I24" s="495"/>
      <c r="J24" s="495"/>
      <c r="K24" s="495"/>
      <c r="L24" s="495"/>
      <c r="M24" s="496"/>
      <c r="N24" s="495"/>
      <c r="O24" s="495"/>
      <c r="P24" s="495"/>
      <c r="Q24" s="495"/>
      <c r="R24" s="495"/>
      <c r="S24" s="495"/>
      <c r="T24" s="495"/>
      <c r="U24" s="495"/>
      <c r="V24" s="495"/>
      <c r="W24" s="495"/>
      <c r="X24" s="495"/>
      <c r="Y24" s="495"/>
      <c r="Z24" s="495"/>
      <c r="AA24" s="495"/>
      <c r="AB24" s="495"/>
    </row>
    <row r="25" spans="1:28" x14ac:dyDescent="0.2">
      <c r="A25" s="477" t="s">
        <v>53</v>
      </c>
      <c r="B25" s="502">
        <v>384</v>
      </c>
      <c r="C25" s="502">
        <v>384</v>
      </c>
      <c r="D25" s="502">
        <v>453</v>
      </c>
      <c r="E25" s="502">
        <v>557</v>
      </c>
      <c r="F25" s="502">
        <v>496</v>
      </c>
      <c r="G25" s="502">
        <v>476</v>
      </c>
      <c r="H25" s="502">
        <v>477</v>
      </c>
      <c r="I25" s="502">
        <v>466</v>
      </c>
      <c r="J25" s="502">
        <v>470</v>
      </c>
      <c r="K25" s="502">
        <v>425</v>
      </c>
      <c r="L25" s="502">
        <v>458</v>
      </c>
      <c r="M25" s="503">
        <v>442</v>
      </c>
      <c r="N25" s="502">
        <v>500</v>
      </c>
      <c r="O25" s="502">
        <v>571</v>
      </c>
      <c r="P25" s="502">
        <v>520</v>
      </c>
      <c r="Q25" s="502">
        <v>568</v>
      </c>
      <c r="R25" s="498">
        <f>[2]Diplomes!$G$29</f>
        <v>593</v>
      </c>
      <c r="S25" s="498">
        <v>579</v>
      </c>
      <c r="T25" s="498">
        <v>532</v>
      </c>
      <c r="U25" s="498">
        <v>545</v>
      </c>
      <c r="V25" s="498">
        <v>533</v>
      </c>
      <c r="W25" s="498">
        <v>518</v>
      </c>
      <c r="X25" s="498">
        <v>473</v>
      </c>
      <c r="Y25" s="498">
        <v>474</v>
      </c>
      <c r="Z25" s="498">
        <v>498</v>
      </c>
      <c r="AA25" s="498">
        <v>511</v>
      </c>
      <c r="AB25" s="498">
        <v>542</v>
      </c>
    </row>
    <row r="26" spans="1:28" x14ac:dyDescent="0.2">
      <c r="A26" s="477" t="s">
        <v>54</v>
      </c>
      <c r="B26" s="502">
        <v>278</v>
      </c>
      <c r="C26" s="502">
        <v>305</v>
      </c>
      <c r="D26" s="502">
        <v>326</v>
      </c>
      <c r="E26" s="502">
        <v>371</v>
      </c>
      <c r="F26" s="502">
        <v>361</v>
      </c>
      <c r="G26" s="502">
        <v>502</v>
      </c>
      <c r="H26" s="502">
        <v>483</v>
      </c>
      <c r="I26" s="502">
        <v>433</v>
      </c>
      <c r="J26" s="502">
        <v>480</v>
      </c>
      <c r="K26" s="502">
        <v>562</v>
      </c>
      <c r="L26" s="502">
        <v>669</v>
      </c>
      <c r="M26" s="503">
        <v>675</v>
      </c>
      <c r="N26" s="502">
        <v>745</v>
      </c>
      <c r="O26" s="502">
        <v>0</v>
      </c>
      <c r="P26" s="502">
        <v>452</v>
      </c>
      <c r="Q26" s="502">
        <v>470</v>
      </c>
      <c r="R26" s="498">
        <f>[2]Diplomes!$H$29</f>
        <v>426</v>
      </c>
      <c r="S26" s="498">
        <v>390</v>
      </c>
      <c r="T26" s="498">
        <v>275</v>
      </c>
      <c r="U26" s="498">
        <v>346</v>
      </c>
      <c r="V26" s="498">
        <v>290</v>
      </c>
      <c r="W26" s="498">
        <v>281</v>
      </c>
      <c r="X26" s="498">
        <v>254</v>
      </c>
      <c r="Y26" s="498">
        <v>268</v>
      </c>
      <c r="Z26" s="498">
        <v>238</v>
      </c>
      <c r="AA26" s="498">
        <v>274</v>
      </c>
      <c r="AB26" s="498">
        <v>227</v>
      </c>
    </row>
    <row r="27" spans="1:28" x14ac:dyDescent="0.2">
      <c r="A27" s="477" t="s">
        <v>55</v>
      </c>
      <c r="B27" s="502">
        <v>755</v>
      </c>
      <c r="C27" s="502">
        <v>783</v>
      </c>
      <c r="D27" s="502">
        <v>683</v>
      </c>
      <c r="E27" s="502">
        <v>741</v>
      </c>
      <c r="F27" s="502">
        <v>760</v>
      </c>
      <c r="G27" s="502">
        <v>770</v>
      </c>
      <c r="H27" s="502">
        <v>635</v>
      </c>
      <c r="I27" s="502">
        <v>726</v>
      </c>
      <c r="J27" s="502">
        <v>786</v>
      </c>
      <c r="K27" s="502">
        <v>738</v>
      </c>
      <c r="L27" s="502">
        <v>828</v>
      </c>
      <c r="M27" s="503">
        <v>805</v>
      </c>
      <c r="N27" s="502">
        <v>953</v>
      </c>
      <c r="O27" s="502">
        <v>999</v>
      </c>
      <c r="P27" s="502">
        <v>999</v>
      </c>
      <c r="Q27" s="498">
        <v>1016</v>
      </c>
      <c r="R27" s="498">
        <f>[2]Diplomes!$I$29</f>
        <v>991</v>
      </c>
      <c r="S27" s="498">
        <v>1020</v>
      </c>
      <c r="T27" s="498">
        <v>985</v>
      </c>
      <c r="U27" s="498">
        <v>1042</v>
      </c>
      <c r="V27" s="498">
        <v>980</v>
      </c>
      <c r="W27" s="498">
        <v>1033</v>
      </c>
      <c r="X27" s="498">
        <v>1071</v>
      </c>
      <c r="Y27" s="498">
        <v>1050</v>
      </c>
      <c r="Z27" s="498">
        <v>1069</v>
      </c>
      <c r="AA27" s="498">
        <v>1089</v>
      </c>
      <c r="AB27" s="498">
        <v>1097</v>
      </c>
    </row>
    <row r="28" spans="1:28" x14ac:dyDescent="0.2">
      <c r="A28" s="477" t="s">
        <v>56</v>
      </c>
      <c r="B28" s="502">
        <v>19</v>
      </c>
      <c r="C28" s="502">
        <v>20</v>
      </c>
      <c r="D28" s="502">
        <v>19</v>
      </c>
      <c r="E28" s="502">
        <v>21</v>
      </c>
      <c r="F28" s="502">
        <v>20</v>
      </c>
      <c r="G28" s="502">
        <v>19</v>
      </c>
      <c r="H28" s="502">
        <v>20</v>
      </c>
      <c r="I28" s="502">
        <v>20</v>
      </c>
      <c r="J28" s="502">
        <v>19</v>
      </c>
      <c r="K28" s="502">
        <v>25</v>
      </c>
      <c r="L28" s="502">
        <v>19</v>
      </c>
      <c r="M28" s="503">
        <v>22</v>
      </c>
      <c r="N28" s="502">
        <v>25</v>
      </c>
      <c r="O28" s="502">
        <v>25</v>
      </c>
      <c r="P28" s="502">
        <v>26</v>
      </c>
      <c r="Q28" s="502">
        <v>25</v>
      </c>
      <c r="R28" s="498">
        <f>[2]Diplomes!$E$29</f>
        <v>30</v>
      </c>
      <c r="S28" s="498">
        <v>30</v>
      </c>
      <c r="T28" s="498">
        <v>30</v>
      </c>
      <c r="U28" s="498">
        <v>29</v>
      </c>
      <c r="V28" s="498">
        <v>31</v>
      </c>
      <c r="W28" s="497" t="s">
        <v>39</v>
      </c>
      <c r="X28" s="497" t="s">
        <v>39</v>
      </c>
      <c r="Y28" s="497" t="s">
        <v>39</v>
      </c>
      <c r="Z28" s="497" t="s">
        <v>39</v>
      </c>
      <c r="AA28" s="497" t="s">
        <v>39</v>
      </c>
      <c r="AB28" s="497" t="s">
        <v>39</v>
      </c>
    </row>
    <row r="29" spans="1:28" x14ac:dyDescent="0.2">
      <c r="A29" s="477" t="s">
        <v>114</v>
      </c>
      <c r="B29" s="502">
        <v>0</v>
      </c>
      <c r="C29" s="502">
        <v>0</v>
      </c>
      <c r="D29" s="502">
        <v>0</v>
      </c>
      <c r="E29" s="502">
        <v>0</v>
      </c>
      <c r="F29" s="502">
        <v>0</v>
      </c>
      <c r="G29" s="502">
        <v>0</v>
      </c>
      <c r="H29" s="498">
        <v>1127</v>
      </c>
      <c r="I29" s="498">
        <v>1169</v>
      </c>
      <c r="J29" s="498">
        <v>1103</v>
      </c>
      <c r="K29" s="498">
        <v>1138</v>
      </c>
      <c r="L29" s="498">
        <v>1195</v>
      </c>
      <c r="M29" s="500">
        <v>1194</v>
      </c>
      <c r="N29" s="498">
        <v>1406</v>
      </c>
      <c r="O29" s="498">
        <v>1694</v>
      </c>
      <c r="P29" s="498">
        <v>1876</v>
      </c>
      <c r="Q29" s="498">
        <v>1887</v>
      </c>
      <c r="R29" s="498">
        <f>[2]Diplomes!$D$29</f>
        <v>1674</v>
      </c>
      <c r="S29" s="498">
        <v>1649</v>
      </c>
      <c r="T29" s="498">
        <v>1733</v>
      </c>
      <c r="U29" s="498">
        <v>1793</v>
      </c>
      <c r="V29" s="498">
        <v>1575</v>
      </c>
      <c r="W29" s="498">
        <v>1624</v>
      </c>
      <c r="X29" s="498">
        <v>1506</v>
      </c>
      <c r="Y29" s="498">
        <v>1579</v>
      </c>
      <c r="Z29" s="498">
        <v>1584</v>
      </c>
      <c r="AA29" s="498">
        <v>1490</v>
      </c>
      <c r="AB29" s="498">
        <v>1415</v>
      </c>
    </row>
    <row r="30" spans="1:28" ht="25.5" x14ac:dyDescent="0.2">
      <c r="A30" s="477" t="s">
        <v>58</v>
      </c>
      <c r="B30" s="509">
        <v>750</v>
      </c>
      <c r="C30" s="509">
        <v>779</v>
      </c>
      <c r="D30" s="509">
        <v>876</v>
      </c>
      <c r="E30" s="509">
        <v>825</v>
      </c>
      <c r="F30" s="509">
        <v>793</v>
      </c>
      <c r="G30" s="509">
        <v>828</v>
      </c>
      <c r="H30" s="509">
        <v>75</v>
      </c>
      <c r="I30" s="497" t="s">
        <v>39</v>
      </c>
      <c r="J30" s="497" t="s">
        <v>39</v>
      </c>
      <c r="K30" s="497" t="s">
        <v>39</v>
      </c>
      <c r="L30" s="497" t="s">
        <v>39</v>
      </c>
      <c r="M30" s="497" t="s">
        <v>39</v>
      </c>
      <c r="N30" s="497" t="s">
        <v>39</v>
      </c>
      <c r="O30" s="497" t="s">
        <v>39</v>
      </c>
      <c r="P30" s="497" t="s">
        <v>39</v>
      </c>
      <c r="Q30" s="497" t="s">
        <v>39</v>
      </c>
      <c r="R30" s="497" t="s">
        <v>39</v>
      </c>
      <c r="S30" s="497" t="s">
        <v>39</v>
      </c>
      <c r="T30" s="497" t="s">
        <v>39</v>
      </c>
      <c r="U30" s="497" t="s">
        <v>39</v>
      </c>
      <c r="V30" s="497" t="s">
        <v>39</v>
      </c>
      <c r="W30" s="497" t="s">
        <v>39</v>
      </c>
      <c r="X30" s="497" t="s">
        <v>39</v>
      </c>
      <c r="Y30" s="497" t="s">
        <v>39</v>
      </c>
      <c r="Z30" s="497" t="s">
        <v>39</v>
      </c>
      <c r="AA30" s="497" t="s">
        <v>39</v>
      </c>
      <c r="AB30" s="497" t="s">
        <v>39</v>
      </c>
    </row>
    <row r="31" spans="1:28" ht="25.5" x14ac:dyDescent="0.2">
      <c r="A31" s="479" t="s">
        <v>59</v>
      </c>
      <c r="B31" s="509">
        <v>258</v>
      </c>
      <c r="C31" s="509">
        <v>298</v>
      </c>
      <c r="D31" s="509">
        <v>292</v>
      </c>
      <c r="E31" s="509">
        <v>373</v>
      </c>
      <c r="F31" s="509">
        <v>358</v>
      </c>
      <c r="G31" s="509">
        <v>313</v>
      </c>
      <c r="H31" s="509">
        <v>7</v>
      </c>
      <c r="I31" s="497" t="s">
        <v>39</v>
      </c>
      <c r="J31" s="497" t="s">
        <v>39</v>
      </c>
      <c r="K31" s="497" t="s">
        <v>39</v>
      </c>
      <c r="L31" s="497" t="s">
        <v>39</v>
      </c>
      <c r="M31" s="497" t="s">
        <v>39</v>
      </c>
      <c r="N31" s="497" t="s">
        <v>39</v>
      </c>
      <c r="O31" s="497" t="s">
        <v>39</v>
      </c>
      <c r="P31" s="497" t="s">
        <v>39</v>
      </c>
      <c r="Q31" s="497" t="s">
        <v>39</v>
      </c>
      <c r="R31" s="497" t="s">
        <v>39</v>
      </c>
      <c r="S31" s="497" t="s">
        <v>39</v>
      </c>
      <c r="T31" s="497" t="s">
        <v>39</v>
      </c>
      <c r="U31" s="497" t="s">
        <v>39</v>
      </c>
      <c r="V31" s="497" t="s">
        <v>39</v>
      </c>
      <c r="W31" s="497" t="s">
        <v>39</v>
      </c>
      <c r="X31" s="497" t="s">
        <v>39</v>
      </c>
      <c r="Y31" s="497" t="s">
        <v>39</v>
      </c>
      <c r="Z31" s="497" t="s">
        <v>39</v>
      </c>
      <c r="AA31" s="497" t="s">
        <v>39</v>
      </c>
      <c r="AB31" s="497" t="s">
        <v>39</v>
      </c>
    </row>
    <row r="32" spans="1:28" s="493" customFormat="1" ht="36" customHeight="1" x14ac:dyDescent="0.2">
      <c r="A32" s="510" t="s">
        <v>60</v>
      </c>
      <c r="B32" s="511">
        <v>21018</v>
      </c>
      <c r="C32" s="511">
        <v>20116</v>
      </c>
      <c r="D32" s="511">
        <v>20685</v>
      </c>
      <c r="E32" s="511">
        <v>21998</v>
      </c>
      <c r="F32" s="511">
        <v>23817</v>
      </c>
      <c r="G32" s="511">
        <v>22459</v>
      </c>
      <c r="H32" s="511">
        <v>23958</v>
      </c>
      <c r="I32" s="511">
        <v>24495</v>
      </c>
      <c r="J32" s="511">
        <v>23207</v>
      </c>
      <c r="K32" s="511">
        <v>23707</v>
      </c>
      <c r="L32" s="511">
        <v>23109</v>
      </c>
      <c r="M32" s="512">
        <v>22909</v>
      </c>
      <c r="N32" s="511">
        <v>24702</v>
      </c>
      <c r="O32" s="511">
        <v>26675</v>
      </c>
      <c r="P32" s="511">
        <v>29731</v>
      </c>
      <c r="Q32" s="511">
        <v>31561</v>
      </c>
      <c r="R32" s="511">
        <f>R34-R7</f>
        <v>31729</v>
      </c>
      <c r="S32" s="511">
        <v>33036</v>
      </c>
      <c r="T32" s="511">
        <v>34901</v>
      </c>
      <c r="U32" s="511">
        <f t="shared" ref="U32:Z32" si="0">SUM(U8:U31)</f>
        <v>37155</v>
      </c>
      <c r="V32" s="511">
        <f t="shared" si="0"/>
        <v>36551</v>
      </c>
      <c r="W32" s="511">
        <f t="shared" si="0"/>
        <v>38813</v>
      </c>
      <c r="X32" s="511">
        <f t="shared" si="0"/>
        <v>42945</v>
      </c>
      <c r="Y32" s="511">
        <f t="shared" si="0"/>
        <v>42829</v>
      </c>
      <c r="Z32" s="511">
        <f t="shared" si="0"/>
        <v>43059</v>
      </c>
      <c r="AA32" s="511">
        <f>SUM(AA8:AA31)</f>
        <v>43880</v>
      </c>
      <c r="AB32" s="511">
        <f>SUM(AB8:AB31)</f>
        <v>44034</v>
      </c>
    </row>
    <row r="33" spans="1:28" ht="6.75" customHeight="1" x14ac:dyDescent="0.2">
      <c r="A33" s="513"/>
      <c r="B33" s="483"/>
      <c r="C33" s="483"/>
      <c r="D33" s="483"/>
      <c r="E33" s="483"/>
      <c r="F33" s="483"/>
      <c r="G33" s="483"/>
      <c r="H33" s="483"/>
      <c r="I33" s="483"/>
      <c r="J33" s="483"/>
      <c r="K33" s="483"/>
      <c r="L33" s="483"/>
      <c r="M33" s="514"/>
      <c r="N33" s="483"/>
      <c r="O33" s="483"/>
      <c r="P33" s="483"/>
      <c r="Q33" s="483"/>
      <c r="R33" s="483"/>
      <c r="S33" s="483"/>
      <c r="T33" s="483"/>
      <c r="U33" s="483"/>
      <c r="V33" s="483"/>
      <c r="W33" s="483"/>
      <c r="X33" s="483"/>
      <c r="Y33" s="483"/>
      <c r="Z33" s="483"/>
      <c r="AA33" s="483"/>
      <c r="AB33" s="483"/>
    </row>
    <row r="34" spans="1:28" s="493" customFormat="1" ht="36.75" customHeight="1" x14ac:dyDescent="0.2">
      <c r="A34" s="510" t="s">
        <v>61</v>
      </c>
      <c r="B34" s="515" t="s">
        <v>39</v>
      </c>
      <c r="C34" s="515" t="s">
        <v>39</v>
      </c>
      <c r="D34" s="448">
        <v>34885</v>
      </c>
      <c r="E34" s="448">
        <v>36771</v>
      </c>
      <c r="F34" s="448">
        <v>38836</v>
      </c>
      <c r="G34" s="448">
        <v>36164</v>
      </c>
      <c r="H34" s="448">
        <v>37670</v>
      </c>
      <c r="I34" s="448">
        <v>38163</v>
      </c>
      <c r="J34" s="448">
        <v>36748</v>
      </c>
      <c r="K34" s="448">
        <v>36758</v>
      </c>
      <c r="L34" s="448">
        <v>35745</v>
      </c>
      <c r="M34" s="516">
        <v>34619</v>
      </c>
      <c r="N34" s="448">
        <v>38023</v>
      </c>
      <c r="O34" s="448">
        <v>43362</v>
      </c>
      <c r="P34" s="448">
        <v>48526</v>
      </c>
      <c r="Q34" s="448">
        <v>51556</v>
      </c>
      <c r="R34" s="448">
        <f>[2]Diplomes!$Q$29</f>
        <v>56632</v>
      </c>
      <c r="S34" s="448">
        <v>51944</v>
      </c>
      <c r="T34" s="448">
        <v>53490</v>
      </c>
      <c r="U34" s="448">
        <f>U32+U7</f>
        <v>58547</v>
      </c>
      <c r="V34" s="448">
        <f>V32+V7</f>
        <v>57003</v>
      </c>
      <c r="W34" s="448">
        <f>W32+W7</f>
        <v>60282</v>
      </c>
      <c r="X34" s="448">
        <f>SUM(X6:X31)</f>
        <v>64898</v>
      </c>
      <c r="Y34" s="448">
        <f>SUM(Y6:Y31)</f>
        <v>65232</v>
      </c>
      <c r="Z34" s="448">
        <f>SUM(Z6:Z31)</f>
        <v>65901</v>
      </c>
      <c r="AA34" s="448">
        <f>SUM(AA6:AA31)</f>
        <v>66819</v>
      </c>
      <c r="AB34" s="448">
        <f>SUM(AB6:AB31)</f>
        <v>66738</v>
      </c>
    </row>
    <row r="35" spans="1:28" x14ac:dyDescent="0.2">
      <c r="A35" s="517" t="s">
        <v>62</v>
      </c>
    </row>
    <row r="36" spans="1:28" x14ac:dyDescent="0.2">
      <c r="A36" s="392" t="s">
        <v>1</v>
      </c>
    </row>
    <row r="37" spans="1:28" s="517" customFormat="1" x14ac:dyDescent="0.2">
      <c r="A37" s="517" t="s">
        <v>0</v>
      </c>
    </row>
    <row r="38" spans="1:28" s="517" customFormat="1" x14ac:dyDescent="0.2">
      <c r="A38" s="517" t="s">
        <v>63</v>
      </c>
    </row>
    <row r="39" spans="1:28" s="517" customFormat="1" x14ac:dyDescent="0.2">
      <c r="A39" s="517" t="s">
        <v>64</v>
      </c>
    </row>
    <row r="40" spans="1:28" s="517" customFormat="1" x14ac:dyDescent="0.2">
      <c r="A40" s="517" t="s">
        <v>10</v>
      </c>
    </row>
    <row r="41" spans="1:28" x14ac:dyDescent="0.2">
      <c r="A41" s="518"/>
    </row>
    <row r="42" spans="1:28" x14ac:dyDescent="0.2">
      <c r="A42" s="518"/>
    </row>
    <row r="43" spans="1:28" x14ac:dyDescent="0.2">
      <c r="A43" s="518"/>
    </row>
    <row r="44" spans="1:28" x14ac:dyDescent="0.2">
      <c r="A44" s="518"/>
    </row>
    <row r="45" spans="1:28" x14ac:dyDescent="0.2">
      <c r="A45" s="518"/>
    </row>
    <row r="46" spans="1:28" x14ac:dyDescent="0.2">
      <c r="A46" s="518"/>
    </row>
    <row r="47" spans="1:28" x14ac:dyDescent="0.2">
      <c r="A47" s="518"/>
    </row>
    <row r="48" spans="1:28" x14ac:dyDescent="0.2">
      <c r="A48" s="518"/>
    </row>
    <row r="49" spans="1:1" x14ac:dyDescent="0.2">
      <c r="A49" s="518"/>
    </row>
    <row r="50" spans="1:1" x14ac:dyDescent="0.2">
      <c r="A50" s="518"/>
    </row>
    <row r="51" spans="1:1" x14ac:dyDescent="0.2">
      <c r="A51" s="518"/>
    </row>
    <row r="52" spans="1:1" x14ac:dyDescent="0.2">
      <c r="A52" s="518"/>
    </row>
    <row r="53" spans="1:1" x14ac:dyDescent="0.2">
      <c r="A53" s="518"/>
    </row>
    <row r="54" spans="1:1" x14ac:dyDescent="0.2">
      <c r="A54" s="518"/>
    </row>
    <row r="55" spans="1:1" x14ac:dyDescent="0.2">
      <c r="A55" s="518"/>
    </row>
    <row r="56" spans="1:1" x14ac:dyDescent="0.2">
      <c r="A56" s="518"/>
    </row>
    <row r="57" spans="1:1" x14ac:dyDescent="0.2">
      <c r="A57" s="518"/>
    </row>
    <row r="58" spans="1:1" x14ac:dyDescent="0.2">
      <c r="A58" s="518"/>
    </row>
    <row r="59" spans="1:1" x14ac:dyDescent="0.2">
      <c r="A59" s="518"/>
    </row>
    <row r="60" spans="1:1" x14ac:dyDescent="0.2">
      <c r="A60" s="518"/>
    </row>
    <row r="61" spans="1:1" x14ac:dyDescent="0.2">
      <c r="A61" s="518"/>
    </row>
    <row r="62" spans="1:1" x14ac:dyDescent="0.2">
      <c r="A62" s="518"/>
    </row>
    <row r="63" spans="1:1" x14ac:dyDescent="0.2">
      <c r="A63" s="518"/>
    </row>
    <row r="64" spans="1:1" x14ac:dyDescent="0.2">
      <c r="A64" s="518"/>
    </row>
    <row r="65" spans="1:1" x14ac:dyDescent="0.2">
      <c r="A65" s="518"/>
    </row>
    <row r="66" spans="1:1" x14ac:dyDescent="0.2">
      <c r="A66" s="518"/>
    </row>
    <row r="67" spans="1:1" x14ac:dyDescent="0.2">
      <c r="A67" s="518"/>
    </row>
    <row r="68" spans="1:1" x14ac:dyDescent="0.2">
      <c r="A68" s="518"/>
    </row>
    <row r="69" spans="1:1" x14ac:dyDescent="0.2">
      <c r="A69" s="518"/>
    </row>
    <row r="70" spans="1:1" x14ac:dyDescent="0.2">
      <c r="A70" s="518"/>
    </row>
    <row r="71" spans="1:1" x14ac:dyDescent="0.2">
      <c r="A71" s="518"/>
    </row>
  </sheetData>
  <customSheetViews>
    <customSheetView guid="{4BF6A69F-C29D-460A-9E84-5045F8F80EEB}" showGridLines="0">
      <selection activeCell="AD33" sqref="AD33"/>
      <pageMargins left="0.7" right="0.7" top="0.75" bottom="0.75" header="0.3" footer="0.3"/>
      <pageSetup paperSize="9" scale="90" orientation="landscape" verticalDpi="0"/>
    </customSheetView>
  </customSheetViews>
  <mergeCells count="1">
    <mergeCell ref="A2:AB2"/>
  </mergeCells>
  <phoneticPr fontId="10" type="noConversion"/>
  <pageMargins left="0.7" right="0.7" top="0.75" bottom="0.75" header="0.3" footer="0.3"/>
  <pageSetup paperSize="9" scale="90" orientation="landscape" verticalDpi="0"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4"/>
  <sheetViews>
    <sheetView showGridLines="0" workbookViewId="0">
      <selection activeCell="W39" sqref="W39"/>
    </sheetView>
  </sheetViews>
  <sheetFormatPr baseColWidth="10" defaultColWidth="10.28515625" defaultRowHeight="12.75" x14ac:dyDescent="0.2"/>
  <cols>
    <col min="1" max="1" width="23.7109375" style="111" customWidth="1"/>
    <col min="2" max="22" width="5.42578125" style="111" customWidth="1"/>
    <col min="23" max="16384" width="10.28515625" style="111"/>
  </cols>
  <sheetData>
    <row r="1" spans="1:29" s="20" customFormat="1" ht="12.75" customHeight="1" x14ac:dyDescent="0.2">
      <c r="A1" s="1"/>
      <c r="B1" s="1"/>
      <c r="C1" s="1"/>
      <c r="D1" s="1"/>
      <c r="E1" s="1"/>
      <c r="F1" s="1"/>
      <c r="G1" s="1"/>
      <c r="H1" s="1"/>
      <c r="I1" s="1"/>
      <c r="J1" s="1"/>
      <c r="K1" s="1"/>
      <c r="L1" s="1"/>
      <c r="M1" s="1"/>
      <c r="N1" s="1"/>
      <c r="O1" s="1"/>
      <c r="P1" s="1"/>
      <c r="Q1" s="1"/>
      <c r="R1" s="108"/>
    </row>
    <row r="2" spans="1:29" s="20" customFormat="1" ht="15.75" customHeight="1" x14ac:dyDescent="0.2">
      <c r="A2" s="652" t="s">
        <v>11</v>
      </c>
      <c r="B2" s="652"/>
      <c r="C2" s="652"/>
      <c r="D2" s="652"/>
      <c r="E2" s="652"/>
      <c r="F2" s="652"/>
      <c r="G2" s="652"/>
      <c r="H2" s="652"/>
      <c r="I2" s="652"/>
      <c r="J2" s="652"/>
      <c r="K2" s="652"/>
      <c r="L2" s="652"/>
      <c r="M2" s="652"/>
      <c r="N2" s="652"/>
      <c r="O2" s="652"/>
      <c r="P2" s="652"/>
      <c r="Q2" s="652"/>
      <c r="R2" s="652"/>
      <c r="S2" s="652"/>
      <c r="T2" s="652"/>
      <c r="U2" s="652"/>
      <c r="V2" s="652"/>
      <c r="W2" s="472"/>
      <c r="X2" s="472"/>
      <c r="Y2" s="380"/>
      <c r="Z2" s="380"/>
      <c r="AA2" s="380"/>
      <c r="AB2" s="380"/>
      <c r="AC2" s="380"/>
    </row>
    <row r="3" spans="1:29" s="20" customFormat="1" ht="12.75" customHeight="1" x14ac:dyDescent="0.2">
      <c r="A3" s="1"/>
      <c r="B3" s="1"/>
      <c r="C3" s="1"/>
      <c r="D3" s="1"/>
      <c r="E3" s="1"/>
      <c r="F3" s="1"/>
      <c r="G3" s="1"/>
      <c r="H3" s="1"/>
      <c r="I3" s="1"/>
      <c r="J3" s="1"/>
      <c r="K3" s="1"/>
      <c r="L3" s="1"/>
      <c r="M3" s="1"/>
      <c r="N3" s="1"/>
      <c r="O3" s="1"/>
      <c r="P3" s="1"/>
      <c r="Q3" s="1"/>
      <c r="R3" s="108"/>
      <c r="U3" s="390"/>
      <c r="V3" s="390"/>
    </row>
    <row r="4" spans="1:29" s="474" customFormat="1" x14ac:dyDescent="0.2">
      <c r="A4" s="473"/>
      <c r="B4" s="600">
        <v>1987</v>
      </c>
      <c r="C4" s="600">
        <v>1992</v>
      </c>
      <c r="D4" s="600">
        <v>1995</v>
      </c>
      <c r="E4" s="600">
        <v>1998</v>
      </c>
      <c r="F4" s="600">
        <v>1999</v>
      </c>
      <c r="G4" s="600">
        <v>2000</v>
      </c>
      <c r="H4" s="600">
        <v>2002</v>
      </c>
      <c r="I4" s="600">
        <v>2003</v>
      </c>
      <c r="J4" s="600">
        <v>2004</v>
      </c>
      <c r="K4" s="600">
        <v>2005</v>
      </c>
      <c r="L4" s="600">
        <v>2006</v>
      </c>
      <c r="M4" s="600">
        <v>2007</v>
      </c>
      <c r="N4" s="600">
        <v>2008</v>
      </c>
      <c r="O4" s="600">
        <v>2009</v>
      </c>
      <c r="P4" s="600">
        <v>2010</v>
      </c>
      <c r="Q4" s="600">
        <v>2011</v>
      </c>
      <c r="R4" s="600">
        <v>2012</v>
      </c>
      <c r="S4" s="600">
        <v>2013</v>
      </c>
      <c r="T4" s="600">
        <v>2014</v>
      </c>
      <c r="U4" s="600">
        <v>2015</v>
      </c>
      <c r="V4" s="600">
        <v>2016</v>
      </c>
    </row>
    <row r="5" spans="1:29" s="476" customFormat="1" x14ac:dyDescent="0.2">
      <c r="A5" s="475" t="s">
        <v>38</v>
      </c>
      <c r="B5" s="105"/>
      <c r="C5" s="105"/>
      <c r="D5" s="105"/>
      <c r="E5" s="105"/>
      <c r="F5" s="105"/>
      <c r="G5" s="105"/>
      <c r="H5" s="105"/>
      <c r="I5" s="105"/>
      <c r="J5" s="105"/>
      <c r="K5" s="105"/>
      <c r="L5" s="105"/>
      <c r="M5" s="105"/>
      <c r="N5" s="105"/>
      <c r="O5" s="105"/>
      <c r="P5" s="105"/>
      <c r="Q5" s="105"/>
      <c r="R5" s="105"/>
      <c r="S5" s="105"/>
      <c r="T5" s="105"/>
      <c r="U5" s="105"/>
      <c r="V5" s="105"/>
    </row>
    <row r="6" spans="1:29" s="476" customFormat="1" x14ac:dyDescent="0.2">
      <c r="A6" s="477" t="s">
        <v>111</v>
      </c>
      <c r="B6" s="106" t="s">
        <v>39</v>
      </c>
      <c r="C6" s="106">
        <v>88.4</v>
      </c>
      <c r="D6" s="106">
        <v>87.4</v>
      </c>
      <c r="E6" s="106">
        <v>88.2</v>
      </c>
      <c r="F6" s="106">
        <v>87.9</v>
      </c>
      <c r="G6" s="106">
        <v>89.1</v>
      </c>
      <c r="H6" s="106">
        <v>90.5</v>
      </c>
      <c r="I6" s="106">
        <v>90.2</v>
      </c>
      <c r="J6" s="106">
        <v>90.6</v>
      </c>
      <c r="K6" s="106">
        <v>90.6</v>
      </c>
      <c r="L6" s="106">
        <v>91.035417419588001</v>
      </c>
      <c r="M6" s="106">
        <v>90.8</v>
      </c>
      <c r="N6" s="106">
        <v>90.2</v>
      </c>
      <c r="O6" s="106">
        <v>90.480181423782298</v>
      </c>
      <c r="P6" s="106">
        <v>91</v>
      </c>
      <c r="Q6" s="106">
        <v>90</v>
      </c>
      <c r="R6" s="106">
        <v>90</v>
      </c>
      <c r="S6" s="106">
        <v>90</v>
      </c>
      <c r="T6" s="106">
        <v>90</v>
      </c>
      <c r="U6" s="106">
        <v>89.886219974715544</v>
      </c>
      <c r="V6" s="106">
        <v>90.367336152219877</v>
      </c>
      <c r="W6" s="478"/>
    </row>
    <row r="7" spans="1:29" s="476" customFormat="1" x14ac:dyDescent="0.2">
      <c r="A7" s="477" t="s">
        <v>112</v>
      </c>
      <c r="B7" s="106" t="s">
        <v>39</v>
      </c>
      <c r="C7" s="106" t="s">
        <v>39</v>
      </c>
      <c r="D7" s="106" t="s">
        <v>39</v>
      </c>
      <c r="E7" s="106" t="s">
        <v>39</v>
      </c>
      <c r="F7" s="106" t="s">
        <v>39</v>
      </c>
      <c r="G7" s="106" t="s">
        <v>39</v>
      </c>
      <c r="H7" s="106" t="s">
        <v>39</v>
      </c>
      <c r="I7" s="106" t="s">
        <v>39</v>
      </c>
      <c r="J7" s="106" t="s">
        <v>39</v>
      </c>
      <c r="K7" s="106" t="s">
        <v>39</v>
      </c>
      <c r="L7" s="106" t="s">
        <v>39</v>
      </c>
      <c r="M7" s="106">
        <v>31.6</v>
      </c>
      <c r="N7" s="106">
        <v>33.6</v>
      </c>
      <c r="O7" s="106">
        <v>34.158607350096702</v>
      </c>
      <c r="P7" s="106">
        <v>33</v>
      </c>
      <c r="Q7" s="106">
        <v>30</v>
      </c>
      <c r="R7" s="106">
        <v>30</v>
      </c>
      <c r="S7" s="106">
        <v>30</v>
      </c>
      <c r="T7" s="106">
        <v>30</v>
      </c>
      <c r="U7" s="106">
        <v>29.692214846107422</v>
      </c>
      <c r="V7" s="106">
        <v>29.796908153986056</v>
      </c>
      <c r="W7" s="478"/>
    </row>
    <row r="8" spans="1:29" s="476" customFormat="1" x14ac:dyDescent="0.2">
      <c r="A8" s="479" t="s">
        <v>40</v>
      </c>
      <c r="B8" s="107">
        <v>99.7</v>
      </c>
      <c r="C8" s="107">
        <v>99.7</v>
      </c>
      <c r="D8" s="107">
        <v>99.4</v>
      </c>
      <c r="E8" s="107">
        <v>99.2</v>
      </c>
      <c r="F8" s="107">
        <v>99.4</v>
      </c>
      <c r="G8" s="107">
        <v>99.2</v>
      </c>
      <c r="H8" s="107">
        <v>98.8</v>
      </c>
      <c r="I8" s="107">
        <v>98.9</v>
      </c>
      <c r="J8" s="107">
        <v>99.4</v>
      </c>
      <c r="K8" s="107">
        <v>96.9</v>
      </c>
      <c r="L8" s="107">
        <v>99.043751967264697</v>
      </c>
      <c r="M8" s="107">
        <v>99.2</v>
      </c>
      <c r="N8" s="107">
        <v>99.1</v>
      </c>
      <c r="O8" s="107">
        <v>98.961464881115106</v>
      </c>
      <c r="P8" s="107">
        <v>99</v>
      </c>
      <c r="Q8" s="107">
        <v>99</v>
      </c>
      <c r="R8" s="107">
        <v>98</v>
      </c>
      <c r="S8" s="107">
        <v>98</v>
      </c>
      <c r="T8" s="107">
        <v>99</v>
      </c>
      <c r="U8" s="107">
        <v>99.121911374310798</v>
      </c>
      <c r="V8" s="107">
        <v>98.599205519548406</v>
      </c>
      <c r="W8" s="478"/>
    </row>
    <row r="9" spans="1:29" s="392" customFormat="1" x14ac:dyDescent="0.2">
      <c r="A9" s="480" t="s">
        <v>41</v>
      </c>
      <c r="B9" s="481"/>
      <c r="C9" s="481"/>
      <c r="D9" s="481"/>
      <c r="E9" s="481"/>
      <c r="F9" s="481"/>
      <c r="G9" s="481"/>
      <c r="H9" s="481"/>
      <c r="I9" s="481"/>
      <c r="J9" s="481"/>
      <c r="K9" s="481"/>
      <c r="L9" s="481"/>
      <c r="M9" s="481"/>
      <c r="N9" s="481"/>
      <c r="O9" s="482"/>
      <c r="P9" s="483"/>
      <c r="Q9" s="482"/>
      <c r="R9" s="483"/>
      <c r="S9" s="483"/>
      <c r="T9" s="483"/>
      <c r="U9" s="483"/>
      <c r="V9" s="483"/>
      <c r="W9" s="476"/>
      <c r="X9" s="476"/>
      <c r="Y9" s="476"/>
      <c r="Z9" s="476"/>
    </row>
    <row r="10" spans="1:29" s="392" customFormat="1" x14ac:dyDescent="0.2">
      <c r="A10" s="484" t="s">
        <v>42</v>
      </c>
      <c r="B10" s="485" t="s">
        <v>39</v>
      </c>
      <c r="C10" s="485" t="s">
        <v>39</v>
      </c>
      <c r="D10" s="485" t="s">
        <v>39</v>
      </c>
      <c r="E10" s="485" t="s">
        <v>39</v>
      </c>
      <c r="F10" s="485" t="s">
        <v>39</v>
      </c>
      <c r="G10" s="485" t="s">
        <v>39</v>
      </c>
      <c r="H10" s="485" t="s">
        <v>39</v>
      </c>
      <c r="I10" s="485" t="s">
        <v>39</v>
      </c>
      <c r="J10" s="485" t="s">
        <v>39</v>
      </c>
      <c r="K10" s="485" t="s">
        <v>39</v>
      </c>
      <c r="L10" s="485" t="s">
        <v>39</v>
      </c>
      <c r="M10" s="485" t="s">
        <v>39</v>
      </c>
      <c r="N10" s="485" t="s">
        <v>39</v>
      </c>
      <c r="O10" s="486" t="s">
        <v>39</v>
      </c>
      <c r="P10" s="485" t="s">
        <v>43</v>
      </c>
      <c r="Q10" s="487" t="s">
        <v>43</v>
      </c>
      <c r="R10" s="485">
        <v>91</v>
      </c>
      <c r="S10" s="485">
        <v>90</v>
      </c>
      <c r="T10" s="485">
        <v>89</v>
      </c>
      <c r="U10" s="488">
        <v>89.5</v>
      </c>
      <c r="V10" s="488">
        <v>89.552238805970148</v>
      </c>
      <c r="W10" s="474"/>
      <c r="X10" s="474"/>
      <c r="Y10" s="474"/>
      <c r="Z10" s="476"/>
    </row>
    <row r="11" spans="1:29" s="476" customFormat="1" x14ac:dyDescent="0.2">
      <c r="A11" s="475" t="s">
        <v>44</v>
      </c>
      <c r="B11" s="105"/>
      <c r="C11" s="105"/>
      <c r="D11" s="105"/>
      <c r="E11" s="105"/>
      <c r="F11" s="105"/>
      <c r="G11" s="105"/>
      <c r="H11" s="105"/>
      <c r="I11" s="105"/>
      <c r="J11" s="105"/>
      <c r="K11" s="105"/>
      <c r="L11" s="105"/>
      <c r="M11" s="105"/>
      <c r="N11" s="105"/>
      <c r="O11" s="105"/>
      <c r="P11" s="105"/>
      <c r="Q11" s="105"/>
      <c r="R11" s="105"/>
      <c r="S11" s="105"/>
      <c r="T11" s="105"/>
      <c r="U11" s="105"/>
      <c r="V11" s="105"/>
      <c r="W11" s="478"/>
    </row>
    <row r="12" spans="1:29" s="476" customFormat="1" x14ac:dyDescent="0.2">
      <c r="A12" s="477" t="s">
        <v>12</v>
      </c>
      <c r="B12" s="106">
        <v>81</v>
      </c>
      <c r="C12" s="106">
        <v>80.2</v>
      </c>
      <c r="D12" s="106">
        <v>72.3</v>
      </c>
      <c r="E12" s="106" t="s">
        <v>39</v>
      </c>
      <c r="F12" s="106">
        <v>77</v>
      </c>
      <c r="G12" s="106">
        <v>76.900000000000006</v>
      </c>
      <c r="H12" s="106">
        <v>77.900000000000006</v>
      </c>
      <c r="I12" s="106">
        <v>81.599999999999994</v>
      </c>
      <c r="J12" s="106">
        <v>79.400000000000006</v>
      </c>
      <c r="K12" s="106">
        <v>84.1</v>
      </c>
      <c r="L12" s="106">
        <v>82.536082474226802</v>
      </c>
      <c r="M12" s="106">
        <v>74.3</v>
      </c>
      <c r="N12" s="106">
        <v>78.900000000000006</v>
      </c>
      <c r="O12" s="106">
        <v>77.310924369747895</v>
      </c>
      <c r="P12" s="106">
        <v>77</v>
      </c>
      <c r="Q12" s="106">
        <v>78</v>
      </c>
      <c r="R12" s="106">
        <v>75</v>
      </c>
      <c r="S12" s="106">
        <v>65</v>
      </c>
      <c r="T12" s="106">
        <v>78</v>
      </c>
      <c r="U12" s="106">
        <v>77.173913043478265</v>
      </c>
      <c r="V12" s="106">
        <v>76.635514018691595</v>
      </c>
      <c r="W12" s="478"/>
    </row>
    <row r="13" spans="1:29" s="476" customFormat="1" x14ac:dyDescent="0.2">
      <c r="A13" s="479" t="s">
        <v>122</v>
      </c>
      <c r="B13" s="107">
        <v>88.3</v>
      </c>
      <c r="C13" s="107">
        <v>84.8</v>
      </c>
      <c r="D13" s="107">
        <v>92.6</v>
      </c>
      <c r="E13" s="107">
        <v>88.4</v>
      </c>
      <c r="F13" s="107">
        <v>89</v>
      </c>
      <c r="G13" s="107">
        <v>90.5</v>
      </c>
      <c r="H13" s="107">
        <v>91.3</v>
      </c>
      <c r="I13" s="107">
        <v>93.6</v>
      </c>
      <c r="J13" s="107">
        <v>93.4</v>
      </c>
      <c r="K13" s="107">
        <v>91.5</v>
      </c>
      <c r="L13" s="107">
        <v>95.610878661087895</v>
      </c>
      <c r="M13" s="107">
        <v>95.4</v>
      </c>
      <c r="N13" s="107">
        <v>95.7</v>
      </c>
      <c r="O13" s="107">
        <v>96.153846153846203</v>
      </c>
      <c r="P13" s="107">
        <v>94</v>
      </c>
      <c r="Q13" s="107">
        <v>95</v>
      </c>
      <c r="R13" s="107">
        <v>95</v>
      </c>
      <c r="S13" s="107">
        <v>92</v>
      </c>
      <c r="T13" s="107">
        <v>91</v>
      </c>
      <c r="U13" s="107">
        <v>90.060606060606062</v>
      </c>
      <c r="V13" s="107">
        <v>92.237442922374427</v>
      </c>
      <c r="W13" s="478"/>
    </row>
    <row r="14" spans="1:29" s="476" customFormat="1" x14ac:dyDescent="0.2">
      <c r="A14" s="475" t="s">
        <v>51</v>
      </c>
      <c r="B14" s="105"/>
      <c r="C14" s="105"/>
      <c r="D14" s="105"/>
      <c r="E14" s="105"/>
      <c r="F14" s="105"/>
      <c r="G14" s="105"/>
      <c r="H14" s="105"/>
      <c r="I14" s="105"/>
      <c r="J14" s="105"/>
      <c r="K14" s="105"/>
      <c r="L14" s="105"/>
      <c r="M14" s="105"/>
      <c r="N14" s="105"/>
      <c r="O14" s="105"/>
      <c r="P14" s="105"/>
      <c r="Q14" s="105"/>
      <c r="R14" s="105"/>
      <c r="S14" s="105"/>
      <c r="T14" s="105"/>
      <c r="U14" s="105"/>
      <c r="V14" s="105"/>
      <c r="W14" s="478"/>
    </row>
    <row r="15" spans="1:29" s="476" customFormat="1" x14ac:dyDescent="0.2">
      <c r="A15" s="477" t="s">
        <v>46</v>
      </c>
      <c r="B15" s="106">
        <v>69.2</v>
      </c>
      <c r="C15" s="106">
        <v>50</v>
      </c>
      <c r="D15" s="106">
        <v>73.400000000000006</v>
      </c>
      <c r="E15" s="106">
        <v>60.7</v>
      </c>
      <c r="F15" s="106">
        <v>62.2</v>
      </c>
      <c r="G15" s="106">
        <v>62.5</v>
      </c>
      <c r="H15" s="106">
        <v>71.2</v>
      </c>
      <c r="I15" s="106">
        <v>70.400000000000006</v>
      </c>
      <c r="J15" s="106">
        <v>62.3</v>
      </c>
      <c r="K15" s="106">
        <v>66.8</v>
      </c>
      <c r="L15" s="106">
        <v>63.250501002004</v>
      </c>
      <c r="M15" s="106">
        <v>63</v>
      </c>
      <c r="N15" s="106">
        <v>60.6</v>
      </c>
      <c r="O15" s="106">
        <v>60.979729729729698</v>
      </c>
      <c r="P15" s="106">
        <v>61</v>
      </c>
      <c r="Q15" s="106">
        <v>60</v>
      </c>
      <c r="R15" s="106">
        <v>62</v>
      </c>
      <c r="S15" s="106">
        <v>66</v>
      </c>
      <c r="T15" s="106">
        <v>66</v>
      </c>
      <c r="U15" s="106">
        <v>63.853211009174309</v>
      </c>
      <c r="V15" s="106">
        <v>67.166979362101316</v>
      </c>
      <c r="W15" s="478"/>
    </row>
    <row r="16" spans="1:29" s="476" customFormat="1" x14ac:dyDescent="0.2">
      <c r="A16" s="477" t="s">
        <v>47</v>
      </c>
      <c r="B16" s="106">
        <v>72.5</v>
      </c>
      <c r="C16" s="106">
        <v>74.099999999999994</v>
      </c>
      <c r="D16" s="106">
        <v>70</v>
      </c>
      <c r="E16" s="106">
        <v>56.1</v>
      </c>
      <c r="F16" s="106">
        <v>57.4</v>
      </c>
      <c r="G16" s="106">
        <v>53.3</v>
      </c>
      <c r="H16" s="106">
        <v>59.2</v>
      </c>
      <c r="I16" s="106">
        <v>60.9</v>
      </c>
      <c r="J16" s="106">
        <v>67</v>
      </c>
      <c r="K16" s="106">
        <v>64.599999999999994</v>
      </c>
      <c r="L16" s="106">
        <v>68.534090909090907</v>
      </c>
      <c r="M16" s="106">
        <v>65</v>
      </c>
      <c r="N16" s="106">
        <v>61.2</v>
      </c>
      <c r="O16" s="106">
        <v>66.369710467706</v>
      </c>
      <c r="P16" s="106">
        <v>60</v>
      </c>
      <c r="Q16" s="106">
        <v>64</v>
      </c>
      <c r="R16" s="106">
        <v>63</v>
      </c>
      <c r="S16" s="106">
        <v>63</v>
      </c>
      <c r="T16" s="106">
        <v>67</v>
      </c>
      <c r="U16" s="106">
        <v>62.270450751252085</v>
      </c>
      <c r="V16" s="106">
        <v>59.592529711375214</v>
      </c>
      <c r="W16" s="478"/>
    </row>
    <row r="17" spans="1:39" s="476" customFormat="1" x14ac:dyDescent="0.2">
      <c r="A17" s="477" t="s">
        <v>72</v>
      </c>
      <c r="B17" s="106">
        <v>83.9</v>
      </c>
      <c r="C17" s="106">
        <v>89.3</v>
      </c>
      <c r="D17" s="106">
        <v>87</v>
      </c>
      <c r="E17" s="106">
        <v>77.900000000000006</v>
      </c>
      <c r="F17" s="106">
        <v>79.099999999999994</v>
      </c>
      <c r="G17" s="106">
        <v>81.2</v>
      </c>
      <c r="H17" s="106">
        <v>86.2</v>
      </c>
      <c r="I17" s="106">
        <v>88.1</v>
      </c>
      <c r="J17" s="106">
        <v>90</v>
      </c>
      <c r="K17" s="106">
        <v>91.3</v>
      </c>
      <c r="L17" s="106">
        <v>91.311475409836106</v>
      </c>
      <c r="M17" s="106">
        <v>89.8</v>
      </c>
      <c r="N17" s="106">
        <v>89.1</v>
      </c>
      <c r="O17" s="106">
        <v>87.061994609164401</v>
      </c>
      <c r="P17" s="106">
        <v>90</v>
      </c>
      <c r="Q17" s="106">
        <v>91</v>
      </c>
      <c r="R17" s="106">
        <v>86</v>
      </c>
      <c r="S17" s="106">
        <v>84</v>
      </c>
      <c r="T17" s="106">
        <v>86</v>
      </c>
      <c r="U17" s="106">
        <v>87.42690058479532</v>
      </c>
      <c r="V17" s="106">
        <v>83.870967741935488</v>
      </c>
      <c r="W17" s="478"/>
    </row>
    <row r="18" spans="1:39" s="476" customFormat="1" x14ac:dyDescent="0.2">
      <c r="A18" s="477" t="s">
        <v>13</v>
      </c>
      <c r="B18" s="106">
        <v>90.5</v>
      </c>
      <c r="C18" s="106">
        <v>89.2</v>
      </c>
      <c r="D18" s="106">
        <v>88.4</v>
      </c>
      <c r="E18" s="106">
        <v>84.7</v>
      </c>
      <c r="F18" s="106">
        <v>84.9</v>
      </c>
      <c r="G18" s="106">
        <v>85.1</v>
      </c>
      <c r="H18" s="106">
        <v>88</v>
      </c>
      <c r="I18" s="106">
        <v>88.5</v>
      </c>
      <c r="J18" s="106">
        <v>88.3</v>
      </c>
      <c r="K18" s="106">
        <v>88.2</v>
      </c>
      <c r="L18" s="106">
        <v>88.091554665904098</v>
      </c>
      <c r="M18" s="106">
        <v>88</v>
      </c>
      <c r="N18" s="106">
        <v>86.6</v>
      </c>
      <c r="O18" s="106">
        <v>86.091094493541803</v>
      </c>
      <c r="P18" s="106">
        <v>85</v>
      </c>
      <c r="Q18" s="106">
        <v>86</v>
      </c>
      <c r="R18" s="106">
        <v>86</v>
      </c>
      <c r="S18" s="106">
        <v>85</v>
      </c>
      <c r="T18" s="106">
        <v>84</v>
      </c>
      <c r="U18" s="106">
        <v>84.68402348578492</v>
      </c>
      <c r="V18" s="106">
        <v>84.25911619283066</v>
      </c>
      <c r="W18" s="478"/>
    </row>
    <row r="19" spans="1:39" s="476" customFormat="1" ht="25.5" x14ac:dyDescent="0.2">
      <c r="A19" s="477" t="s">
        <v>14</v>
      </c>
      <c r="B19" s="106">
        <v>69.2</v>
      </c>
      <c r="C19" s="106">
        <v>71.2</v>
      </c>
      <c r="D19" s="106" t="s">
        <v>39</v>
      </c>
      <c r="E19" s="106" t="s">
        <v>39</v>
      </c>
      <c r="F19" s="106" t="s">
        <v>39</v>
      </c>
      <c r="G19" s="106" t="s">
        <v>39</v>
      </c>
      <c r="H19" s="106" t="s">
        <v>39</v>
      </c>
      <c r="I19" s="106" t="s">
        <v>39</v>
      </c>
      <c r="J19" s="106" t="s">
        <v>39</v>
      </c>
      <c r="K19" s="106" t="s">
        <v>39</v>
      </c>
      <c r="L19" s="106" t="s">
        <v>39</v>
      </c>
      <c r="M19" s="106" t="s">
        <v>39</v>
      </c>
      <c r="N19" s="106" t="s">
        <v>39</v>
      </c>
      <c r="O19" s="106" t="s">
        <v>39</v>
      </c>
      <c r="P19" s="106" t="s">
        <v>39</v>
      </c>
      <c r="Q19" s="106" t="s">
        <v>39</v>
      </c>
      <c r="R19" s="106" t="s">
        <v>39</v>
      </c>
      <c r="S19" s="106" t="s">
        <v>39</v>
      </c>
      <c r="T19" s="106" t="s">
        <v>39</v>
      </c>
      <c r="U19" s="106" t="s">
        <v>39</v>
      </c>
      <c r="V19" s="106" t="s">
        <v>39</v>
      </c>
      <c r="W19" s="478"/>
    </row>
    <row r="20" spans="1:39" s="476" customFormat="1" x14ac:dyDescent="0.2">
      <c r="A20" s="477" t="s">
        <v>50</v>
      </c>
      <c r="B20" s="106">
        <v>52.1</v>
      </c>
      <c r="C20" s="106">
        <v>47.3</v>
      </c>
      <c r="D20" s="106">
        <v>51.2</v>
      </c>
      <c r="E20" s="106">
        <v>48.4</v>
      </c>
      <c r="F20" s="106">
        <v>47.5</v>
      </c>
      <c r="G20" s="106">
        <v>45.6</v>
      </c>
      <c r="H20" s="106">
        <v>50.8</v>
      </c>
      <c r="I20" s="106">
        <v>52.5</v>
      </c>
      <c r="J20" s="106">
        <v>56.7</v>
      </c>
      <c r="K20" s="106">
        <v>58.9</v>
      </c>
      <c r="L20" s="106">
        <v>58.879948914431701</v>
      </c>
      <c r="M20" s="106">
        <v>58.9</v>
      </c>
      <c r="N20" s="106">
        <v>58.6</v>
      </c>
      <c r="O20" s="106">
        <v>57.227138643067804</v>
      </c>
      <c r="P20" s="106">
        <v>57</v>
      </c>
      <c r="Q20" s="106">
        <v>56</v>
      </c>
      <c r="R20" s="106">
        <v>52</v>
      </c>
      <c r="S20" s="106">
        <v>55</v>
      </c>
      <c r="T20" s="106">
        <v>55</v>
      </c>
      <c r="U20" s="106">
        <v>52.723492723492726</v>
      </c>
      <c r="V20" s="106">
        <v>54.478764478764482</v>
      </c>
      <c r="W20" s="478"/>
    </row>
    <row r="21" spans="1:39" s="476" customFormat="1" x14ac:dyDescent="0.2">
      <c r="A21" s="480" t="s">
        <v>429</v>
      </c>
      <c r="B21" s="105"/>
      <c r="C21" s="105"/>
      <c r="D21" s="105"/>
      <c r="E21" s="105"/>
      <c r="F21" s="105"/>
      <c r="G21" s="105"/>
      <c r="H21" s="105"/>
      <c r="I21" s="105"/>
      <c r="J21" s="105"/>
      <c r="K21" s="105"/>
      <c r="L21" s="105"/>
      <c r="M21" s="105"/>
      <c r="N21" s="105"/>
      <c r="O21" s="105"/>
      <c r="P21" s="105"/>
      <c r="Q21" s="105"/>
      <c r="R21" s="105"/>
      <c r="S21" s="105"/>
      <c r="T21" s="105"/>
      <c r="U21" s="105"/>
      <c r="V21" s="105"/>
      <c r="W21" s="478"/>
    </row>
    <row r="22" spans="1:39" s="476" customFormat="1" x14ac:dyDescent="0.2">
      <c r="A22" s="479" t="s">
        <v>124</v>
      </c>
      <c r="B22" s="107">
        <v>98.7</v>
      </c>
      <c r="C22" s="107">
        <v>99</v>
      </c>
      <c r="D22" s="107">
        <v>99.3</v>
      </c>
      <c r="E22" s="107">
        <v>98.9</v>
      </c>
      <c r="F22" s="107">
        <v>98.2</v>
      </c>
      <c r="G22" s="107">
        <v>97.1</v>
      </c>
      <c r="H22" s="107">
        <v>97.9</v>
      </c>
      <c r="I22" s="107">
        <v>97.5</v>
      </c>
      <c r="J22" s="107">
        <v>98.9</v>
      </c>
      <c r="K22" s="107">
        <v>98.6</v>
      </c>
      <c r="L22" s="107">
        <v>94.040100250626594</v>
      </c>
      <c r="M22" s="107">
        <v>92.1</v>
      </c>
      <c r="N22" s="107">
        <v>93.4</v>
      </c>
      <c r="O22" s="107">
        <v>92.356687898089206</v>
      </c>
      <c r="P22" s="107">
        <v>93</v>
      </c>
      <c r="Q22" s="107">
        <v>94</v>
      </c>
      <c r="R22" s="107">
        <v>91</v>
      </c>
      <c r="S22" s="107">
        <v>92</v>
      </c>
      <c r="T22" s="107">
        <v>92</v>
      </c>
      <c r="U22" s="107">
        <v>95.155709342560556</v>
      </c>
      <c r="V22" s="107">
        <v>96.931818181818187</v>
      </c>
      <c r="W22" s="478"/>
    </row>
    <row r="23" spans="1:39" s="476" customFormat="1" x14ac:dyDescent="0.2">
      <c r="A23" s="475" t="s">
        <v>52</v>
      </c>
      <c r="B23" s="105"/>
      <c r="C23" s="105"/>
      <c r="D23" s="105"/>
      <c r="E23" s="105"/>
      <c r="F23" s="105"/>
      <c r="G23" s="105"/>
      <c r="H23" s="105"/>
      <c r="I23" s="105"/>
      <c r="J23" s="105"/>
      <c r="K23" s="105"/>
      <c r="L23" s="105"/>
      <c r="M23" s="105"/>
      <c r="N23" s="105"/>
      <c r="O23" s="105"/>
      <c r="P23" s="105"/>
      <c r="Q23" s="105"/>
      <c r="R23" s="105"/>
      <c r="S23" s="105"/>
      <c r="T23" s="105"/>
      <c r="U23" s="105"/>
      <c r="V23" s="105"/>
      <c r="W23" s="478"/>
    </row>
    <row r="24" spans="1:39" s="476" customFormat="1" x14ac:dyDescent="0.2">
      <c r="A24" s="477" t="s">
        <v>53</v>
      </c>
      <c r="B24" s="106">
        <v>73.599999999999994</v>
      </c>
      <c r="C24" s="106">
        <v>70</v>
      </c>
      <c r="D24" s="106">
        <v>67.599999999999994</v>
      </c>
      <c r="E24" s="106">
        <v>63.2</v>
      </c>
      <c r="F24" s="106">
        <v>63.2</v>
      </c>
      <c r="G24" s="106">
        <v>73.099999999999994</v>
      </c>
      <c r="H24" s="106">
        <v>65.8</v>
      </c>
      <c r="I24" s="106">
        <v>59.9</v>
      </c>
      <c r="J24" s="106">
        <v>63.1</v>
      </c>
      <c r="K24" s="106">
        <v>64.099999999999994</v>
      </c>
      <c r="L24" s="106">
        <v>64.408094435075895</v>
      </c>
      <c r="M24" s="106">
        <v>63.3</v>
      </c>
      <c r="N24" s="106">
        <v>67.5</v>
      </c>
      <c r="O24" s="106">
        <v>67.155963302752298</v>
      </c>
      <c r="P24" s="106">
        <v>67</v>
      </c>
      <c r="Q24" s="106">
        <v>64</v>
      </c>
      <c r="R24" s="106">
        <v>68</v>
      </c>
      <c r="S24" s="106">
        <v>67</v>
      </c>
      <c r="T24" s="106">
        <v>64</v>
      </c>
      <c r="U24" s="106">
        <v>63.013698630136986</v>
      </c>
      <c r="V24" s="106">
        <v>65.498154981549817</v>
      </c>
      <c r="W24" s="478"/>
    </row>
    <row r="25" spans="1:39" s="476" customFormat="1" x14ac:dyDescent="0.2">
      <c r="A25" s="477" t="s">
        <v>54</v>
      </c>
      <c r="B25" s="106">
        <v>88.2</v>
      </c>
      <c r="C25" s="106">
        <v>88.3</v>
      </c>
      <c r="D25" s="106">
        <v>88.2</v>
      </c>
      <c r="E25" s="106">
        <v>86.9</v>
      </c>
      <c r="F25" s="106">
        <v>87.9</v>
      </c>
      <c r="G25" s="106">
        <v>88</v>
      </c>
      <c r="H25" s="106">
        <v>87.5</v>
      </c>
      <c r="I25" s="106" t="s">
        <v>39</v>
      </c>
      <c r="J25" s="106">
        <v>84.7</v>
      </c>
      <c r="K25" s="106">
        <v>82.2</v>
      </c>
      <c r="L25" s="106">
        <v>84.103286384976599</v>
      </c>
      <c r="M25" s="106">
        <v>85.2</v>
      </c>
      <c r="N25" s="106">
        <v>89.5</v>
      </c>
      <c r="O25" s="106">
        <v>89.306358381502903</v>
      </c>
      <c r="P25" s="106">
        <v>84</v>
      </c>
      <c r="Q25" s="106">
        <v>86</v>
      </c>
      <c r="R25" s="106">
        <v>85</v>
      </c>
      <c r="S25" s="106">
        <v>87</v>
      </c>
      <c r="T25" s="106">
        <v>82</v>
      </c>
      <c r="U25" s="305">
        <v>82.481751824817522</v>
      </c>
      <c r="V25" s="305">
        <v>88.105726872246692</v>
      </c>
      <c r="W25" s="306"/>
    </row>
    <row r="26" spans="1:39" s="476" customFormat="1" x14ac:dyDescent="0.2">
      <c r="A26" s="477" t="s">
        <v>55</v>
      </c>
      <c r="B26" s="106">
        <v>98.2</v>
      </c>
      <c r="C26" s="106">
        <v>98.8</v>
      </c>
      <c r="D26" s="106">
        <v>99.1</v>
      </c>
      <c r="E26" s="106">
        <v>99.4</v>
      </c>
      <c r="F26" s="106">
        <v>98.6</v>
      </c>
      <c r="G26" s="106">
        <v>98.2</v>
      </c>
      <c r="H26" s="106">
        <v>98.5</v>
      </c>
      <c r="I26" s="106">
        <v>98.1</v>
      </c>
      <c r="J26" s="106">
        <v>98.6</v>
      </c>
      <c r="K26" s="106">
        <v>98.9</v>
      </c>
      <c r="L26" s="106">
        <v>98.277497477295697</v>
      </c>
      <c r="M26" s="106">
        <v>97.8</v>
      </c>
      <c r="N26" s="106">
        <v>98.1</v>
      </c>
      <c r="O26" s="106">
        <v>98.559077809798296</v>
      </c>
      <c r="P26" s="106">
        <v>99</v>
      </c>
      <c r="Q26" s="106">
        <v>99</v>
      </c>
      <c r="R26" s="106">
        <v>98</v>
      </c>
      <c r="S26" s="106">
        <v>98</v>
      </c>
      <c r="T26" s="106">
        <v>98</v>
      </c>
      <c r="U26" s="106">
        <v>98.714416896235079</v>
      </c>
      <c r="V26" s="106">
        <v>98.541476754785776</v>
      </c>
      <c r="W26" s="489"/>
    </row>
    <row r="27" spans="1:39" s="476" customFormat="1" x14ac:dyDescent="0.2">
      <c r="A27" s="477" t="s">
        <v>56</v>
      </c>
      <c r="B27" s="106">
        <v>100</v>
      </c>
      <c r="C27" s="106">
        <v>100</v>
      </c>
      <c r="D27" s="106">
        <v>100</v>
      </c>
      <c r="E27" s="106">
        <v>100</v>
      </c>
      <c r="F27" s="106">
        <v>100</v>
      </c>
      <c r="G27" s="106">
        <v>100</v>
      </c>
      <c r="H27" s="106">
        <v>96</v>
      </c>
      <c r="I27" s="106">
        <v>100</v>
      </c>
      <c r="J27" s="106">
        <v>100</v>
      </c>
      <c r="K27" s="106">
        <v>96</v>
      </c>
      <c r="L27" s="106">
        <v>100</v>
      </c>
      <c r="M27" s="106">
        <v>100</v>
      </c>
      <c r="N27" s="106">
        <v>93.3</v>
      </c>
      <c r="O27" s="106">
        <v>96.551724137931004</v>
      </c>
      <c r="P27" s="106">
        <v>100</v>
      </c>
      <c r="Q27" s="106" t="s">
        <v>71</v>
      </c>
      <c r="R27" s="106" t="s">
        <v>71</v>
      </c>
      <c r="S27" s="106" t="s">
        <v>71</v>
      </c>
      <c r="T27" s="106" t="s">
        <v>71</v>
      </c>
      <c r="U27" s="106" t="s">
        <v>71</v>
      </c>
      <c r="V27" s="106" t="s">
        <v>71</v>
      </c>
      <c r="W27" s="478"/>
    </row>
    <row r="28" spans="1:39" s="476" customFormat="1" x14ac:dyDescent="0.2">
      <c r="A28" s="477" t="s">
        <v>114</v>
      </c>
      <c r="B28" s="106" t="s">
        <v>39</v>
      </c>
      <c r="C28" s="106" t="s">
        <v>39</v>
      </c>
      <c r="D28" s="106" t="s">
        <v>39</v>
      </c>
      <c r="E28" s="106">
        <v>80.099999999999994</v>
      </c>
      <c r="F28" s="106">
        <v>80.2</v>
      </c>
      <c r="G28" s="106">
        <v>81.900000000000006</v>
      </c>
      <c r="H28" s="106">
        <v>80.8</v>
      </c>
      <c r="I28" s="106">
        <v>79.900000000000006</v>
      </c>
      <c r="J28" s="106">
        <v>81.2</v>
      </c>
      <c r="K28" s="106">
        <v>80.900000000000006</v>
      </c>
      <c r="L28" s="106">
        <v>80.599999999999994</v>
      </c>
      <c r="M28" s="106">
        <v>81.3</v>
      </c>
      <c r="N28" s="106">
        <v>80.8</v>
      </c>
      <c r="O28" s="106">
        <v>80.758505298382602</v>
      </c>
      <c r="P28" s="106">
        <v>83</v>
      </c>
      <c r="Q28" s="106">
        <v>82</v>
      </c>
      <c r="R28" s="106">
        <v>81</v>
      </c>
      <c r="S28" s="106">
        <v>84</v>
      </c>
      <c r="T28" s="106">
        <v>82</v>
      </c>
      <c r="U28" s="106">
        <v>83.825503355704697</v>
      </c>
      <c r="V28" s="106">
        <v>82.826855123674918</v>
      </c>
      <c r="W28" s="478"/>
    </row>
    <row r="29" spans="1:39" s="476" customFormat="1" x14ac:dyDescent="0.2">
      <c r="A29" s="477" t="s">
        <v>15</v>
      </c>
      <c r="B29" s="106">
        <v>86.6</v>
      </c>
      <c r="C29" s="106">
        <v>87.9</v>
      </c>
      <c r="D29" s="106">
        <v>89</v>
      </c>
      <c r="E29" s="106" t="s">
        <v>39</v>
      </c>
      <c r="F29" s="106" t="s">
        <v>39</v>
      </c>
      <c r="G29" s="106" t="s">
        <v>39</v>
      </c>
      <c r="H29" s="106" t="s">
        <v>39</v>
      </c>
      <c r="I29" s="106" t="s">
        <v>39</v>
      </c>
      <c r="J29" s="106" t="s">
        <v>39</v>
      </c>
      <c r="K29" s="106" t="s">
        <v>39</v>
      </c>
      <c r="L29" s="106" t="s">
        <v>39</v>
      </c>
      <c r="M29" s="106" t="s">
        <v>39</v>
      </c>
      <c r="N29" s="106" t="s">
        <v>39</v>
      </c>
      <c r="O29" s="106" t="s">
        <v>39</v>
      </c>
      <c r="P29" s="106" t="s">
        <v>39</v>
      </c>
      <c r="Q29" s="106" t="s">
        <v>71</v>
      </c>
      <c r="R29" s="106" t="s">
        <v>71</v>
      </c>
      <c r="S29" s="106" t="s">
        <v>71</v>
      </c>
      <c r="T29" s="106" t="s">
        <v>71</v>
      </c>
      <c r="U29" s="106" t="s">
        <v>71</v>
      </c>
      <c r="V29" s="106" t="s">
        <v>71</v>
      </c>
      <c r="W29" s="478"/>
    </row>
    <row r="30" spans="1:39" s="476" customFormat="1" x14ac:dyDescent="0.2">
      <c r="A30" s="479" t="s">
        <v>59</v>
      </c>
      <c r="B30" s="107">
        <v>57</v>
      </c>
      <c r="C30" s="107">
        <v>51</v>
      </c>
      <c r="D30" s="107">
        <v>59.5</v>
      </c>
      <c r="E30" s="107" t="s">
        <v>39</v>
      </c>
      <c r="F30" s="107" t="s">
        <v>39</v>
      </c>
      <c r="G30" s="107" t="s">
        <v>39</v>
      </c>
      <c r="H30" s="107" t="s">
        <v>39</v>
      </c>
      <c r="I30" s="107" t="s">
        <v>39</v>
      </c>
      <c r="J30" s="107" t="s">
        <v>39</v>
      </c>
      <c r="K30" s="107" t="s">
        <v>39</v>
      </c>
      <c r="L30" s="107" t="s">
        <v>39</v>
      </c>
      <c r="M30" s="107" t="s">
        <v>39</v>
      </c>
      <c r="N30" s="107" t="s">
        <v>39</v>
      </c>
      <c r="O30" s="107" t="s">
        <v>39</v>
      </c>
      <c r="P30" s="107" t="s">
        <v>39</v>
      </c>
      <c r="Q30" s="106" t="s">
        <v>71</v>
      </c>
      <c r="R30" s="106" t="s">
        <v>71</v>
      </c>
      <c r="S30" s="106" t="s">
        <v>71</v>
      </c>
      <c r="T30" s="106" t="s">
        <v>71</v>
      </c>
      <c r="U30" s="106" t="s">
        <v>71</v>
      </c>
      <c r="V30" s="106" t="s">
        <v>71</v>
      </c>
      <c r="W30" s="478"/>
    </row>
    <row r="31" spans="1:39" s="476" customFormat="1" ht="24" customHeight="1" x14ac:dyDescent="0.2">
      <c r="A31" s="490" t="s">
        <v>16</v>
      </c>
      <c r="B31" s="109">
        <v>86</v>
      </c>
      <c r="C31" s="109">
        <v>86.8</v>
      </c>
      <c r="D31" s="109">
        <v>86.6</v>
      </c>
      <c r="E31" s="109">
        <v>85</v>
      </c>
      <c r="F31" s="109">
        <v>84.9</v>
      </c>
      <c r="G31" s="109">
        <v>85.3</v>
      </c>
      <c r="H31" s="109">
        <v>87.4</v>
      </c>
      <c r="I31" s="109">
        <v>87.8</v>
      </c>
      <c r="J31" s="109">
        <v>88.2</v>
      </c>
      <c r="K31" s="109">
        <v>88.1</v>
      </c>
      <c r="L31" s="109">
        <v>88.660810142675501</v>
      </c>
      <c r="M31" s="109">
        <v>87.2</v>
      </c>
      <c r="N31" s="109">
        <v>85.1</v>
      </c>
      <c r="O31" s="109">
        <v>84.773590825112393</v>
      </c>
      <c r="P31" s="109">
        <v>85</v>
      </c>
      <c r="Q31" s="109">
        <v>84</v>
      </c>
      <c r="R31" s="109">
        <v>84</v>
      </c>
      <c r="S31" s="109">
        <v>84</v>
      </c>
      <c r="T31" s="109">
        <v>84</v>
      </c>
      <c r="U31" s="109">
        <v>83.563058411529653</v>
      </c>
      <c r="V31" s="109">
        <v>83.514639335910573</v>
      </c>
      <c r="W31" s="478"/>
    </row>
    <row r="32" spans="1:39" x14ac:dyDescent="0.2">
      <c r="A32" s="491" t="s">
        <v>17</v>
      </c>
      <c r="B32" s="391"/>
      <c r="C32" s="391"/>
      <c r="D32" s="391"/>
      <c r="E32" s="391"/>
      <c r="F32" s="391"/>
      <c r="G32" s="391"/>
      <c r="H32" s="391"/>
      <c r="I32" s="391"/>
      <c r="J32" s="391"/>
      <c r="K32" s="391"/>
      <c r="L32" s="391"/>
      <c r="M32" s="391"/>
      <c r="N32" s="391"/>
      <c r="O32" s="391"/>
      <c r="P32" s="391"/>
      <c r="Q32" s="478"/>
      <c r="R32" s="478"/>
      <c r="S32" s="478"/>
      <c r="T32" s="478"/>
      <c r="U32" s="478"/>
      <c r="V32" s="478"/>
      <c r="W32" s="478"/>
      <c r="X32" s="476"/>
      <c r="Y32" s="476"/>
      <c r="Z32" s="476"/>
      <c r="AA32" s="476"/>
      <c r="AB32" s="476"/>
      <c r="AC32" s="476"/>
      <c r="AD32" s="476"/>
      <c r="AE32" s="476"/>
      <c r="AF32" s="476"/>
      <c r="AG32" s="476"/>
      <c r="AH32" s="476"/>
      <c r="AI32" s="476"/>
      <c r="AJ32" s="476"/>
      <c r="AK32" s="476"/>
      <c r="AL32" s="476"/>
      <c r="AM32" s="476"/>
    </row>
    <row r="33" spans="1:39" x14ac:dyDescent="0.2">
      <c r="A33" s="111" t="s">
        <v>156</v>
      </c>
      <c r="B33" s="391"/>
      <c r="C33" s="391"/>
      <c r="D33" s="391"/>
      <c r="E33" s="391"/>
      <c r="F33" s="391"/>
      <c r="G33" s="391"/>
      <c r="H33" s="391"/>
      <c r="I33" s="391"/>
      <c r="J33" s="391"/>
      <c r="K33" s="391"/>
      <c r="L33" s="391"/>
      <c r="M33" s="391"/>
      <c r="N33" s="391"/>
      <c r="O33" s="391"/>
      <c r="P33" s="391"/>
      <c r="Q33" s="478"/>
      <c r="R33" s="478"/>
      <c r="S33" s="478"/>
      <c r="T33" s="478"/>
      <c r="U33" s="478"/>
      <c r="V33" s="478"/>
      <c r="W33" s="478"/>
      <c r="X33" s="476"/>
      <c r="Y33" s="476"/>
      <c r="Z33" s="476"/>
      <c r="AA33" s="476"/>
      <c r="AB33" s="476"/>
      <c r="AC33" s="476"/>
      <c r="AD33" s="476"/>
      <c r="AE33" s="476"/>
      <c r="AF33" s="476"/>
      <c r="AG33" s="476"/>
      <c r="AH33" s="476"/>
      <c r="AI33" s="476"/>
      <c r="AJ33" s="476"/>
      <c r="AK33" s="476"/>
      <c r="AL33" s="476"/>
      <c r="AM33" s="476"/>
    </row>
    <row r="34" spans="1:39" x14ac:dyDescent="0.2">
      <c r="B34" s="391"/>
      <c r="C34" s="391"/>
      <c r="D34" s="391"/>
      <c r="E34" s="391"/>
      <c r="F34" s="391"/>
      <c r="G34" s="391"/>
      <c r="H34" s="391"/>
      <c r="I34" s="391"/>
      <c r="J34" s="391"/>
      <c r="K34" s="391"/>
      <c r="L34" s="391"/>
      <c r="M34" s="391"/>
      <c r="N34" s="391"/>
      <c r="O34" s="391"/>
      <c r="P34" s="391"/>
      <c r="Q34" s="478"/>
      <c r="R34" s="478"/>
      <c r="S34" s="478"/>
      <c r="T34" s="478"/>
      <c r="U34" s="478"/>
      <c r="V34" s="478"/>
      <c r="W34" s="478"/>
      <c r="X34" s="476"/>
      <c r="Y34" s="476"/>
      <c r="Z34" s="476"/>
      <c r="AA34" s="476"/>
      <c r="AB34" s="476"/>
      <c r="AC34" s="476"/>
      <c r="AD34" s="476"/>
      <c r="AE34" s="476"/>
      <c r="AF34" s="476"/>
      <c r="AG34" s="476"/>
      <c r="AH34" s="476"/>
      <c r="AI34" s="476"/>
      <c r="AJ34" s="476"/>
      <c r="AK34" s="476"/>
      <c r="AL34" s="476"/>
      <c r="AM34" s="476"/>
    </row>
    <row r="35" spans="1:39" x14ac:dyDescent="0.2">
      <c r="Q35" s="476"/>
      <c r="R35" s="476"/>
      <c r="S35" s="476"/>
      <c r="T35" s="476"/>
      <c r="U35" s="476"/>
      <c r="V35" s="476"/>
      <c r="W35" s="476"/>
      <c r="X35" s="476"/>
      <c r="Y35" s="476"/>
      <c r="Z35" s="476"/>
      <c r="AA35" s="476"/>
      <c r="AB35" s="476"/>
      <c r="AC35" s="476"/>
      <c r="AD35" s="476"/>
      <c r="AE35" s="476"/>
      <c r="AF35" s="476"/>
      <c r="AG35" s="476"/>
      <c r="AH35" s="476"/>
      <c r="AI35" s="476"/>
      <c r="AJ35" s="476"/>
      <c r="AK35" s="476"/>
      <c r="AL35" s="476"/>
      <c r="AM35" s="476"/>
    </row>
    <row r="36" spans="1:39" x14ac:dyDescent="0.2">
      <c r="Q36" s="476"/>
      <c r="R36" s="476"/>
      <c r="S36" s="476"/>
      <c r="T36" s="476"/>
      <c r="U36" s="476"/>
      <c r="V36" s="476"/>
      <c r="W36" s="476"/>
      <c r="X36" s="476"/>
      <c r="Y36" s="476"/>
      <c r="Z36" s="476"/>
      <c r="AA36" s="476"/>
      <c r="AB36" s="476"/>
      <c r="AC36" s="476"/>
      <c r="AD36" s="476"/>
      <c r="AE36" s="476"/>
      <c r="AF36" s="476"/>
      <c r="AG36" s="476"/>
      <c r="AH36" s="476"/>
      <c r="AI36" s="476"/>
      <c r="AJ36" s="476"/>
      <c r="AK36" s="476"/>
      <c r="AL36" s="476"/>
      <c r="AM36" s="476"/>
    </row>
    <row r="37" spans="1:39" x14ac:dyDescent="0.2">
      <c r="Q37" s="476"/>
      <c r="R37" s="476"/>
      <c r="S37" s="476"/>
      <c r="T37" s="476"/>
      <c r="U37" s="476"/>
      <c r="V37" s="476"/>
      <c r="W37" s="476"/>
      <c r="X37" s="476"/>
      <c r="Y37" s="476"/>
      <c r="Z37" s="476"/>
      <c r="AA37" s="476"/>
      <c r="AB37" s="476"/>
      <c r="AC37" s="476"/>
      <c r="AD37" s="476"/>
      <c r="AE37" s="476"/>
      <c r="AF37" s="476"/>
      <c r="AG37" s="476"/>
      <c r="AH37" s="476"/>
      <c r="AI37" s="476"/>
      <c r="AJ37" s="476"/>
      <c r="AK37" s="476"/>
      <c r="AL37" s="476"/>
      <c r="AM37" s="476"/>
    </row>
    <row r="38" spans="1:39" x14ac:dyDescent="0.2">
      <c r="Q38" s="476"/>
      <c r="R38" s="476"/>
      <c r="S38" s="476"/>
      <c r="T38" s="476"/>
      <c r="U38" s="476"/>
      <c r="V38" s="476"/>
      <c r="W38" s="476"/>
      <c r="X38" s="476"/>
      <c r="Y38" s="476"/>
      <c r="Z38" s="476"/>
      <c r="AA38" s="476"/>
      <c r="AB38" s="476"/>
      <c r="AC38" s="476"/>
      <c r="AD38" s="476"/>
      <c r="AE38" s="476"/>
      <c r="AF38" s="476"/>
      <c r="AG38" s="476"/>
      <c r="AH38" s="476"/>
      <c r="AI38" s="476"/>
      <c r="AJ38" s="476"/>
      <c r="AK38" s="476"/>
      <c r="AL38" s="476"/>
      <c r="AM38" s="476"/>
    </row>
    <row r="39" spans="1:39" x14ac:dyDescent="0.2">
      <c r="Q39" s="476"/>
      <c r="R39" s="476"/>
      <c r="S39" s="476"/>
      <c r="T39" s="476"/>
      <c r="U39" s="476"/>
      <c r="V39" s="476"/>
      <c r="W39" s="476"/>
      <c r="X39" s="476"/>
      <c r="Y39" s="476"/>
      <c r="Z39" s="476"/>
      <c r="AA39" s="476"/>
      <c r="AB39" s="476"/>
      <c r="AC39" s="476"/>
      <c r="AD39" s="476"/>
      <c r="AE39" s="476"/>
      <c r="AF39" s="476"/>
      <c r="AG39" s="476"/>
      <c r="AH39" s="476"/>
      <c r="AI39" s="476"/>
      <c r="AJ39" s="476"/>
      <c r="AK39" s="476"/>
      <c r="AL39" s="476"/>
      <c r="AM39" s="476"/>
    </row>
    <row r="40" spans="1:39" x14ac:dyDescent="0.2">
      <c r="Q40" s="476"/>
      <c r="R40" s="476"/>
      <c r="S40" s="476"/>
      <c r="T40" s="476"/>
      <c r="U40" s="476"/>
      <c r="V40" s="476"/>
      <c r="W40" s="476"/>
      <c r="X40" s="476"/>
      <c r="Y40" s="476"/>
      <c r="Z40" s="476"/>
      <c r="AA40" s="476"/>
      <c r="AB40" s="476"/>
      <c r="AC40" s="476"/>
      <c r="AD40" s="476"/>
      <c r="AE40" s="476"/>
      <c r="AF40" s="476"/>
      <c r="AG40" s="476"/>
      <c r="AH40" s="476"/>
      <c r="AI40" s="476"/>
      <c r="AJ40" s="476"/>
      <c r="AK40" s="476"/>
      <c r="AL40" s="476"/>
      <c r="AM40" s="476"/>
    </row>
    <row r="41" spans="1:39" x14ac:dyDescent="0.2">
      <c r="Q41" s="476"/>
      <c r="R41" s="476"/>
      <c r="S41" s="476"/>
      <c r="T41" s="476"/>
      <c r="U41" s="476"/>
      <c r="V41" s="476"/>
      <c r="W41" s="476"/>
      <c r="X41" s="476"/>
      <c r="Y41" s="476"/>
      <c r="Z41" s="476"/>
      <c r="AA41" s="476"/>
      <c r="AB41" s="476"/>
      <c r="AC41" s="476"/>
      <c r="AD41" s="476"/>
      <c r="AE41" s="476"/>
      <c r="AF41" s="476"/>
      <c r="AG41" s="476"/>
      <c r="AH41" s="476"/>
      <c r="AI41" s="476"/>
      <c r="AJ41" s="476"/>
      <c r="AK41" s="476"/>
      <c r="AL41" s="476"/>
      <c r="AM41" s="476"/>
    </row>
    <row r="42" spans="1:39" x14ac:dyDescent="0.2">
      <c r="Q42" s="476"/>
      <c r="R42" s="476"/>
      <c r="S42" s="476"/>
      <c r="T42" s="476"/>
      <c r="U42" s="476"/>
      <c r="V42" s="476"/>
      <c r="W42" s="476"/>
      <c r="X42" s="476"/>
      <c r="Y42" s="476"/>
      <c r="Z42" s="476"/>
      <c r="AA42" s="476"/>
      <c r="AB42" s="476"/>
      <c r="AC42" s="476"/>
      <c r="AD42" s="476"/>
      <c r="AE42" s="476"/>
      <c r="AF42" s="476"/>
      <c r="AG42" s="476"/>
      <c r="AH42" s="476"/>
      <c r="AI42" s="476"/>
      <c r="AJ42" s="476"/>
      <c r="AK42" s="476"/>
      <c r="AL42" s="476"/>
      <c r="AM42" s="476"/>
    </row>
    <row r="43" spans="1:39" x14ac:dyDescent="0.2">
      <c r="Q43" s="476"/>
      <c r="R43" s="476"/>
      <c r="S43" s="476"/>
      <c r="T43" s="476"/>
      <c r="U43" s="476"/>
      <c r="V43" s="476"/>
      <c r="W43" s="476"/>
      <c r="X43" s="476"/>
      <c r="Y43" s="476"/>
      <c r="Z43" s="476"/>
      <c r="AA43" s="476"/>
      <c r="AB43" s="476"/>
      <c r="AC43" s="476"/>
      <c r="AD43" s="476"/>
      <c r="AE43" s="476"/>
      <c r="AF43" s="476"/>
      <c r="AG43" s="476"/>
      <c r="AH43" s="476"/>
      <c r="AI43" s="476"/>
      <c r="AJ43" s="476"/>
      <c r="AK43" s="476"/>
      <c r="AL43" s="476"/>
      <c r="AM43" s="476"/>
    </row>
    <row r="44" spans="1:39" x14ac:dyDescent="0.2">
      <c r="Q44" s="476"/>
      <c r="R44" s="476"/>
      <c r="S44" s="476"/>
      <c r="T44" s="476"/>
      <c r="U44" s="476"/>
      <c r="V44" s="476"/>
      <c r="W44" s="476"/>
      <c r="X44" s="476"/>
      <c r="Y44" s="476"/>
      <c r="Z44" s="476"/>
      <c r="AA44" s="476"/>
      <c r="AB44" s="476"/>
      <c r="AC44" s="476"/>
      <c r="AD44" s="476"/>
      <c r="AE44" s="476"/>
      <c r="AF44" s="476"/>
      <c r="AG44" s="476"/>
      <c r="AH44" s="476"/>
      <c r="AI44" s="476"/>
      <c r="AJ44" s="476"/>
      <c r="AK44" s="476"/>
      <c r="AL44" s="476"/>
      <c r="AM44" s="476"/>
    </row>
  </sheetData>
  <customSheetViews>
    <customSheetView guid="{4BF6A69F-C29D-460A-9E84-5045F8F80EEB}" showGridLines="0">
      <selection activeCell="W22" sqref="W22"/>
      <pageMargins left="0.7" right="0.7" top="0.75" bottom="0.75" header="0.3" footer="0.3"/>
      <pageSetup paperSize="9" orientation="landscape" verticalDpi="0" r:id="rId1"/>
    </customSheetView>
  </customSheetViews>
  <mergeCells count="1">
    <mergeCell ref="A2:V2"/>
  </mergeCells>
  <phoneticPr fontId="10" type="noConversion"/>
  <pageMargins left="0.7" right="0.7" top="0.75" bottom="0.75" header="0.3" footer="0.3"/>
  <pageSetup paperSize="9" orientation="landscape" verticalDpi="0" r:id="rId2"/>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workbookViewId="0">
      <selection sqref="A1:I1"/>
    </sheetView>
  </sheetViews>
  <sheetFormatPr baseColWidth="10" defaultRowHeight="12.75" x14ac:dyDescent="0.2"/>
  <cols>
    <col min="1" max="1" width="2.140625" style="180" customWidth="1"/>
    <col min="2" max="2" width="20.85546875" style="180" customWidth="1"/>
    <col min="3" max="3" width="14.7109375" style="180" customWidth="1"/>
    <col min="4" max="4" width="10.7109375" style="180" customWidth="1"/>
    <col min="5" max="5" width="11.140625" style="180" customWidth="1"/>
    <col min="6" max="6" width="10.42578125" style="180" customWidth="1"/>
    <col min="7" max="7" width="11.42578125" style="180" customWidth="1"/>
    <col min="8" max="8" width="11" style="180" bestFit="1" customWidth="1"/>
    <col min="9" max="9" width="2.7109375" style="180" customWidth="1"/>
    <col min="10" max="256" width="11.42578125" style="180"/>
    <col min="257" max="257" width="2.140625" style="180" customWidth="1"/>
    <col min="258" max="258" width="20.85546875" style="180" customWidth="1"/>
    <col min="259" max="259" width="14.7109375" style="180" customWidth="1"/>
    <col min="260" max="260" width="10.7109375" style="180" customWidth="1"/>
    <col min="261" max="261" width="11.140625" style="180" customWidth="1"/>
    <col min="262" max="262" width="10.42578125" style="180" customWidth="1"/>
    <col min="263" max="263" width="11.42578125" style="180" customWidth="1"/>
    <col min="264" max="264" width="11" style="180" bestFit="1" customWidth="1"/>
    <col min="265" max="265" width="2.7109375" style="180" customWidth="1"/>
    <col min="266" max="512" width="11.42578125" style="180"/>
    <col min="513" max="513" width="2.140625" style="180" customWidth="1"/>
    <col min="514" max="514" width="20.85546875" style="180" customWidth="1"/>
    <col min="515" max="515" width="14.7109375" style="180" customWidth="1"/>
    <col min="516" max="516" width="10.7109375" style="180" customWidth="1"/>
    <col min="517" max="517" width="11.140625" style="180" customWidth="1"/>
    <col min="518" max="518" width="10.42578125" style="180" customWidth="1"/>
    <col min="519" max="519" width="11.42578125" style="180" customWidth="1"/>
    <col min="520" max="520" width="11" style="180" bestFit="1" customWidth="1"/>
    <col min="521" max="521" width="2.7109375" style="180" customWidth="1"/>
    <col min="522" max="768" width="11.42578125" style="180"/>
    <col min="769" max="769" width="2.140625" style="180" customWidth="1"/>
    <col min="770" max="770" width="20.85546875" style="180" customWidth="1"/>
    <col min="771" max="771" width="14.7109375" style="180" customWidth="1"/>
    <col min="772" max="772" width="10.7109375" style="180" customWidth="1"/>
    <col min="773" max="773" width="11.140625" style="180" customWidth="1"/>
    <col min="774" max="774" width="10.42578125" style="180" customWidth="1"/>
    <col min="775" max="775" width="11.42578125" style="180" customWidth="1"/>
    <col min="776" max="776" width="11" style="180" bestFit="1" customWidth="1"/>
    <col min="777" max="777" width="2.7109375" style="180" customWidth="1"/>
    <col min="778" max="1024" width="11.42578125" style="180"/>
    <col min="1025" max="1025" width="2.140625" style="180" customWidth="1"/>
    <col min="1026" max="1026" width="20.85546875" style="180" customWidth="1"/>
    <col min="1027" max="1027" width="14.7109375" style="180" customWidth="1"/>
    <col min="1028" max="1028" width="10.7109375" style="180" customWidth="1"/>
    <col min="1029" max="1029" width="11.140625" style="180" customWidth="1"/>
    <col min="1030" max="1030" width="10.42578125" style="180" customWidth="1"/>
    <col min="1031" max="1031" width="11.42578125" style="180" customWidth="1"/>
    <col min="1032" max="1032" width="11" style="180" bestFit="1" customWidth="1"/>
    <col min="1033" max="1033" width="2.7109375" style="180" customWidth="1"/>
    <col min="1034" max="1280" width="11.42578125" style="180"/>
    <col min="1281" max="1281" width="2.140625" style="180" customWidth="1"/>
    <col min="1282" max="1282" width="20.85546875" style="180" customWidth="1"/>
    <col min="1283" max="1283" width="14.7109375" style="180" customWidth="1"/>
    <col min="1284" max="1284" width="10.7109375" style="180" customWidth="1"/>
    <col min="1285" max="1285" width="11.140625" style="180" customWidth="1"/>
    <col min="1286" max="1286" width="10.42578125" style="180" customWidth="1"/>
    <col min="1287" max="1287" width="11.42578125" style="180" customWidth="1"/>
    <col min="1288" max="1288" width="11" style="180" bestFit="1" customWidth="1"/>
    <col min="1289" max="1289" width="2.7109375" style="180" customWidth="1"/>
    <col min="1290" max="1536" width="11.42578125" style="180"/>
    <col min="1537" max="1537" width="2.140625" style="180" customWidth="1"/>
    <col min="1538" max="1538" width="20.85546875" style="180" customWidth="1"/>
    <col min="1539" max="1539" width="14.7109375" style="180" customWidth="1"/>
    <col min="1540" max="1540" width="10.7109375" style="180" customWidth="1"/>
    <col min="1541" max="1541" width="11.140625" style="180" customWidth="1"/>
    <col min="1542" max="1542" width="10.42578125" style="180" customWidth="1"/>
    <col min="1543" max="1543" width="11.42578125" style="180" customWidth="1"/>
    <col min="1544" max="1544" width="11" style="180" bestFit="1" customWidth="1"/>
    <col min="1545" max="1545" width="2.7109375" style="180" customWidth="1"/>
    <col min="1546" max="1792" width="11.42578125" style="180"/>
    <col min="1793" max="1793" width="2.140625" style="180" customWidth="1"/>
    <col min="1794" max="1794" width="20.85546875" style="180" customWidth="1"/>
    <col min="1795" max="1795" width="14.7109375" style="180" customWidth="1"/>
    <col min="1796" max="1796" width="10.7109375" style="180" customWidth="1"/>
    <col min="1797" max="1797" width="11.140625" style="180" customWidth="1"/>
    <col min="1798" max="1798" width="10.42578125" style="180" customWidth="1"/>
    <col min="1799" max="1799" width="11.42578125" style="180" customWidth="1"/>
    <col min="1800" max="1800" width="11" style="180" bestFit="1" customWidth="1"/>
    <col min="1801" max="1801" width="2.7109375" style="180" customWidth="1"/>
    <col min="1802" max="2048" width="11.42578125" style="180"/>
    <col min="2049" max="2049" width="2.140625" style="180" customWidth="1"/>
    <col min="2050" max="2050" width="20.85546875" style="180" customWidth="1"/>
    <col min="2051" max="2051" width="14.7109375" style="180" customWidth="1"/>
    <col min="2052" max="2052" width="10.7109375" style="180" customWidth="1"/>
    <col min="2053" max="2053" width="11.140625" style="180" customWidth="1"/>
    <col min="2054" max="2054" width="10.42578125" style="180" customWidth="1"/>
    <col min="2055" max="2055" width="11.42578125" style="180" customWidth="1"/>
    <col min="2056" max="2056" width="11" style="180" bestFit="1" customWidth="1"/>
    <col min="2057" max="2057" width="2.7109375" style="180" customWidth="1"/>
    <col min="2058" max="2304" width="11.42578125" style="180"/>
    <col min="2305" max="2305" width="2.140625" style="180" customWidth="1"/>
    <col min="2306" max="2306" width="20.85546875" style="180" customWidth="1"/>
    <col min="2307" max="2307" width="14.7109375" style="180" customWidth="1"/>
    <col min="2308" max="2308" width="10.7109375" style="180" customWidth="1"/>
    <col min="2309" max="2309" width="11.140625" style="180" customWidth="1"/>
    <col min="2310" max="2310" width="10.42578125" style="180" customWidth="1"/>
    <col min="2311" max="2311" width="11.42578125" style="180" customWidth="1"/>
    <col min="2312" max="2312" width="11" style="180" bestFit="1" customWidth="1"/>
    <col min="2313" max="2313" width="2.7109375" style="180" customWidth="1"/>
    <col min="2314" max="2560" width="11.42578125" style="180"/>
    <col min="2561" max="2561" width="2.140625" style="180" customWidth="1"/>
    <col min="2562" max="2562" width="20.85546875" style="180" customWidth="1"/>
    <col min="2563" max="2563" width="14.7109375" style="180" customWidth="1"/>
    <col min="2564" max="2564" width="10.7109375" style="180" customWidth="1"/>
    <col min="2565" max="2565" width="11.140625" style="180" customWidth="1"/>
    <col min="2566" max="2566" width="10.42578125" style="180" customWidth="1"/>
    <col min="2567" max="2567" width="11.42578125" style="180" customWidth="1"/>
    <col min="2568" max="2568" width="11" style="180" bestFit="1" customWidth="1"/>
    <col min="2569" max="2569" width="2.7109375" style="180" customWidth="1"/>
    <col min="2570" max="2816" width="11.42578125" style="180"/>
    <col min="2817" max="2817" width="2.140625" style="180" customWidth="1"/>
    <col min="2818" max="2818" width="20.85546875" style="180" customWidth="1"/>
    <col min="2819" max="2819" width="14.7109375" style="180" customWidth="1"/>
    <col min="2820" max="2820" width="10.7109375" style="180" customWidth="1"/>
    <col min="2821" max="2821" width="11.140625" style="180" customWidth="1"/>
    <col min="2822" max="2822" width="10.42578125" style="180" customWidth="1"/>
    <col min="2823" max="2823" width="11.42578125" style="180" customWidth="1"/>
    <col min="2824" max="2824" width="11" style="180" bestFit="1" customWidth="1"/>
    <col min="2825" max="2825" width="2.7109375" style="180" customWidth="1"/>
    <col min="2826" max="3072" width="11.42578125" style="180"/>
    <col min="3073" max="3073" width="2.140625" style="180" customWidth="1"/>
    <col min="3074" max="3074" width="20.85546875" style="180" customWidth="1"/>
    <col min="3075" max="3075" width="14.7109375" style="180" customWidth="1"/>
    <col min="3076" max="3076" width="10.7109375" style="180" customWidth="1"/>
    <col min="3077" max="3077" width="11.140625" style="180" customWidth="1"/>
    <col min="3078" max="3078" width="10.42578125" style="180" customWidth="1"/>
    <col min="3079" max="3079" width="11.42578125" style="180" customWidth="1"/>
    <col min="3080" max="3080" width="11" style="180" bestFit="1" customWidth="1"/>
    <col min="3081" max="3081" width="2.7109375" style="180" customWidth="1"/>
    <col min="3082" max="3328" width="11.42578125" style="180"/>
    <col min="3329" max="3329" width="2.140625" style="180" customWidth="1"/>
    <col min="3330" max="3330" width="20.85546875" style="180" customWidth="1"/>
    <col min="3331" max="3331" width="14.7109375" style="180" customWidth="1"/>
    <col min="3332" max="3332" width="10.7109375" style="180" customWidth="1"/>
    <col min="3333" max="3333" width="11.140625" style="180" customWidth="1"/>
    <col min="3334" max="3334" width="10.42578125" style="180" customWidth="1"/>
    <col min="3335" max="3335" width="11.42578125" style="180" customWidth="1"/>
    <col min="3336" max="3336" width="11" style="180" bestFit="1" customWidth="1"/>
    <col min="3337" max="3337" width="2.7109375" style="180" customWidth="1"/>
    <col min="3338" max="3584" width="11.42578125" style="180"/>
    <col min="3585" max="3585" width="2.140625" style="180" customWidth="1"/>
    <col min="3586" max="3586" width="20.85546875" style="180" customWidth="1"/>
    <col min="3587" max="3587" width="14.7109375" style="180" customWidth="1"/>
    <col min="3588" max="3588" width="10.7109375" style="180" customWidth="1"/>
    <col min="3589" max="3589" width="11.140625" style="180" customWidth="1"/>
    <col min="3590" max="3590" width="10.42578125" style="180" customWidth="1"/>
    <col min="3591" max="3591" width="11.42578125" style="180" customWidth="1"/>
    <col min="3592" max="3592" width="11" style="180" bestFit="1" customWidth="1"/>
    <col min="3593" max="3593" width="2.7109375" style="180" customWidth="1"/>
    <col min="3594" max="3840" width="11.42578125" style="180"/>
    <col min="3841" max="3841" width="2.140625" style="180" customWidth="1"/>
    <col min="3842" max="3842" width="20.85546875" style="180" customWidth="1"/>
    <col min="3843" max="3843" width="14.7109375" style="180" customWidth="1"/>
    <col min="3844" max="3844" width="10.7109375" style="180" customWidth="1"/>
    <col min="3845" max="3845" width="11.140625" style="180" customWidth="1"/>
    <col min="3846" max="3846" width="10.42578125" style="180" customWidth="1"/>
    <col min="3847" max="3847" width="11.42578125" style="180" customWidth="1"/>
    <col min="3848" max="3848" width="11" style="180" bestFit="1" customWidth="1"/>
    <col min="3849" max="3849" width="2.7109375" style="180" customWidth="1"/>
    <col min="3850" max="4096" width="11.42578125" style="180"/>
    <col min="4097" max="4097" width="2.140625" style="180" customWidth="1"/>
    <col min="4098" max="4098" width="20.85546875" style="180" customWidth="1"/>
    <col min="4099" max="4099" width="14.7109375" style="180" customWidth="1"/>
    <col min="4100" max="4100" width="10.7109375" style="180" customWidth="1"/>
    <col min="4101" max="4101" width="11.140625" style="180" customWidth="1"/>
    <col min="4102" max="4102" width="10.42578125" style="180" customWidth="1"/>
    <col min="4103" max="4103" width="11.42578125" style="180" customWidth="1"/>
    <col min="4104" max="4104" width="11" style="180" bestFit="1" customWidth="1"/>
    <col min="4105" max="4105" width="2.7109375" style="180" customWidth="1"/>
    <col min="4106" max="4352" width="11.42578125" style="180"/>
    <col min="4353" max="4353" width="2.140625" style="180" customWidth="1"/>
    <col min="4354" max="4354" width="20.85546875" style="180" customWidth="1"/>
    <col min="4355" max="4355" width="14.7109375" style="180" customWidth="1"/>
    <col min="4356" max="4356" width="10.7109375" style="180" customWidth="1"/>
    <col min="4357" max="4357" width="11.140625" style="180" customWidth="1"/>
    <col min="4358" max="4358" width="10.42578125" style="180" customWidth="1"/>
    <col min="4359" max="4359" width="11.42578125" style="180" customWidth="1"/>
    <col min="4360" max="4360" width="11" style="180" bestFit="1" customWidth="1"/>
    <col min="4361" max="4361" width="2.7109375" style="180" customWidth="1"/>
    <col min="4362" max="4608" width="11.42578125" style="180"/>
    <col min="4609" max="4609" width="2.140625" style="180" customWidth="1"/>
    <col min="4610" max="4610" width="20.85546875" style="180" customWidth="1"/>
    <col min="4611" max="4611" width="14.7109375" style="180" customWidth="1"/>
    <col min="4612" max="4612" width="10.7109375" style="180" customWidth="1"/>
    <col min="4613" max="4613" width="11.140625" style="180" customWidth="1"/>
    <col min="4614" max="4614" width="10.42578125" style="180" customWidth="1"/>
    <col min="4615" max="4615" width="11.42578125" style="180" customWidth="1"/>
    <col min="4616" max="4616" width="11" style="180" bestFit="1" customWidth="1"/>
    <col min="4617" max="4617" width="2.7109375" style="180" customWidth="1"/>
    <col min="4618" max="4864" width="11.42578125" style="180"/>
    <col min="4865" max="4865" width="2.140625" style="180" customWidth="1"/>
    <col min="4866" max="4866" width="20.85546875" style="180" customWidth="1"/>
    <col min="4867" max="4867" width="14.7109375" style="180" customWidth="1"/>
    <col min="4868" max="4868" width="10.7109375" style="180" customWidth="1"/>
    <col min="4869" max="4869" width="11.140625" style="180" customWidth="1"/>
    <col min="4870" max="4870" width="10.42578125" style="180" customWidth="1"/>
    <col min="4871" max="4871" width="11.42578125" style="180" customWidth="1"/>
    <col min="4872" max="4872" width="11" style="180" bestFit="1" customWidth="1"/>
    <col min="4873" max="4873" width="2.7109375" style="180" customWidth="1"/>
    <col min="4874" max="5120" width="11.42578125" style="180"/>
    <col min="5121" max="5121" width="2.140625" style="180" customWidth="1"/>
    <col min="5122" max="5122" width="20.85546875" style="180" customWidth="1"/>
    <col min="5123" max="5123" width="14.7109375" style="180" customWidth="1"/>
    <col min="5124" max="5124" width="10.7109375" style="180" customWidth="1"/>
    <col min="5125" max="5125" width="11.140625" style="180" customWidth="1"/>
    <col min="5126" max="5126" width="10.42578125" style="180" customWidth="1"/>
    <col min="5127" max="5127" width="11.42578125" style="180" customWidth="1"/>
    <col min="5128" max="5128" width="11" style="180" bestFit="1" customWidth="1"/>
    <col min="5129" max="5129" width="2.7109375" style="180" customWidth="1"/>
    <col min="5130" max="5376" width="11.42578125" style="180"/>
    <col min="5377" max="5377" width="2.140625" style="180" customWidth="1"/>
    <col min="5378" max="5378" width="20.85546875" style="180" customWidth="1"/>
    <col min="5379" max="5379" width="14.7109375" style="180" customWidth="1"/>
    <col min="5380" max="5380" width="10.7109375" style="180" customWidth="1"/>
    <col min="5381" max="5381" width="11.140625" style="180" customWidth="1"/>
    <col min="5382" max="5382" width="10.42578125" style="180" customWidth="1"/>
    <col min="5383" max="5383" width="11.42578125" style="180" customWidth="1"/>
    <col min="5384" max="5384" width="11" style="180" bestFit="1" customWidth="1"/>
    <col min="5385" max="5385" width="2.7109375" style="180" customWidth="1"/>
    <col min="5386" max="5632" width="11.42578125" style="180"/>
    <col min="5633" max="5633" width="2.140625" style="180" customWidth="1"/>
    <col min="5634" max="5634" width="20.85546875" style="180" customWidth="1"/>
    <col min="5635" max="5635" width="14.7109375" style="180" customWidth="1"/>
    <col min="5636" max="5636" width="10.7109375" style="180" customWidth="1"/>
    <col min="5637" max="5637" width="11.140625" style="180" customWidth="1"/>
    <col min="5638" max="5638" width="10.42578125" style="180" customWidth="1"/>
    <col min="5639" max="5639" width="11.42578125" style="180" customWidth="1"/>
    <col min="5640" max="5640" width="11" style="180" bestFit="1" customWidth="1"/>
    <col min="5641" max="5641" width="2.7109375" style="180" customWidth="1"/>
    <col min="5642" max="5888" width="11.42578125" style="180"/>
    <col min="5889" max="5889" width="2.140625" style="180" customWidth="1"/>
    <col min="5890" max="5890" width="20.85546875" style="180" customWidth="1"/>
    <col min="5891" max="5891" width="14.7109375" style="180" customWidth="1"/>
    <col min="5892" max="5892" width="10.7109375" style="180" customWidth="1"/>
    <col min="5893" max="5893" width="11.140625" style="180" customWidth="1"/>
    <col min="5894" max="5894" width="10.42578125" style="180" customWidth="1"/>
    <col min="5895" max="5895" width="11.42578125" style="180" customWidth="1"/>
    <col min="5896" max="5896" width="11" style="180" bestFit="1" customWidth="1"/>
    <col min="5897" max="5897" width="2.7109375" style="180" customWidth="1"/>
    <col min="5898" max="6144" width="11.42578125" style="180"/>
    <col min="6145" max="6145" width="2.140625" style="180" customWidth="1"/>
    <col min="6146" max="6146" width="20.85546875" style="180" customWidth="1"/>
    <col min="6147" max="6147" width="14.7109375" style="180" customWidth="1"/>
    <col min="6148" max="6148" width="10.7109375" style="180" customWidth="1"/>
    <col min="6149" max="6149" width="11.140625" style="180" customWidth="1"/>
    <col min="6150" max="6150" width="10.42578125" style="180" customWidth="1"/>
    <col min="6151" max="6151" width="11.42578125" style="180" customWidth="1"/>
    <col min="6152" max="6152" width="11" style="180" bestFit="1" customWidth="1"/>
    <col min="6153" max="6153" width="2.7109375" style="180" customWidth="1"/>
    <col min="6154" max="6400" width="11.42578125" style="180"/>
    <col min="6401" max="6401" width="2.140625" style="180" customWidth="1"/>
    <col min="6402" max="6402" width="20.85546875" style="180" customWidth="1"/>
    <col min="6403" max="6403" width="14.7109375" style="180" customWidth="1"/>
    <col min="6404" max="6404" width="10.7109375" style="180" customWidth="1"/>
    <col min="6405" max="6405" width="11.140625" style="180" customWidth="1"/>
    <col min="6406" max="6406" width="10.42578125" style="180" customWidth="1"/>
    <col min="6407" max="6407" width="11.42578125" style="180" customWidth="1"/>
    <col min="6408" max="6408" width="11" style="180" bestFit="1" customWidth="1"/>
    <col min="6409" max="6409" width="2.7109375" style="180" customWidth="1"/>
    <col min="6410" max="6656" width="11.42578125" style="180"/>
    <col min="6657" max="6657" width="2.140625" style="180" customWidth="1"/>
    <col min="6658" max="6658" width="20.85546875" style="180" customWidth="1"/>
    <col min="6659" max="6659" width="14.7109375" style="180" customWidth="1"/>
    <col min="6660" max="6660" width="10.7109375" style="180" customWidth="1"/>
    <col min="6661" max="6661" width="11.140625" style="180" customWidth="1"/>
    <col min="6662" max="6662" width="10.42578125" style="180" customWidth="1"/>
    <col min="6663" max="6663" width="11.42578125" style="180" customWidth="1"/>
    <col min="6664" max="6664" width="11" style="180" bestFit="1" customWidth="1"/>
    <col min="6665" max="6665" width="2.7109375" style="180" customWidth="1"/>
    <col min="6666" max="6912" width="11.42578125" style="180"/>
    <col min="6913" max="6913" width="2.140625" style="180" customWidth="1"/>
    <col min="6914" max="6914" width="20.85546875" style="180" customWidth="1"/>
    <col min="6915" max="6915" width="14.7109375" style="180" customWidth="1"/>
    <col min="6916" max="6916" width="10.7109375" style="180" customWidth="1"/>
    <col min="6917" max="6917" width="11.140625" style="180" customWidth="1"/>
    <col min="6918" max="6918" width="10.42578125" style="180" customWidth="1"/>
    <col min="6919" max="6919" width="11.42578125" style="180" customWidth="1"/>
    <col min="6920" max="6920" width="11" style="180" bestFit="1" customWidth="1"/>
    <col min="6921" max="6921" width="2.7109375" style="180" customWidth="1"/>
    <col min="6922" max="7168" width="11.42578125" style="180"/>
    <col min="7169" max="7169" width="2.140625" style="180" customWidth="1"/>
    <col min="7170" max="7170" width="20.85546875" style="180" customWidth="1"/>
    <col min="7171" max="7171" width="14.7109375" style="180" customWidth="1"/>
    <col min="7172" max="7172" width="10.7109375" style="180" customWidth="1"/>
    <col min="7173" max="7173" width="11.140625" style="180" customWidth="1"/>
    <col min="7174" max="7174" width="10.42578125" style="180" customWidth="1"/>
    <col min="7175" max="7175" width="11.42578125" style="180" customWidth="1"/>
    <col min="7176" max="7176" width="11" style="180" bestFit="1" customWidth="1"/>
    <col min="7177" max="7177" width="2.7109375" style="180" customWidth="1"/>
    <col min="7178" max="7424" width="11.42578125" style="180"/>
    <col min="7425" max="7425" width="2.140625" style="180" customWidth="1"/>
    <col min="7426" max="7426" width="20.85546875" style="180" customWidth="1"/>
    <col min="7427" max="7427" width="14.7109375" style="180" customWidth="1"/>
    <col min="7428" max="7428" width="10.7109375" style="180" customWidth="1"/>
    <col min="7429" max="7429" width="11.140625" style="180" customWidth="1"/>
    <col min="7430" max="7430" width="10.42578125" style="180" customWidth="1"/>
    <col min="7431" max="7431" width="11.42578125" style="180" customWidth="1"/>
    <col min="7432" max="7432" width="11" style="180" bestFit="1" customWidth="1"/>
    <col min="7433" max="7433" width="2.7109375" style="180" customWidth="1"/>
    <col min="7434" max="7680" width="11.42578125" style="180"/>
    <col min="7681" max="7681" width="2.140625" style="180" customWidth="1"/>
    <col min="7682" max="7682" width="20.85546875" style="180" customWidth="1"/>
    <col min="7683" max="7683" width="14.7109375" style="180" customWidth="1"/>
    <col min="7684" max="7684" width="10.7109375" style="180" customWidth="1"/>
    <col min="7685" max="7685" width="11.140625" style="180" customWidth="1"/>
    <col min="7686" max="7686" width="10.42578125" style="180" customWidth="1"/>
    <col min="7687" max="7687" width="11.42578125" style="180" customWidth="1"/>
    <col min="7688" max="7688" width="11" style="180" bestFit="1" customWidth="1"/>
    <col min="7689" max="7689" width="2.7109375" style="180" customWidth="1"/>
    <col min="7690" max="7936" width="11.42578125" style="180"/>
    <col min="7937" max="7937" width="2.140625" style="180" customWidth="1"/>
    <col min="7938" max="7938" width="20.85546875" style="180" customWidth="1"/>
    <col min="7939" max="7939" width="14.7109375" style="180" customWidth="1"/>
    <col min="7940" max="7940" width="10.7109375" style="180" customWidth="1"/>
    <col min="7941" max="7941" width="11.140625" style="180" customWidth="1"/>
    <col min="7942" max="7942" width="10.42578125" style="180" customWidth="1"/>
    <col min="7943" max="7943" width="11.42578125" style="180" customWidth="1"/>
    <col min="7944" max="7944" width="11" style="180" bestFit="1" customWidth="1"/>
    <col min="7945" max="7945" width="2.7109375" style="180" customWidth="1"/>
    <col min="7946" max="8192" width="11.42578125" style="180"/>
    <col min="8193" max="8193" width="2.140625" style="180" customWidth="1"/>
    <col min="8194" max="8194" width="20.85546875" style="180" customWidth="1"/>
    <col min="8195" max="8195" width="14.7109375" style="180" customWidth="1"/>
    <col min="8196" max="8196" width="10.7109375" style="180" customWidth="1"/>
    <col min="8197" max="8197" width="11.140625" style="180" customWidth="1"/>
    <col min="8198" max="8198" width="10.42578125" style="180" customWidth="1"/>
    <col min="8199" max="8199" width="11.42578125" style="180" customWidth="1"/>
    <col min="8200" max="8200" width="11" style="180" bestFit="1" customWidth="1"/>
    <col min="8201" max="8201" width="2.7109375" style="180" customWidth="1"/>
    <col min="8202" max="8448" width="11.42578125" style="180"/>
    <col min="8449" max="8449" width="2.140625" style="180" customWidth="1"/>
    <col min="8450" max="8450" width="20.85546875" style="180" customWidth="1"/>
    <col min="8451" max="8451" width="14.7109375" style="180" customWidth="1"/>
    <col min="8452" max="8452" width="10.7109375" style="180" customWidth="1"/>
    <col min="8453" max="8453" width="11.140625" style="180" customWidth="1"/>
    <col min="8454" max="8454" width="10.42578125" style="180" customWidth="1"/>
    <col min="8455" max="8455" width="11.42578125" style="180" customWidth="1"/>
    <col min="8456" max="8456" width="11" style="180" bestFit="1" customWidth="1"/>
    <col min="8457" max="8457" width="2.7109375" style="180" customWidth="1"/>
    <col min="8458" max="8704" width="11.42578125" style="180"/>
    <col min="8705" max="8705" width="2.140625" style="180" customWidth="1"/>
    <col min="8706" max="8706" width="20.85546875" style="180" customWidth="1"/>
    <col min="8707" max="8707" width="14.7109375" style="180" customWidth="1"/>
    <col min="8708" max="8708" width="10.7109375" style="180" customWidth="1"/>
    <col min="8709" max="8709" width="11.140625" style="180" customWidth="1"/>
    <col min="8710" max="8710" width="10.42578125" style="180" customWidth="1"/>
    <col min="8711" max="8711" width="11.42578125" style="180" customWidth="1"/>
    <col min="8712" max="8712" width="11" style="180" bestFit="1" customWidth="1"/>
    <col min="8713" max="8713" width="2.7109375" style="180" customWidth="1"/>
    <col min="8714" max="8960" width="11.42578125" style="180"/>
    <col min="8961" max="8961" width="2.140625" style="180" customWidth="1"/>
    <col min="8962" max="8962" width="20.85546875" style="180" customWidth="1"/>
    <col min="8963" max="8963" width="14.7109375" style="180" customWidth="1"/>
    <col min="8964" max="8964" width="10.7109375" style="180" customWidth="1"/>
    <col min="8965" max="8965" width="11.140625" style="180" customWidth="1"/>
    <col min="8966" max="8966" width="10.42578125" style="180" customWidth="1"/>
    <col min="8967" max="8967" width="11.42578125" style="180" customWidth="1"/>
    <col min="8968" max="8968" width="11" style="180" bestFit="1" customWidth="1"/>
    <col min="8969" max="8969" width="2.7109375" style="180" customWidth="1"/>
    <col min="8970" max="9216" width="11.42578125" style="180"/>
    <col min="9217" max="9217" width="2.140625" style="180" customWidth="1"/>
    <col min="9218" max="9218" width="20.85546875" style="180" customWidth="1"/>
    <col min="9219" max="9219" width="14.7109375" style="180" customWidth="1"/>
    <col min="9220" max="9220" width="10.7109375" style="180" customWidth="1"/>
    <col min="9221" max="9221" width="11.140625" style="180" customWidth="1"/>
    <col min="9222" max="9222" width="10.42578125" style="180" customWidth="1"/>
    <col min="9223" max="9223" width="11.42578125" style="180" customWidth="1"/>
    <col min="9224" max="9224" width="11" style="180" bestFit="1" customWidth="1"/>
    <col min="9225" max="9225" width="2.7109375" style="180" customWidth="1"/>
    <col min="9226" max="9472" width="11.42578125" style="180"/>
    <col min="9473" max="9473" width="2.140625" style="180" customWidth="1"/>
    <col min="9474" max="9474" width="20.85546875" style="180" customWidth="1"/>
    <col min="9475" max="9475" width="14.7109375" style="180" customWidth="1"/>
    <col min="9476" max="9476" width="10.7109375" style="180" customWidth="1"/>
    <col min="9477" max="9477" width="11.140625" style="180" customWidth="1"/>
    <col min="9478" max="9478" width="10.42578125" style="180" customWidth="1"/>
    <col min="9479" max="9479" width="11.42578125" style="180" customWidth="1"/>
    <col min="9480" max="9480" width="11" style="180" bestFit="1" customWidth="1"/>
    <col min="9481" max="9481" width="2.7109375" style="180" customWidth="1"/>
    <col min="9482" max="9728" width="11.42578125" style="180"/>
    <col min="9729" max="9729" width="2.140625" style="180" customWidth="1"/>
    <col min="9730" max="9730" width="20.85546875" style="180" customWidth="1"/>
    <col min="9731" max="9731" width="14.7109375" style="180" customWidth="1"/>
    <col min="9732" max="9732" width="10.7109375" style="180" customWidth="1"/>
    <col min="9733" max="9733" width="11.140625" style="180" customWidth="1"/>
    <col min="9734" max="9734" width="10.42578125" style="180" customWidth="1"/>
    <col min="9735" max="9735" width="11.42578125" style="180" customWidth="1"/>
    <col min="9736" max="9736" width="11" style="180" bestFit="1" customWidth="1"/>
    <col min="9737" max="9737" width="2.7109375" style="180" customWidth="1"/>
    <col min="9738" max="9984" width="11.42578125" style="180"/>
    <col min="9985" max="9985" width="2.140625" style="180" customWidth="1"/>
    <col min="9986" max="9986" width="20.85546875" style="180" customWidth="1"/>
    <col min="9987" max="9987" width="14.7109375" style="180" customWidth="1"/>
    <col min="9988" max="9988" width="10.7109375" style="180" customWidth="1"/>
    <col min="9989" max="9989" width="11.140625" style="180" customWidth="1"/>
    <col min="9990" max="9990" width="10.42578125" style="180" customWidth="1"/>
    <col min="9991" max="9991" width="11.42578125" style="180" customWidth="1"/>
    <col min="9992" max="9992" width="11" style="180" bestFit="1" customWidth="1"/>
    <col min="9993" max="9993" width="2.7109375" style="180" customWidth="1"/>
    <col min="9994" max="10240" width="11.42578125" style="180"/>
    <col min="10241" max="10241" width="2.140625" style="180" customWidth="1"/>
    <col min="10242" max="10242" width="20.85546875" style="180" customWidth="1"/>
    <col min="10243" max="10243" width="14.7109375" style="180" customWidth="1"/>
    <col min="10244" max="10244" width="10.7109375" style="180" customWidth="1"/>
    <col min="10245" max="10245" width="11.140625" style="180" customWidth="1"/>
    <col min="10246" max="10246" width="10.42578125" style="180" customWidth="1"/>
    <col min="10247" max="10247" width="11.42578125" style="180" customWidth="1"/>
    <col min="10248" max="10248" width="11" style="180" bestFit="1" customWidth="1"/>
    <col min="10249" max="10249" width="2.7109375" style="180" customWidth="1"/>
    <col min="10250" max="10496" width="11.42578125" style="180"/>
    <col min="10497" max="10497" width="2.140625" style="180" customWidth="1"/>
    <col min="10498" max="10498" width="20.85546875" style="180" customWidth="1"/>
    <col min="10499" max="10499" width="14.7109375" style="180" customWidth="1"/>
    <col min="10500" max="10500" width="10.7109375" style="180" customWidth="1"/>
    <col min="10501" max="10501" width="11.140625" style="180" customWidth="1"/>
    <col min="10502" max="10502" width="10.42578125" style="180" customWidth="1"/>
    <col min="10503" max="10503" width="11.42578125" style="180" customWidth="1"/>
    <col min="10504" max="10504" width="11" style="180" bestFit="1" customWidth="1"/>
    <col min="10505" max="10505" width="2.7109375" style="180" customWidth="1"/>
    <col min="10506" max="10752" width="11.42578125" style="180"/>
    <col min="10753" max="10753" width="2.140625" style="180" customWidth="1"/>
    <col min="10754" max="10754" width="20.85546875" style="180" customWidth="1"/>
    <col min="10755" max="10755" width="14.7109375" style="180" customWidth="1"/>
    <col min="10756" max="10756" width="10.7109375" style="180" customWidth="1"/>
    <col min="10757" max="10757" width="11.140625" style="180" customWidth="1"/>
    <col min="10758" max="10758" width="10.42578125" style="180" customWidth="1"/>
    <col min="10759" max="10759" width="11.42578125" style="180" customWidth="1"/>
    <col min="10760" max="10760" width="11" style="180" bestFit="1" customWidth="1"/>
    <col min="10761" max="10761" width="2.7109375" style="180" customWidth="1"/>
    <col min="10762" max="11008" width="11.42578125" style="180"/>
    <col min="11009" max="11009" width="2.140625" style="180" customWidth="1"/>
    <col min="11010" max="11010" width="20.85546875" style="180" customWidth="1"/>
    <col min="11011" max="11011" width="14.7109375" style="180" customWidth="1"/>
    <col min="11012" max="11012" width="10.7109375" style="180" customWidth="1"/>
    <col min="11013" max="11013" width="11.140625" style="180" customWidth="1"/>
    <col min="11014" max="11014" width="10.42578125" style="180" customWidth="1"/>
    <col min="11015" max="11015" width="11.42578125" style="180" customWidth="1"/>
    <col min="11016" max="11016" width="11" style="180" bestFit="1" customWidth="1"/>
    <col min="11017" max="11017" width="2.7109375" style="180" customWidth="1"/>
    <col min="11018" max="11264" width="11.42578125" style="180"/>
    <col min="11265" max="11265" width="2.140625" style="180" customWidth="1"/>
    <col min="11266" max="11266" width="20.85546875" style="180" customWidth="1"/>
    <col min="11267" max="11267" width="14.7109375" style="180" customWidth="1"/>
    <col min="11268" max="11268" width="10.7109375" style="180" customWidth="1"/>
    <col min="11269" max="11269" width="11.140625" style="180" customWidth="1"/>
    <col min="11270" max="11270" width="10.42578125" style="180" customWidth="1"/>
    <col min="11271" max="11271" width="11.42578125" style="180" customWidth="1"/>
    <col min="11272" max="11272" width="11" style="180" bestFit="1" customWidth="1"/>
    <col min="11273" max="11273" width="2.7109375" style="180" customWidth="1"/>
    <col min="11274" max="11520" width="11.42578125" style="180"/>
    <col min="11521" max="11521" width="2.140625" style="180" customWidth="1"/>
    <col min="11522" max="11522" width="20.85546875" style="180" customWidth="1"/>
    <col min="11523" max="11523" width="14.7109375" style="180" customWidth="1"/>
    <col min="11524" max="11524" width="10.7109375" style="180" customWidth="1"/>
    <col min="11525" max="11525" width="11.140625" style="180" customWidth="1"/>
    <col min="11526" max="11526" width="10.42578125" style="180" customWidth="1"/>
    <col min="11527" max="11527" width="11.42578125" style="180" customWidth="1"/>
    <col min="11528" max="11528" width="11" style="180" bestFit="1" customWidth="1"/>
    <col min="11529" max="11529" width="2.7109375" style="180" customWidth="1"/>
    <col min="11530" max="11776" width="11.42578125" style="180"/>
    <col min="11777" max="11777" width="2.140625" style="180" customWidth="1"/>
    <col min="11778" max="11778" width="20.85546875" style="180" customWidth="1"/>
    <col min="11779" max="11779" width="14.7109375" style="180" customWidth="1"/>
    <col min="11780" max="11780" width="10.7109375" style="180" customWidth="1"/>
    <col min="11781" max="11781" width="11.140625" style="180" customWidth="1"/>
    <col min="11782" max="11782" width="10.42578125" style="180" customWidth="1"/>
    <col min="11783" max="11783" width="11.42578125" style="180" customWidth="1"/>
    <col min="11784" max="11784" width="11" style="180" bestFit="1" customWidth="1"/>
    <col min="11785" max="11785" width="2.7109375" style="180" customWidth="1"/>
    <col min="11786" max="12032" width="11.42578125" style="180"/>
    <col min="12033" max="12033" width="2.140625" style="180" customWidth="1"/>
    <col min="12034" max="12034" width="20.85546875" style="180" customWidth="1"/>
    <col min="12035" max="12035" width="14.7109375" style="180" customWidth="1"/>
    <col min="12036" max="12036" width="10.7109375" style="180" customWidth="1"/>
    <col min="12037" max="12037" width="11.140625" style="180" customWidth="1"/>
    <col min="12038" max="12038" width="10.42578125" style="180" customWidth="1"/>
    <col min="12039" max="12039" width="11.42578125" style="180" customWidth="1"/>
    <col min="12040" max="12040" width="11" style="180" bestFit="1" customWidth="1"/>
    <col min="12041" max="12041" width="2.7109375" style="180" customWidth="1"/>
    <col min="12042" max="12288" width="11.42578125" style="180"/>
    <col min="12289" max="12289" width="2.140625" style="180" customWidth="1"/>
    <col min="12290" max="12290" width="20.85546875" style="180" customWidth="1"/>
    <col min="12291" max="12291" width="14.7109375" style="180" customWidth="1"/>
    <col min="12292" max="12292" width="10.7109375" style="180" customWidth="1"/>
    <col min="12293" max="12293" width="11.140625" style="180" customWidth="1"/>
    <col min="12294" max="12294" width="10.42578125" style="180" customWidth="1"/>
    <col min="12295" max="12295" width="11.42578125" style="180" customWidth="1"/>
    <col min="12296" max="12296" width="11" style="180" bestFit="1" customWidth="1"/>
    <col min="12297" max="12297" width="2.7109375" style="180" customWidth="1"/>
    <col min="12298" max="12544" width="11.42578125" style="180"/>
    <col min="12545" max="12545" width="2.140625" style="180" customWidth="1"/>
    <col min="12546" max="12546" width="20.85546875" style="180" customWidth="1"/>
    <col min="12547" max="12547" width="14.7109375" style="180" customWidth="1"/>
    <col min="12548" max="12548" width="10.7109375" style="180" customWidth="1"/>
    <col min="12549" max="12549" width="11.140625" style="180" customWidth="1"/>
    <col min="12550" max="12550" width="10.42578125" style="180" customWidth="1"/>
    <col min="12551" max="12551" width="11.42578125" style="180" customWidth="1"/>
    <col min="12552" max="12552" width="11" style="180" bestFit="1" customWidth="1"/>
    <col min="12553" max="12553" width="2.7109375" style="180" customWidth="1"/>
    <col min="12554" max="12800" width="11.42578125" style="180"/>
    <col min="12801" max="12801" width="2.140625" style="180" customWidth="1"/>
    <col min="12802" max="12802" width="20.85546875" style="180" customWidth="1"/>
    <col min="12803" max="12803" width="14.7109375" style="180" customWidth="1"/>
    <col min="12804" max="12804" width="10.7109375" style="180" customWidth="1"/>
    <col min="12805" max="12805" width="11.140625" style="180" customWidth="1"/>
    <col min="12806" max="12806" width="10.42578125" style="180" customWidth="1"/>
    <col min="12807" max="12807" width="11.42578125" style="180" customWidth="1"/>
    <col min="12808" max="12808" width="11" style="180" bestFit="1" customWidth="1"/>
    <col min="12809" max="12809" width="2.7109375" style="180" customWidth="1"/>
    <col min="12810" max="13056" width="11.42578125" style="180"/>
    <col min="13057" max="13057" width="2.140625" style="180" customWidth="1"/>
    <col min="13058" max="13058" width="20.85546875" style="180" customWidth="1"/>
    <col min="13059" max="13059" width="14.7109375" style="180" customWidth="1"/>
    <col min="13060" max="13060" width="10.7109375" style="180" customWidth="1"/>
    <col min="13061" max="13061" width="11.140625" style="180" customWidth="1"/>
    <col min="13062" max="13062" width="10.42578125" style="180" customWidth="1"/>
    <col min="13063" max="13063" width="11.42578125" style="180" customWidth="1"/>
    <col min="13064" max="13064" width="11" style="180" bestFit="1" customWidth="1"/>
    <col min="13065" max="13065" width="2.7109375" style="180" customWidth="1"/>
    <col min="13066" max="13312" width="11.42578125" style="180"/>
    <col min="13313" max="13313" width="2.140625" style="180" customWidth="1"/>
    <col min="13314" max="13314" width="20.85546875" style="180" customWidth="1"/>
    <col min="13315" max="13315" width="14.7109375" style="180" customWidth="1"/>
    <col min="13316" max="13316" width="10.7109375" style="180" customWidth="1"/>
    <col min="13317" max="13317" width="11.140625" style="180" customWidth="1"/>
    <col min="13318" max="13318" width="10.42578125" style="180" customWidth="1"/>
    <col min="13319" max="13319" width="11.42578125" style="180" customWidth="1"/>
    <col min="13320" max="13320" width="11" style="180" bestFit="1" customWidth="1"/>
    <col min="13321" max="13321" width="2.7109375" style="180" customWidth="1"/>
    <col min="13322" max="13568" width="11.42578125" style="180"/>
    <col min="13569" max="13569" width="2.140625" style="180" customWidth="1"/>
    <col min="13570" max="13570" width="20.85546875" style="180" customWidth="1"/>
    <col min="13571" max="13571" width="14.7109375" style="180" customWidth="1"/>
    <col min="13572" max="13572" width="10.7109375" style="180" customWidth="1"/>
    <col min="13573" max="13573" width="11.140625" style="180" customWidth="1"/>
    <col min="13574" max="13574" width="10.42578125" style="180" customWidth="1"/>
    <col min="13575" max="13575" width="11.42578125" style="180" customWidth="1"/>
    <col min="13576" max="13576" width="11" style="180" bestFit="1" customWidth="1"/>
    <col min="13577" max="13577" width="2.7109375" style="180" customWidth="1"/>
    <col min="13578" max="13824" width="11.42578125" style="180"/>
    <col min="13825" max="13825" width="2.140625" style="180" customWidth="1"/>
    <col min="13826" max="13826" width="20.85546875" style="180" customWidth="1"/>
    <col min="13827" max="13827" width="14.7109375" style="180" customWidth="1"/>
    <col min="13828" max="13828" width="10.7109375" style="180" customWidth="1"/>
    <col min="13829" max="13829" width="11.140625" style="180" customWidth="1"/>
    <col min="13830" max="13830" width="10.42578125" style="180" customWidth="1"/>
    <col min="13831" max="13831" width="11.42578125" style="180" customWidth="1"/>
    <col min="13832" max="13832" width="11" style="180" bestFit="1" customWidth="1"/>
    <col min="13833" max="13833" width="2.7109375" style="180" customWidth="1"/>
    <col min="13834" max="14080" width="11.42578125" style="180"/>
    <col min="14081" max="14081" width="2.140625" style="180" customWidth="1"/>
    <col min="14082" max="14082" width="20.85546875" style="180" customWidth="1"/>
    <col min="14083" max="14083" width="14.7109375" style="180" customWidth="1"/>
    <col min="14084" max="14084" width="10.7109375" style="180" customWidth="1"/>
    <col min="14085" max="14085" width="11.140625" style="180" customWidth="1"/>
    <col min="14086" max="14086" width="10.42578125" style="180" customWidth="1"/>
    <col min="14087" max="14087" width="11.42578125" style="180" customWidth="1"/>
    <col min="14088" max="14088" width="11" style="180" bestFit="1" customWidth="1"/>
    <col min="14089" max="14089" width="2.7109375" style="180" customWidth="1"/>
    <col min="14090" max="14336" width="11.42578125" style="180"/>
    <col min="14337" max="14337" width="2.140625" style="180" customWidth="1"/>
    <col min="14338" max="14338" width="20.85546875" style="180" customWidth="1"/>
    <col min="14339" max="14339" width="14.7109375" style="180" customWidth="1"/>
    <col min="14340" max="14340" width="10.7109375" style="180" customWidth="1"/>
    <col min="14341" max="14341" width="11.140625" style="180" customWidth="1"/>
    <col min="14342" max="14342" width="10.42578125" style="180" customWidth="1"/>
    <col min="14343" max="14343" width="11.42578125" style="180" customWidth="1"/>
    <col min="14344" max="14344" width="11" style="180" bestFit="1" customWidth="1"/>
    <col min="14345" max="14345" width="2.7109375" style="180" customWidth="1"/>
    <col min="14346" max="14592" width="11.42578125" style="180"/>
    <col min="14593" max="14593" width="2.140625" style="180" customWidth="1"/>
    <col min="14594" max="14594" width="20.85546875" style="180" customWidth="1"/>
    <col min="14595" max="14595" width="14.7109375" style="180" customWidth="1"/>
    <col min="14596" max="14596" width="10.7109375" style="180" customWidth="1"/>
    <col min="14597" max="14597" width="11.140625" style="180" customWidth="1"/>
    <col min="14598" max="14598" width="10.42578125" style="180" customWidth="1"/>
    <col min="14599" max="14599" width="11.42578125" style="180" customWidth="1"/>
    <col min="14600" max="14600" width="11" style="180" bestFit="1" customWidth="1"/>
    <col min="14601" max="14601" width="2.7109375" style="180" customWidth="1"/>
    <col min="14602" max="14848" width="11.42578125" style="180"/>
    <col min="14849" max="14849" width="2.140625" style="180" customWidth="1"/>
    <col min="14850" max="14850" width="20.85546875" style="180" customWidth="1"/>
    <col min="14851" max="14851" width="14.7109375" style="180" customWidth="1"/>
    <col min="14852" max="14852" width="10.7109375" style="180" customWidth="1"/>
    <col min="14853" max="14853" width="11.140625" style="180" customWidth="1"/>
    <col min="14854" max="14854" width="10.42578125" style="180" customWidth="1"/>
    <col min="14855" max="14855" width="11.42578125" style="180" customWidth="1"/>
    <col min="14856" max="14856" width="11" style="180" bestFit="1" customWidth="1"/>
    <col min="14857" max="14857" width="2.7109375" style="180" customWidth="1"/>
    <col min="14858" max="15104" width="11.42578125" style="180"/>
    <col min="15105" max="15105" width="2.140625" style="180" customWidth="1"/>
    <col min="15106" max="15106" width="20.85546875" style="180" customWidth="1"/>
    <col min="15107" max="15107" width="14.7109375" style="180" customWidth="1"/>
    <col min="15108" max="15108" width="10.7109375" style="180" customWidth="1"/>
    <col min="15109" max="15109" width="11.140625" style="180" customWidth="1"/>
    <col min="15110" max="15110" width="10.42578125" style="180" customWidth="1"/>
    <col min="15111" max="15111" width="11.42578125" style="180" customWidth="1"/>
    <col min="15112" max="15112" width="11" style="180" bestFit="1" customWidth="1"/>
    <col min="15113" max="15113" width="2.7109375" style="180" customWidth="1"/>
    <col min="15114" max="15360" width="11.42578125" style="180"/>
    <col min="15361" max="15361" width="2.140625" style="180" customWidth="1"/>
    <col min="15362" max="15362" width="20.85546875" style="180" customWidth="1"/>
    <col min="15363" max="15363" width="14.7109375" style="180" customWidth="1"/>
    <col min="15364" max="15364" width="10.7109375" style="180" customWidth="1"/>
    <col min="15365" max="15365" width="11.140625" style="180" customWidth="1"/>
    <col min="15366" max="15366" width="10.42578125" style="180" customWidth="1"/>
    <col min="15367" max="15367" width="11.42578125" style="180" customWidth="1"/>
    <col min="15368" max="15368" width="11" style="180" bestFit="1" customWidth="1"/>
    <col min="15369" max="15369" width="2.7109375" style="180" customWidth="1"/>
    <col min="15370" max="15616" width="11.42578125" style="180"/>
    <col min="15617" max="15617" width="2.140625" style="180" customWidth="1"/>
    <col min="15618" max="15618" width="20.85546875" style="180" customWidth="1"/>
    <col min="15619" max="15619" width="14.7109375" style="180" customWidth="1"/>
    <col min="15620" max="15620" width="10.7109375" style="180" customWidth="1"/>
    <col min="15621" max="15621" width="11.140625" style="180" customWidth="1"/>
    <col min="15622" max="15622" width="10.42578125" style="180" customWidth="1"/>
    <col min="15623" max="15623" width="11.42578125" style="180" customWidth="1"/>
    <col min="15624" max="15624" width="11" style="180" bestFit="1" customWidth="1"/>
    <col min="15625" max="15625" width="2.7109375" style="180" customWidth="1"/>
    <col min="15626" max="15872" width="11.42578125" style="180"/>
    <col min="15873" max="15873" width="2.140625" style="180" customWidth="1"/>
    <col min="15874" max="15874" width="20.85546875" style="180" customWidth="1"/>
    <col min="15875" max="15875" width="14.7109375" style="180" customWidth="1"/>
    <col min="15876" max="15876" width="10.7109375" style="180" customWidth="1"/>
    <col min="15877" max="15877" width="11.140625" style="180" customWidth="1"/>
    <col min="15878" max="15878" width="10.42578125" style="180" customWidth="1"/>
    <col min="15879" max="15879" width="11.42578125" style="180" customWidth="1"/>
    <col min="15880" max="15880" width="11" style="180" bestFit="1" customWidth="1"/>
    <col min="15881" max="15881" width="2.7109375" style="180" customWidth="1"/>
    <col min="15882" max="16128" width="11.42578125" style="180"/>
    <col min="16129" max="16129" width="2.140625" style="180" customWidth="1"/>
    <col min="16130" max="16130" width="20.85546875" style="180" customWidth="1"/>
    <col min="16131" max="16131" width="14.7109375" style="180" customWidth="1"/>
    <col min="16132" max="16132" width="10.7109375" style="180" customWidth="1"/>
    <col min="16133" max="16133" width="11.140625" style="180" customWidth="1"/>
    <col min="16134" max="16134" width="10.42578125" style="180" customWidth="1"/>
    <col min="16135" max="16135" width="11.42578125" style="180" customWidth="1"/>
    <col min="16136" max="16136" width="11" style="180" bestFit="1" customWidth="1"/>
    <col min="16137" max="16137" width="2.7109375" style="180" customWidth="1"/>
    <col min="16138" max="16384" width="11.42578125" style="180"/>
  </cols>
  <sheetData>
    <row r="1" spans="1:9" x14ac:dyDescent="0.2">
      <c r="A1" s="861" t="s">
        <v>357</v>
      </c>
      <c r="B1" s="861"/>
      <c r="C1" s="861"/>
      <c r="D1" s="861"/>
      <c r="E1" s="861"/>
      <c r="F1" s="861"/>
      <c r="G1" s="861"/>
      <c r="H1" s="861"/>
      <c r="I1" s="861"/>
    </row>
    <row r="2" spans="1:9" x14ac:dyDescent="0.2">
      <c r="A2" s="388"/>
      <c r="B2" s="388"/>
      <c r="C2" s="388"/>
      <c r="D2" s="388"/>
      <c r="E2" s="388"/>
      <c r="F2" s="388"/>
      <c r="G2" s="388"/>
      <c r="H2" s="388"/>
      <c r="I2" s="388"/>
    </row>
    <row r="3" spans="1:9" x14ac:dyDescent="0.2">
      <c r="A3" s="388"/>
      <c r="B3" s="808" t="s">
        <v>269</v>
      </c>
      <c r="C3" s="808"/>
      <c r="D3" s="808"/>
      <c r="E3" s="808"/>
      <c r="F3" s="808"/>
      <c r="G3" s="808"/>
      <c r="H3" s="342"/>
      <c r="I3" s="388"/>
    </row>
    <row r="4" spans="1:9" x14ac:dyDescent="0.2">
      <c r="B4" s="121"/>
      <c r="C4" s="118"/>
      <c r="D4" s="118"/>
      <c r="E4" s="119"/>
      <c r="F4" s="120"/>
      <c r="G4" s="118"/>
      <c r="H4" s="121"/>
    </row>
    <row r="5" spans="1:9" x14ac:dyDescent="0.2">
      <c r="B5" s="823" t="s">
        <v>245</v>
      </c>
      <c r="C5" s="882" t="s">
        <v>246</v>
      </c>
      <c r="D5" s="886" t="s">
        <v>245</v>
      </c>
      <c r="E5" s="887"/>
      <c r="F5" s="887"/>
      <c r="G5" s="888"/>
    </row>
    <row r="6" spans="1:9" ht="25.5" x14ac:dyDescent="0.2">
      <c r="B6" s="883"/>
      <c r="C6" s="885"/>
      <c r="D6" s="601" t="s">
        <v>247</v>
      </c>
      <c r="E6" s="601" t="s">
        <v>248</v>
      </c>
      <c r="F6" s="601" t="s">
        <v>210</v>
      </c>
      <c r="G6" s="602" t="s">
        <v>249</v>
      </c>
    </row>
    <row r="7" spans="1:9" ht="15" x14ac:dyDescent="0.2">
      <c r="B7" s="883"/>
      <c r="C7" s="230" t="s">
        <v>258</v>
      </c>
      <c r="D7" s="231">
        <v>92</v>
      </c>
      <c r="E7" s="232">
        <v>89</v>
      </c>
      <c r="F7" s="128">
        <f>D7+E7</f>
        <v>181</v>
      </c>
      <c r="G7" s="233">
        <v>4</v>
      </c>
    </row>
    <row r="8" spans="1:9" ht="15" x14ac:dyDescent="0.2">
      <c r="B8" s="883"/>
      <c r="C8" s="230" t="s">
        <v>259</v>
      </c>
      <c r="D8" s="231">
        <v>84</v>
      </c>
      <c r="E8" s="232">
        <v>72</v>
      </c>
      <c r="F8" s="128">
        <f>D8+E8</f>
        <v>156</v>
      </c>
      <c r="G8" s="233">
        <v>1</v>
      </c>
    </row>
    <row r="9" spans="1:9" ht="15" x14ac:dyDescent="0.2">
      <c r="B9" s="883"/>
      <c r="C9" s="230" t="s">
        <v>260</v>
      </c>
      <c r="D9" s="231">
        <v>69</v>
      </c>
      <c r="E9" s="232">
        <v>77</v>
      </c>
      <c r="F9" s="128">
        <f>D9+E9</f>
        <v>146</v>
      </c>
      <c r="G9" s="233">
        <v>2</v>
      </c>
    </row>
    <row r="10" spans="1:9" x14ac:dyDescent="0.2">
      <c r="B10" s="884"/>
      <c r="C10" s="234" t="s">
        <v>210</v>
      </c>
      <c r="D10" s="128">
        <f>D7+D8+D9</f>
        <v>245</v>
      </c>
      <c r="E10" s="128">
        <f>E7+E8+E9</f>
        <v>238</v>
      </c>
      <c r="F10" s="128">
        <f>F7+F8+F9</f>
        <v>483</v>
      </c>
      <c r="G10" s="129">
        <f>G7+G8+G9</f>
        <v>7</v>
      </c>
    </row>
    <row r="11" spans="1:9" x14ac:dyDescent="0.2">
      <c r="B11" s="357"/>
      <c r="C11" s="130"/>
      <c r="D11" s="130"/>
      <c r="E11" s="131"/>
      <c r="F11" s="131"/>
      <c r="G11" s="131"/>
      <c r="H11" s="131"/>
    </row>
    <row r="12" spans="1:9" x14ac:dyDescent="0.2">
      <c r="B12" s="808" t="s">
        <v>268</v>
      </c>
      <c r="C12" s="808"/>
      <c r="D12" s="808"/>
      <c r="E12" s="808"/>
      <c r="F12" s="808"/>
      <c r="G12" s="808"/>
      <c r="H12" s="117"/>
    </row>
    <row r="13" spans="1:9" x14ac:dyDescent="0.2">
      <c r="B13" s="155"/>
      <c r="C13" s="120"/>
      <c r="D13" s="120"/>
      <c r="E13" s="118"/>
      <c r="F13" s="132"/>
      <c r="G13" s="137"/>
      <c r="H13" s="137"/>
    </row>
    <row r="14" spans="1:9" x14ac:dyDescent="0.2">
      <c r="B14" s="603" t="s">
        <v>255</v>
      </c>
      <c r="C14" s="603" t="s">
        <v>256</v>
      </c>
      <c r="D14" s="878" t="s">
        <v>257</v>
      </c>
      <c r="E14" s="879"/>
      <c r="F14" s="880" t="s">
        <v>210</v>
      </c>
      <c r="G14" s="881"/>
      <c r="H14" s="137"/>
    </row>
    <row r="15" spans="1:9" x14ac:dyDescent="0.2">
      <c r="B15" s="351">
        <v>6</v>
      </c>
      <c r="C15" s="351">
        <v>0</v>
      </c>
      <c r="D15" s="804">
        <v>0</v>
      </c>
      <c r="E15" s="805"/>
      <c r="F15" s="806">
        <v>6</v>
      </c>
      <c r="G15" s="807"/>
      <c r="H15" s="137"/>
    </row>
    <row r="17" spans="2:9" x14ac:dyDescent="0.2">
      <c r="B17" s="808" t="s">
        <v>358</v>
      </c>
      <c r="C17" s="808"/>
      <c r="D17" s="808"/>
      <c r="E17" s="808"/>
      <c r="F17" s="808"/>
      <c r="G17" s="808"/>
      <c r="H17" s="808"/>
      <c r="I17" s="808"/>
    </row>
    <row r="18" spans="2:9" x14ac:dyDescent="0.2">
      <c r="B18" s="156"/>
      <c r="C18" s="156"/>
      <c r="D18" s="156"/>
      <c r="E18" s="156"/>
      <c r="F18" s="156"/>
      <c r="G18" s="156"/>
      <c r="H18" s="156"/>
      <c r="I18" s="235"/>
    </row>
    <row r="19" spans="2:9" x14ac:dyDescent="0.2">
      <c r="B19" s="157"/>
      <c r="C19" s="872" t="s">
        <v>232</v>
      </c>
      <c r="D19" s="872" t="s">
        <v>359</v>
      </c>
      <c r="E19" s="872" t="s">
        <v>360</v>
      </c>
      <c r="F19" s="872" t="s">
        <v>361</v>
      </c>
      <c r="G19" s="872" t="s">
        <v>362</v>
      </c>
      <c r="H19" s="872" t="s">
        <v>210</v>
      </c>
    </row>
    <row r="20" spans="2:9" x14ac:dyDescent="0.2">
      <c r="B20" s="157"/>
      <c r="C20" s="873"/>
      <c r="D20" s="873"/>
      <c r="E20" s="873"/>
      <c r="F20" s="873"/>
      <c r="G20" s="873"/>
      <c r="H20" s="873"/>
    </row>
    <row r="21" spans="2:9" x14ac:dyDescent="0.2">
      <c r="B21" s="157"/>
      <c r="C21" s="873"/>
      <c r="D21" s="873"/>
      <c r="E21" s="873"/>
      <c r="F21" s="873"/>
      <c r="G21" s="873"/>
      <c r="H21" s="873"/>
    </row>
    <row r="22" spans="2:9" x14ac:dyDescent="0.2">
      <c r="B22" s="157"/>
      <c r="C22" s="873"/>
      <c r="D22" s="873"/>
      <c r="E22" s="873"/>
      <c r="F22" s="873"/>
      <c r="G22" s="873"/>
      <c r="H22" s="873"/>
    </row>
    <row r="23" spans="2:9" x14ac:dyDescent="0.2">
      <c r="B23" s="157"/>
      <c r="C23" s="873"/>
      <c r="D23" s="873"/>
      <c r="E23" s="873"/>
      <c r="F23" s="873"/>
      <c r="G23" s="873"/>
      <c r="H23" s="873"/>
    </row>
    <row r="24" spans="2:9" x14ac:dyDescent="0.2">
      <c r="B24" s="157"/>
      <c r="C24" s="873"/>
      <c r="D24" s="873"/>
      <c r="E24" s="873"/>
      <c r="F24" s="873"/>
      <c r="G24" s="873"/>
      <c r="H24" s="873"/>
    </row>
    <row r="25" spans="2:9" x14ac:dyDescent="0.2">
      <c r="B25" s="157"/>
      <c r="C25" s="874"/>
      <c r="D25" s="874"/>
      <c r="E25" s="874"/>
      <c r="F25" s="874"/>
      <c r="G25" s="874"/>
      <c r="H25" s="874"/>
    </row>
    <row r="26" spans="2:9" x14ac:dyDescent="0.2">
      <c r="B26" s="158" t="s">
        <v>272</v>
      </c>
      <c r="C26" s="358">
        <v>0</v>
      </c>
      <c r="D26" s="358">
        <v>0</v>
      </c>
      <c r="E26" s="164">
        <v>2.4844720496894408</v>
      </c>
      <c r="F26" s="164">
        <v>2.4844720496894408</v>
      </c>
      <c r="G26" s="165">
        <v>95.031055900621112</v>
      </c>
      <c r="H26" s="236">
        <f>SUM(C26:G26)</f>
        <v>100</v>
      </c>
    </row>
    <row r="27" spans="2:9" x14ac:dyDescent="0.2">
      <c r="B27" s="160" t="s">
        <v>222</v>
      </c>
      <c r="C27" s="363"/>
      <c r="D27" s="363"/>
      <c r="E27" s="162"/>
      <c r="F27" s="162"/>
      <c r="G27" s="161"/>
      <c r="H27" s="237">
        <v>483</v>
      </c>
    </row>
    <row r="28" spans="2:9" x14ac:dyDescent="0.2">
      <c r="B28" s="167"/>
      <c r="C28" s="165"/>
      <c r="D28" s="165"/>
      <c r="E28" s="165"/>
      <c r="F28" s="165"/>
      <c r="G28" s="165"/>
      <c r="H28" s="238"/>
      <c r="I28" s="239"/>
    </row>
    <row r="29" spans="2:9" x14ac:dyDescent="0.2">
      <c r="B29" s="808" t="s">
        <v>264</v>
      </c>
      <c r="C29" s="808"/>
      <c r="D29" s="808"/>
      <c r="E29" s="808"/>
      <c r="F29" s="808"/>
      <c r="G29" s="808"/>
      <c r="H29" s="808"/>
      <c r="I29" s="808"/>
    </row>
    <row r="30" spans="2:9" x14ac:dyDescent="0.2">
      <c r="B30" s="168"/>
      <c r="C30" s="168"/>
      <c r="D30" s="168"/>
      <c r="E30" s="168"/>
      <c r="F30" s="165"/>
      <c r="G30" s="165"/>
      <c r="H30" s="238"/>
      <c r="I30" s="239"/>
    </row>
    <row r="31" spans="2:9" x14ac:dyDescent="0.2">
      <c r="B31" s="875" t="s">
        <v>219</v>
      </c>
      <c r="C31" s="877" t="s">
        <v>442</v>
      </c>
      <c r="D31" s="877"/>
      <c r="E31" s="877" t="s">
        <v>272</v>
      </c>
      <c r="F31" s="877"/>
      <c r="G31" s="165"/>
      <c r="H31" s="238"/>
      <c r="I31" s="239"/>
    </row>
    <row r="32" spans="2:9" x14ac:dyDescent="0.2">
      <c r="B32" s="876"/>
      <c r="C32" s="877"/>
      <c r="D32" s="877"/>
      <c r="E32" s="882"/>
      <c r="F32" s="882"/>
      <c r="G32" s="165"/>
      <c r="H32" s="238"/>
      <c r="I32" s="239"/>
    </row>
    <row r="33" spans="2:9" x14ac:dyDescent="0.2">
      <c r="B33" s="343" t="s">
        <v>223</v>
      </c>
      <c r="C33" s="858">
        <v>19.337016574585636</v>
      </c>
      <c r="D33" s="846"/>
      <c r="E33" s="858">
        <v>8.4886128364389233</v>
      </c>
      <c r="F33" s="846"/>
      <c r="G33" s="165"/>
      <c r="H33" s="238"/>
      <c r="I33" s="239"/>
    </row>
    <row r="34" spans="2:9" x14ac:dyDescent="0.2">
      <c r="B34" s="361" t="s">
        <v>224</v>
      </c>
      <c r="C34" s="857">
        <v>54.696132596685082</v>
      </c>
      <c r="D34" s="844"/>
      <c r="E34" s="857">
        <v>50.310559006211179</v>
      </c>
      <c r="F34" s="844"/>
      <c r="G34" s="165"/>
      <c r="H34" s="238"/>
      <c r="I34" s="239"/>
    </row>
    <row r="35" spans="2:9" x14ac:dyDescent="0.2">
      <c r="B35" s="361" t="s">
        <v>225</v>
      </c>
      <c r="C35" s="857">
        <v>18.232044198895029</v>
      </c>
      <c r="D35" s="844"/>
      <c r="E35" s="857">
        <v>26.915113871635612</v>
      </c>
      <c r="F35" s="844"/>
      <c r="G35" s="165"/>
      <c r="H35" s="238"/>
      <c r="I35" s="239"/>
    </row>
    <row r="36" spans="2:9" x14ac:dyDescent="0.2">
      <c r="B36" s="361" t="s">
        <v>226</v>
      </c>
      <c r="C36" s="857">
        <v>2.2099447513812156</v>
      </c>
      <c r="D36" s="844"/>
      <c r="E36" s="857">
        <v>7.4534161490683228</v>
      </c>
      <c r="F36" s="844"/>
      <c r="G36" s="165"/>
      <c r="H36" s="238"/>
      <c r="I36" s="239"/>
    </row>
    <row r="37" spans="2:9" x14ac:dyDescent="0.2">
      <c r="B37" s="361" t="s">
        <v>227</v>
      </c>
      <c r="C37" s="857">
        <v>3.3149171270718232</v>
      </c>
      <c r="D37" s="844"/>
      <c r="E37" s="857">
        <v>2.691511387163561</v>
      </c>
      <c r="F37" s="844"/>
      <c r="G37" s="165"/>
      <c r="H37" s="238"/>
      <c r="I37" s="239"/>
    </row>
    <row r="38" spans="2:9" x14ac:dyDescent="0.2">
      <c r="B38" s="361" t="s">
        <v>228</v>
      </c>
      <c r="C38" s="857">
        <v>1.6574585635359116</v>
      </c>
      <c r="D38" s="844"/>
      <c r="E38" s="857">
        <v>2.8985507246376812</v>
      </c>
      <c r="F38" s="844"/>
      <c r="G38" s="165"/>
      <c r="H38" s="238"/>
      <c r="I38" s="239"/>
    </row>
    <row r="39" spans="2:9" x14ac:dyDescent="0.2">
      <c r="B39" s="361" t="s">
        <v>229</v>
      </c>
      <c r="C39" s="857">
        <v>0.5524861878453039</v>
      </c>
      <c r="D39" s="844"/>
      <c r="E39" s="857">
        <v>0.82815734989648038</v>
      </c>
      <c r="F39" s="844"/>
      <c r="G39" s="165"/>
      <c r="H39" s="238"/>
      <c r="I39" s="239"/>
    </row>
    <row r="40" spans="2:9" x14ac:dyDescent="0.2">
      <c r="B40" s="361" t="s">
        <v>230</v>
      </c>
      <c r="C40" s="857">
        <v>0</v>
      </c>
      <c r="D40" s="844"/>
      <c r="E40" s="857">
        <v>0.20703933747412009</v>
      </c>
      <c r="F40" s="844"/>
      <c r="G40" s="165"/>
      <c r="H40" s="238"/>
      <c r="I40" s="239"/>
    </row>
    <row r="41" spans="2:9" x14ac:dyDescent="0.2">
      <c r="B41" s="361" t="s">
        <v>231</v>
      </c>
      <c r="C41" s="857">
        <v>0</v>
      </c>
      <c r="D41" s="844"/>
      <c r="E41" s="857">
        <v>0.20703933747412009</v>
      </c>
      <c r="F41" s="844"/>
      <c r="G41" s="165"/>
      <c r="H41" s="238"/>
      <c r="I41" s="239"/>
    </row>
    <row r="42" spans="2:9" x14ac:dyDescent="0.2">
      <c r="B42" s="362" t="s">
        <v>211</v>
      </c>
      <c r="C42" s="870">
        <v>0</v>
      </c>
      <c r="D42" s="871"/>
      <c r="E42" s="870">
        <v>0</v>
      </c>
      <c r="F42" s="871"/>
      <c r="G42" s="165"/>
      <c r="H42" s="238"/>
      <c r="I42" s="239"/>
    </row>
    <row r="43" spans="2:9" x14ac:dyDescent="0.2">
      <c r="B43" s="364" t="s">
        <v>210</v>
      </c>
      <c r="C43" s="837">
        <f>SUM(C33:D42)</f>
        <v>100</v>
      </c>
      <c r="D43" s="838"/>
      <c r="E43" s="837">
        <f>SUM(E33:E42)</f>
        <v>100</v>
      </c>
      <c r="F43" s="838"/>
      <c r="G43" s="165"/>
      <c r="H43" s="238"/>
      <c r="I43" s="239"/>
    </row>
    <row r="44" spans="2:9" x14ac:dyDescent="0.2">
      <c r="B44" s="365" t="s">
        <v>222</v>
      </c>
      <c r="C44" s="839">
        <v>181</v>
      </c>
      <c r="D44" s="840"/>
      <c r="E44" s="841">
        <v>483</v>
      </c>
      <c r="F44" s="840"/>
      <c r="G44" s="165"/>
      <c r="H44" s="238"/>
      <c r="I44" s="239"/>
    </row>
  </sheetData>
  <mergeCells count="45">
    <mergeCell ref="A1:I1"/>
    <mergeCell ref="B3:G3"/>
    <mergeCell ref="B5:B10"/>
    <mergeCell ref="C5:C6"/>
    <mergeCell ref="D5:G5"/>
    <mergeCell ref="H19:H25"/>
    <mergeCell ref="B29:I29"/>
    <mergeCell ref="B31:B32"/>
    <mergeCell ref="C31:D32"/>
    <mergeCell ref="B12:G12"/>
    <mergeCell ref="C19:C25"/>
    <mergeCell ref="D19:D25"/>
    <mergeCell ref="E19:E25"/>
    <mergeCell ref="F19:F25"/>
    <mergeCell ref="G19:G25"/>
    <mergeCell ref="D14:E14"/>
    <mergeCell ref="F14:G14"/>
    <mergeCell ref="D15:E15"/>
    <mergeCell ref="F15:G15"/>
    <mergeCell ref="B17:I17"/>
    <mergeCell ref="E31:F32"/>
    <mergeCell ref="C34:D34"/>
    <mergeCell ref="E34:F34"/>
    <mergeCell ref="C35:D35"/>
    <mergeCell ref="E35:F35"/>
    <mergeCell ref="C33:D33"/>
    <mergeCell ref="E33:F33"/>
    <mergeCell ref="C36:D36"/>
    <mergeCell ref="E36:F36"/>
    <mergeCell ref="C37:D37"/>
    <mergeCell ref="E37:F37"/>
    <mergeCell ref="C38:D38"/>
    <mergeCell ref="E38:F38"/>
    <mergeCell ref="C39:D39"/>
    <mergeCell ref="E39:F39"/>
    <mergeCell ref="C43:D43"/>
    <mergeCell ref="E43:F43"/>
    <mergeCell ref="C44:D44"/>
    <mergeCell ref="E44:F44"/>
    <mergeCell ref="C40:D40"/>
    <mergeCell ref="E40:F40"/>
    <mergeCell ref="C41:D41"/>
    <mergeCell ref="E41:F41"/>
    <mergeCell ref="C42:D42"/>
    <mergeCell ref="E42:F42"/>
  </mergeCells>
  <pageMargins left="0.7" right="0.7" top="0.75" bottom="0.75" header="0.3" footer="0.3"/>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election activeCell="J41" sqref="J41"/>
    </sheetView>
  </sheetViews>
  <sheetFormatPr baseColWidth="10" defaultRowHeight="12.75" x14ac:dyDescent="0.2"/>
  <cols>
    <col min="1" max="1" width="2.140625" style="180" customWidth="1"/>
    <col min="2" max="2" width="11.42578125" style="180" customWidth="1"/>
    <col min="3" max="4" width="11.42578125" style="180"/>
    <col min="5" max="5" width="9.85546875" style="180" customWidth="1"/>
    <col min="6" max="7" width="25.7109375" style="180" customWidth="1"/>
    <col min="8" max="8" width="4" style="180" customWidth="1"/>
    <col min="9" max="256" width="11.42578125" style="180"/>
    <col min="257" max="257" width="2.140625" style="180" customWidth="1"/>
    <col min="258" max="258" width="11.42578125" style="180" customWidth="1"/>
    <col min="259" max="260" width="11.42578125" style="180"/>
    <col min="261" max="261" width="9.85546875" style="180" customWidth="1"/>
    <col min="262" max="263" width="25.7109375" style="180" customWidth="1"/>
    <col min="264" max="264" width="4" style="180" customWidth="1"/>
    <col min="265" max="512" width="11.42578125" style="180"/>
    <col min="513" max="513" width="2.140625" style="180" customWidth="1"/>
    <col min="514" max="514" width="11.42578125" style="180" customWidth="1"/>
    <col min="515" max="516" width="11.42578125" style="180"/>
    <col min="517" max="517" width="9.85546875" style="180" customWidth="1"/>
    <col min="518" max="519" width="25.7109375" style="180" customWidth="1"/>
    <col min="520" max="520" width="4" style="180" customWidth="1"/>
    <col min="521" max="768" width="11.42578125" style="180"/>
    <col min="769" max="769" width="2.140625" style="180" customWidth="1"/>
    <col min="770" max="770" width="11.42578125" style="180" customWidth="1"/>
    <col min="771" max="772" width="11.42578125" style="180"/>
    <col min="773" max="773" width="9.85546875" style="180" customWidth="1"/>
    <col min="774" max="775" width="25.7109375" style="180" customWidth="1"/>
    <col min="776" max="776" width="4" style="180" customWidth="1"/>
    <col min="777" max="1024" width="11.42578125" style="180"/>
    <col min="1025" max="1025" width="2.140625" style="180" customWidth="1"/>
    <col min="1026" max="1026" width="11.42578125" style="180" customWidth="1"/>
    <col min="1027" max="1028" width="11.42578125" style="180"/>
    <col min="1029" max="1029" width="9.85546875" style="180" customWidth="1"/>
    <col min="1030" max="1031" width="25.7109375" style="180" customWidth="1"/>
    <col min="1032" max="1032" width="4" style="180" customWidth="1"/>
    <col min="1033" max="1280" width="11.42578125" style="180"/>
    <col min="1281" max="1281" width="2.140625" style="180" customWidth="1"/>
    <col min="1282" max="1282" width="11.42578125" style="180" customWidth="1"/>
    <col min="1283" max="1284" width="11.42578125" style="180"/>
    <col min="1285" max="1285" width="9.85546875" style="180" customWidth="1"/>
    <col min="1286" max="1287" width="25.7109375" style="180" customWidth="1"/>
    <col min="1288" max="1288" width="4" style="180" customWidth="1"/>
    <col min="1289" max="1536" width="11.42578125" style="180"/>
    <col min="1537" max="1537" width="2.140625" style="180" customWidth="1"/>
    <col min="1538" max="1538" width="11.42578125" style="180" customWidth="1"/>
    <col min="1539" max="1540" width="11.42578125" style="180"/>
    <col min="1541" max="1541" width="9.85546875" style="180" customWidth="1"/>
    <col min="1542" max="1543" width="25.7109375" style="180" customWidth="1"/>
    <col min="1544" max="1544" width="4" style="180" customWidth="1"/>
    <col min="1545" max="1792" width="11.42578125" style="180"/>
    <col min="1793" max="1793" width="2.140625" style="180" customWidth="1"/>
    <col min="1794" max="1794" width="11.42578125" style="180" customWidth="1"/>
    <col min="1795" max="1796" width="11.42578125" style="180"/>
    <col min="1797" max="1797" width="9.85546875" style="180" customWidth="1"/>
    <col min="1798" max="1799" width="25.7109375" style="180" customWidth="1"/>
    <col min="1800" max="1800" width="4" style="180" customWidth="1"/>
    <col min="1801" max="2048" width="11.42578125" style="180"/>
    <col min="2049" max="2049" width="2.140625" style="180" customWidth="1"/>
    <col min="2050" max="2050" width="11.42578125" style="180" customWidth="1"/>
    <col min="2051" max="2052" width="11.42578125" style="180"/>
    <col min="2053" max="2053" width="9.85546875" style="180" customWidth="1"/>
    <col min="2054" max="2055" width="25.7109375" style="180" customWidth="1"/>
    <col min="2056" max="2056" width="4" style="180" customWidth="1"/>
    <col min="2057" max="2304" width="11.42578125" style="180"/>
    <col min="2305" max="2305" width="2.140625" style="180" customWidth="1"/>
    <col min="2306" max="2306" width="11.42578125" style="180" customWidth="1"/>
    <col min="2307" max="2308" width="11.42578125" style="180"/>
    <col min="2309" max="2309" width="9.85546875" style="180" customWidth="1"/>
    <col min="2310" max="2311" width="25.7109375" style="180" customWidth="1"/>
    <col min="2312" max="2312" width="4" style="180" customWidth="1"/>
    <col min="2313" max="2560" width="11.42578125" style="180"/>
    <col min="2561" max="2561" width="2.140625" style="180" customWidth="1"/>
    <col min="2562" max="2562" width="11.42578125" style="180" customWidth="1"/>
    <col min="2563" max="2564" width="11.42578125" style="180"/>
    <col min="2565" max="2565" width="9.85546875" style="180" customWidth="1"/>
    <col min="2566" max="2567" width="25.7109375" style="180" customWidth="1"/>
    <col min="2568" max="2568" width="4" style="180" customWidth="1"/>
    <col min="2569" max="2816" width="11.42578125" style="180"/>
    <col min="2817" max="2817" width="2.140625" style="180" customWidth="1"/>
    <col min="2818" max="2818" width="11.42578125" style="180" customWidth="1"/>
    <col min="2819" max="2820" width="11.42578125" style="180"/>
    <col min="2821" max="2821" width="9.85546875" style="180" customWidth="1"/>
    <col min="2822" max="2823" width="25.7109375" style="180" customWidth="1"/>
    <col min="2824" max="2824" width="4" style="180" customWidth="1"/>
    <col min="2825" max="3072" width="11.42578125" style="180"/>
    <col min="3073" max="3073" width="2.140625" style="180" customWidth="1"/>
    <col min="3074" max="3074" width="11.42578125" style="180" customWidth="1"/>
    <col min="3075" max="3076" width="11.42578125" style="180"/>
    <col min="3077" max="3077" width="9.85546875" style="180" customWidth="1"/>
    <col min="3078" max="3079" width="25.7109375" style="180" customWidth="1"/>
    <col min="3080" max="3080" width="4" style="180" customWidth="1"/>
    <col min="3081" max="3328" width="11.42578125" style="180"/>
    <col min="3329" max="3329" width="2.140625" style="180" customWidth="1"/>
    <col min="3330" max="3330" width="11.42578125" style="180" customWidth="1"/>
    <col min="3331" max="3332" width="11.42578125" style="180"/>
    <col min="3333" max="3333" width="9.85546875" style="180" customWidth="1"/>
    <col min="3334" max="3335" width="25.7109375" style="180" customWidth="1"/>
    <col min="3336" max="3336" width="4" style="180" customWidth="1"/>
    <col min="3337" max="3584" width="11.42578125" style="180"/>
    <col min="3585" max="3585" width="2.140625" style="180" customWidth="1"/>
    <col min="3586" max="3586" width="11.42578125" style="180" customWidth="1"/>
    <col min="3587" max="3588" width="11.42578125" style="180"/>
    <col min="3589" max="3589" width="9.85546875" style="180" customWidth="1"/>
    <col min="3590" max="3591" width="25.7109375" style="180" customWidth="1"/>
    <col min="3592" max="3592" width="4" style="180" customWidth="1"/>
    <col min="3593" max="3840" width="11.42578125" style="180"/>
    <col min="3841" max="3841" width="2.140625" style="180" customWidth="1"/>
    <col min="3842" max="3842" width="11.42578125" style="180" customWidth="1"/>
    <col min="3843" max="3844" width="11.42578125" style="180"/>
    <col min="3845" max="3845" width="9.85546875" style="180" customWidth="1"/>
    <col min="3846" max="3847" width="25.7109375" style="180" customWidth="1"/>
    <col min="3848" max="3848" width="4" style="180" customWidth="1"/>
    <col min="3849" max="4096" width="11.42578125" style="180"/>
    <col min="4097" max="4097" width="2.140625" style="180" customWidth="1"/>
    <col min="4098" max="4098" width="11.42578125" style="180" customWidth="1"/>
    <col min="4099" max="4100" width="11.42578125" style="180"/>
    <col min="4101" max="4101" width="9.85546875" style="180" customWidth="1"/>
    <col min="4102" max="4103" width="25.7109375" style="180" customWidth="1"/>
    <col min="4104" max="4104" width="4" style="180" customWidth="1"/>
    <col min="4105" max="4352" width="11.42578125" style="180"/>
    <col min="4353" max="4353" width="2.140625" style="180" customWidth="1"/>
    <col min="4354" max="4354" width="11.42578125" style="180" customWidth="1"/>
    <col min="4355" max="4356" width="11.42578125" style="180"/>
    <col min="4357" max="4357" width="9.85546875" style="180" customWidth="1"/>
    <col min="4358" max="4359" width="25.7109375" style="180" customWidth="1"/>
    <col min="4360" max="4360" width="4" style="180" customWidth="1"/>
    <col min="4361" max="4608" width="11.42578125" style="180"/>
    <col min="4609" max="4609" width="2.140625" style="180" customWidth="1"/>
    <col min="4610" max="4610" width="11.42578125" style="180" customWidth="1"/>
    <col min="4611" max="4612" width="11.42578125" style="180"/>
    <col min="4613" max="4613" width="9.85546875" style="180" customWidth="1"/>
    <col min="4614" max="4615" width="25.7109375" style="180" customWidth="1"/>
    <col min="4616" max="4616" width="4" style="180" customWidth="1"/>
    <col min="4617" max="4864" width="11.42578125" style="180"/>
    <col min="4865" max="4865" width="2.140625" style="180" customWidth="1"/>
    <col min="4866" max="4866" width="11.42578125" style="180" customWidth="1"/>
    <col min="4867" max="4868" width="11.42578125" style="180"/>
    <col min="4869" max="4869" width="9.85546875" style="180" customWidth="1"/>
    <col min="4870" max="4871" width="25.7109375" style="180" customWidth="1"/>
    <col min="4872" max="4872" width="4" style="180" customWidth="1"/>
    <col min="4873" max="5120" width="11.42578125" style="180"/>
    <col min="5121" max="5121" width="2.140625" style="180" customWidth="1"/>
    <col min="5122" max="5122" width="11.42578125" style="180" customWidth="1"/>
    <col min="5123" max="5124" width="11.42578125" style="180"/>
    <col min="5125" max="5125" width="9.85546875" style="180" customWidth="1"/>
    <col min="5126" max="5127" width="25.7109375" style="180" customWidth="1"/>
    <col min="5128" max="5128" width="4" style="180" customWidth="1"/>
    <col min="5129" max="5376" width="11.42578125" style="180"/>
    <col min="5377" max="5377" width="2.140625" style="180" customWidth="1"/>
    <col min="5378" max="5378" width="11.42578125" style="180" customWidth="1"/>
    <col min="5379" max="5380" width="11.42578125" style="180"/>
    <col min="5381" max="5381" width="9.85546875" style="180" customWidth="1"/>
    <col min="5382" max="5383" width="25.7109375" style="180" customWidth="1"/>
    <col min="5384" max="5384" width="4" style="180" customWidth="1"/>
    <col min="5385" max="5632" width="11.42578125" style="180"/>
    <col min="5633" max="5633" width="2.140625" style="180" customWidth="1"/>
    <col min="5634" max="5634" width="11.42578125" style="180" customWidth="1"/>
    <col min="5635" max="5636" width="11.42578125" style="180"/>
    <col min="5637" max="5637" width="9.85546875" style="180" customWidth="1"/>
    <col min="5638" max="5639" width="25.7109375" style="180" customWidth="1"/>
    <col min="5640" max="5640" width="4" style="180" customWidth="1"/>
    <col min="5641" max="5888" width="11.42578125" style="180"/>
    <col min="5889" max="5889" width="2.140625" style="180" customWidth="1"/>
    <col min="5890" max="5890" width="11.42578125" style="180" customWidth="1"/>
    <col min="5891" max="5892" width="11.42578125" style="180"/>
    <col min="5893" max="5893" width="9.85546875" style="180" customWidth="1"/>
    <col min="5894" max="5895" width="25.7109375" style="180" customWidth="1"/>
    <col min="5896" max="5896" width="4" style="180" customWidth="1"/>
    <col min="5897" max="6144" width="11.42578125" style="180"/>
    <col min="6145" max="6145" width="2.140625" style="180" customWidth="1"/>
    <col min="6146" max="6146" width="11.42578125" style="180" customWidth="1"/>
    <col min="6147" max="6148" width="11.42578125" style="180"/>
    <col min="6149" max="6149" width="9.85546875" style="180" customWidth="1"/>
    <col min="6150" max="6151" width="25.7109375" style="180" customWidth="1"/>
    <col min="6152" max="6152" width="4" style="180" customWidth="1"/>
    <col min="6153" max="6400" width="11.42578125" style="180"/>
    <col min="6401" max="6401" width="2.140625" style="180" customWidth="1"/>
    <col min="6402" max="6402" width="11.42578125" style="180" customWidth="1"/>
    <col min="6403" max="6404" width="11.42578125" style="180"/>
    <col min="6405" max="6405" width="9.85546875" style="180" customWidth="1"/>
    <col min="6406" max="6407" width="25.7109375" style="180" customWidth="1"/>
    <col min="6408" max="6408" width="4" style="180" customWidth="1"/>
    <col min="6409" max="6656" width="11.42578125" style="180"/>
    <col min="6657" max="6657" width="2.140625" style="180" customWidth="1"/>
    <col min="6658" max="6658" width="11.42578125" style="180" customWidth="1"/>
    <col min="6659" max="6660" width="11.42578125" style="180"/>
    <col min="6661" max="6661" width="9.85546875" style="180" customWidth="1"/>
    <col min="6662" max="6663" width="25.7109375" style="180" customWidth="1"/>
    <col min="6664" max="6664" width="4" style="180" customWidth="1"/>
    <col min="6665" max="6912" width="11.42578125" style="180"/>
    <col min="6913" max="6913" width="2.140625" style="180" customWidth="1"/>
    <col min="6914" max="6914" width="11.42578125" style="180" customWidth="1"/>
    <col min="6915" max="6916" width="11.42578125" style="180"/>
    <col min="6917" max="6917" width="9.85546875" style="180" customWidth="1"/>
    <col min="6918" max="6919" width="25.7109375" style="180" customWidth="1"/>
    <col min="6920" max="6920" width="4" style="180" customWidth="1"/>
    <col min="6921" max="7168" width="11.42578125" style="180"/>
    <col min="7169" max="7169" width="2.140625" style="180" customWidth="1"/>
    <col min="7170" max="7170" width="11.42578125" style="180" customWidth="1"/>
    <col min="7171" max="7172" width="11.42578125" style="180"/>
    <col min="7173" max="7173" width="9.85546875" style="180" customWidth="1"/>
    <col min="7174" max="7175" width="25.7109375" style="180" customWidth="1"/>
    <col min="7176" max="7176" width="4" style="180" customWidth="1"/>
    <col min="7177" max="7424" width="11.42578125" style="180"/>
    <col min="7425" max="7425" width="2.140625" style="180" customWidth="1"/>
    <col min="7426" max="7426" width="11.42578125" style="180" customWidth="1"/>
    <col min="7427" max="7428" width="11.42578125" style="180"/>
    <col min="7429" max="7429" width="9.85546875" style="180" customWidth="1"/>
    <col min="7430" max="7431" width="25.7109375" style="180" customWidth="1"/>
    <col min="7432" max="7432" width="4" style="180" customWidth="1"/>
    <col min="7433" max="7680" width="11.42578125" style="180"/>
    <col min="7681" max="7681" width="2.140625" style="180" customWidth="1"/>
    <col min="7682" max="7682" width="11.42578125" style="180" customWidth="1"/>
    <col min="7683" max="7684" width="11.42578125" style="180"/>
    <col min="7685" max="7685" width="9.85546875" style="180" customWidth="1"/>
    <col min="7686" max="7687" width="25.7109375" style="180" customWidth="1"/>
    <col min="7688" max="7688" width="4" style="180" customWidth="1"/>
    <col min="7689" max="7936" width="11.42578125" style="180"/>
    <col min="7937" max="7937" width="2.140625" style="180" customWidth="1"/>
    <col min="7938" max="7938" width="11.42578125" style="180" customWidth="1"/>
    <col min="7939" max="7940" width="11.42578125" style="180"/>
    <col min="7941" max="7941" width="9.85546875" style="180" customWidth="1"/>
    <col min="7942" max="7943" width="25.7109375" style="180" customWidth="1"/>
    <col min="7944" max="7944" width="4" style="180" customWidth="1"/>
    <col min="7945" max="8192" width="11.42578125" style="180"/>
    <col min="8193" max="8193" width="2.140625" style="180" customWidth="1"/>
    <col min="8194" max="8194" width="11.42578125" style="180" customWidth="1"/>
    <col min="8195" max="8196" width="11.42578125" style="180"/>
    <col min="8197" max="8197" width="9.85546875" style="180" customWidth="1"/>
    <col min="8198" max="8199" width="25.7109375" style="180" customWidth="1"/>
    <col min="8200" max="8200" width="4" style="180" customWidth="1"/>
    <col min="8201" max="8448" width="11.42578125" style="180"/>
    <col min="8449" max="8449" width="2.140625" style="180" customWidth="1"/>
    <col min="8450" max="8450" width="11.42578125" style="180" customWidth="1"/>
    <col min="8451" max="8452" width="11.42578125" style="180"/>
    <col min="8453" max="8453" width="9.85546875" style="180" customWidth="1"/>
    <col min="8454" max="8455" width="25.7109375" style="180" customWidth="1"/>
    <col min="8456" max="8456" width="4" style="180" customWidth="1"/>
    <col min="8457" max="8704" width="11.42578125" style="180"/>
    <col min="8705" max="8705" width="2.140625" style="180" customWidth="1"/>
    <col min="8706" max="8706" width="11.42578125" style="180" customWidth="1"/>
    <col min="8707" max="8708" width="11.42578125" style="180"/>
    <col min="8709" max="8709" width="9.85546875" style="180" customWidth="1"/>
    <col min="8710" max="8711" width="25.7109375" style="180" customWidth="1"/>
    <col min="8712" max="8712" width="4" style="180" customWidth="1"/>
    <col min="8713" max="8960" width="11.42578125" style="180"/>
    <col min="8961" max="8961" width="2.140625" style="180" customWidth="1"/>
    <col min="8962" max="8962" width="11.42578125" style="180" customWidth="1"/>
    <col min="8963" max="8964" width="11.42578125" style="180"/>
    <col min="8965" max="8965" width="9.85546875" style="180" customWidth="1"/>
    <col min="8966" max="8967" width="25.7109375" style="180" customWidth="1"/>
    <col min="8968" max="8968" width="4" style="180" customWidth="1"/>
    <col min="8969" max="9216" width="11.42578125" style="180"/>
    <col min="9217" max="9217" width="2.140625" style="180" customWidth="1"/>
    <col min="9218" max="9218" width="11.42578125" style="180" customWidth="1"/>
    <col min="9219" max="9220" width="11.42578125" style="180"/>
    <col min="9221" max="9221" width="9.85546875" style="180" customWidth="1"/>
    <col min="9222" max="9223" width="25.7109375" style="180" customWidth="1"/>
    <col min="9224" max="9224" width="4" style="180" customWidth="1"/>
    <col min="9225" max="9472" width="11.42578125" style="180"/>
    <col min="9473" max="9473" width="2.140625" style="180" customWidth="1"/>
    <col min="9474" max="9474" width="11.42578125" style="180" customWidth="1"/>
    <col min="9475" max="9476" width="11.42578125" style="180"/>
    <col min="9477" max="9477" width="9.85546875" style="180" customWidth="1"/>
    <col min="9478" max="9479" width="25.7109375" style="180" customWidth="1"/>
    <col min="9480" max="9480" width="4" style="180" customWidth="1"/>
    <col min="9481" max="9728" width="11.42578125" style="180"/>
    <col min="9729" max="9729" width="2.140625" style="180" customWidth="1"/>
    <col min="9730" max="9730" width="11.42578125" style="180" customWidth="1"/>
    <col min="9731" max="9732" width="11.42578125" style="180"/>
    <col min="9733" max="9733" width="9.85546875" style="180" customWidth="1"/>
    <col min="9734" max="9735" width="25.7109375" style="180" customWidth="1"/>
    <col min="9736" max="9736" width="4" style="180" customWidth="1"/>
    <col min="9737" max="9984" width="11.42578125" style="180"/>
    <col min="9985" max="9985" width="2.140625" style="180" customWidth="1"/>
    <col min="9986" max="9986" width="11.42578125" style="180" customWidth="1"/>
    <col min="9987" max="9988" width="11.42578125" style="180"/>
    <col min="9989" max="9989" width="9.85546875" style="180" customWidth="1"/>
    <col min="9990" max="9991" width="25.7109375" style="180" customWidth="1"/>
    <col min="9992" max="9992" width="4" style="180" customWidth="1"/>
    <col min="9993" max="10240" width="11.42578125" style="180"/>
    <col min="10241" max="10241" width="2.140625" style="180" customWidth="1"/>
    <col min="10242" max="10242" width="11.42578125" style="180" customWidth="1"/>
    <col min="10243" max="10244" width="11.42578125" style="180"/>
    <col min="10245" max="10245" width="9.85546875" style="180" customWidth="1"/>
    <col min="10246" max="10247" width="25.7109375" style="180" customWidth="1"/>
    <col min="10248" max="10248" width="4" style="180" customWidth="1"/>
    <col min="10249" max="10496" width="11.42578125" style="180"/>
    <col min="10497" max="10497" width="2.140625" style="180" customWidth="1"/>
    <col min="10498" max="10498" width="11.42578125" style="180" customWidth="1"/>
    <col min="10499" max="10500" width="11.42578125" style="180"/>
    <col min="10501" max="10501" width="9.85546875" style="180" customWidth="1"/>
    <col min="10502" max="10503" width="25.7109375" style="180" customWidth="1"/>
    <col min="10504" max="10504" width="4" style="180" customWidth="1"/>
    <col min="10505" max="10752" width="11.42578125" style="180"/>
    <col min="10753" max="10753" width="2.140625" style="180" customWidth="1"/>
    <col min="10754" max="10754" width="11.42578125" style="180" customWidth="1"/>
    <col min="10755" max="10756" width="11.42578125" style="180"/>
    <col min="10757" max="10757" width="9.85546875" style="180" customWidth="1"/>
    <col min="10758" max="10759" width="25.7109375" style="180" customWidth="1"/>
    <col min="10760" max="10760" width="4" style="180" customWidth="1"/>
    <col min="10761" max="11008" width="11.42578125" style="180"/>
    <col min="11009" max="11009" width="2.140625" style="180" customWidth="1"/>
    <col min="11010" max="11010" width="11.42578125" style="180" customWidth="1"/>
    <col min="11011" max="11012" width="11.42578125" style="180"/>
    <col min="11013" max="11013" width="9.85546875" style="180" customWidth="1"/>
    <col min="11014" max="11015" width="25.7109375" style="180" customWidth="1"/>
    <col min="11016" max="11016" width="4" style="180" customWidth="1"/>
    <col min="11017" max="11264" width="11.42578125" style="180"/>
    <col min="11265" max="11265" width="2.140625" style="180" customWidth="1"/>
    <col min="11266" max="11266" width="11.42578125" style="180" customWidth="1"/>
    <col min="11267" max="11268" width="11.42578125" style="180"/>
    <col min="11269" max="11269" width="9.85546875" style="180" customWidth="1"/>
    <col min="11270" max="11271" width="25.7109375" style="180" customWidth="1"/>
    <col min="11272" max="11272" width="4" style="180" customWidth="1"/>
    <col min="11273" max="11520" width="11.42578125" style="180"/>
    <col min="11521" max="11521" width="2.140625" style="180" customWidth="1"/>
    <col min="11522" max="11522" width="11.42578125" style="180" customWidth="1"/>
    <col min="11523" max="11524" width="11.42578125" style="180"/>
    <col min="11525" max="11525" width="9.85546875" style="180" customWidth="1"/>
    <col min="11526" max="11527" width="25.7109375" style="180" customWidth="1"/>
    <col min="11528" max="11528" width="4" style="180" customWidth="1"/>
    <col min="11529" max="11776" width="11.42578125" style="180"/>
    <col min="11777" max="11777" width="2.140625" style="180" customWidth="1"/>
    <col min="11778" max="11778" width="11.42578125" style="180" customWidth="1"/>
    <col min="11779" max="11780" width="11.42578125" style="180"/>
    <col min="11781" max="11781" width="9.85546875" style="180" customWidth="1"/>
    <col min="11782" max="11783" width="25.7109375" style="180" customWidth="1"/>
    <col min="11784" max="11784" width="4" style="180" customWidth="1"/>
    <col min="11785" max="12032" width="11.42578125" style="180"/>
    <col min="12033" max="12033" width="2.140625" style="180" customWidth="1"/>
    <col min="12034" max="12034" width="11.42578125" style="180" customWidth="1"/>
    <col min="12035" max="12036" width="11.42578125" style="180"/>
    <col min="12037" max="12037" width="9.85546875" style="180" customWidth="1"/>
    <col min="12038" max="12039" width="25.7109375" style="180" customWidth="1"/>
    <col min="12040" max="12040" width="4" style="180" customWidth="1"/>
    <col min="12041" max="12288" width="11.42578125" style="180"/>
    <col min="12289" max="12289" width="2.140625" style="180" customWidth="1"/>
    <col min="12290" max="12290" width="11.42578125" style="180" customWidth="1"/>
    <col min="12291" max="12292" width="11.42578125" style="180"/>
    <col min="12293" max="12293" width="9.85546875" style="180" customWidth="1"/>
    <col min="12294" max="12295" width="25.7109375" style="180" customWidth="1"/>
    <col min="12296" max="12296" width="4" style="180" customWidth="1"/>
    <col min="12297" max="12544" width="11.42578125" style="180"/>
    <col min="12545" max="12545" width="2.140625" style="180" customWidth="1"/>
    <col min="12546" max="12546" width="11.42578125" style="180" customWidth="1"/>
    <col min="12547" max="12548" width="11.42578125" style="180"/>
    <col min="12549" max="12549" width="9.85546875" style="180" customWidth="1"/>
    <col min="12550" max="12551" width="25.7109375" style="180" customWidth="1"/>
    <col min="12552" max="12552" width="4" style="180" customWidth="1"/>
    <col min="12553" max="12800" width="11.42578125" style="180"/>
    <col min="12801" max="12801" width="2.140625" style="180" customWidth="1"/>
    <col min="12802" max="12802" width="11.42578125" style="180" customWidth="1"/>
    <col min="12803" max="12804" width="11.42578125" style="180"/>
    <col min="12805" max="12805" width="9.85546875" style="180" customWidth="1"/>
    <col min="12806" max="12807" width="25.7109375" style="180" customWidth="1"/>
    <col min="12808" max="12808" width="4" style="180" customWidth="1"/>
    <col min="12809" max="13056" width="11.42578125" style="180"/>
    <col min="13057" max="13057" width="2.140625" style="180" customWidth="1"/>
    <col min="13058" max="13058" width="11.42578125" style="180" customWidth="1"/>
    <col min="13059" max="13060" width="11.42578125" style="180"/>
    <col min="13061" max="13061" width="9.85546875" style="180" customWidth="1"/>
    <col min="13062" max="13063" width="25.7109375" style="180" customWidth="1"/>
    <col min="13064" max="13064" width="4" style="180" customWidth="1"/>
    <col min="13065" max="13312" width="11.42578125" style="180"/>
    <col min="13313" max="13313" width="2.140625" style="180" customWidth="1"/>
    <col min="13314" max="13314" width="11.42578125" style="180" customWidth="1"/>
    <col min="13315" max="13316" width="11.42578125" style="180"/>
    <col min="13317" max="13317" width="9.85546875" style="180" customWidth="1"/>
    <col min="13318" max="13319" width="25.7109375" style="180" customWidth="1"/>
    <col min="13320" max="13320" width="4" style="180" customWidth="1"/>
    <col min="13321" max="13568" width="11.42578125" style="180"/>
    <col min="13569" max="13569" width="2.140625" style="180" customWidth="1"/>
    <col min="13570" max="13570" width="11.42578125" style="180" customWidth="1"/>
    <col min="13571" max="13572" width="11.42578125" style="180"/>
    <col min="13573" max="13573" width="9.85546875" style="180" customWidth="1"/>
    <col min="13574" max="13575" width="25.7109375" style="180" customWidth="1"/>
    <col min="13576" max="13576" width="4" style="180" customWidth="1"/>
    <col min="13577" max="13824" width="11.42578125" style="180"/>
    <col min="13825" max="13825" width="2.140625" style="180" customWidth="1"/>
    <col min="13826" max="13826" width="11.42578125" style="180" customWidth="1"/>
    <col min="13827" max="13828" width="11.42578125" style="180"/>
    <col min="13829" max="13829" width="9.85546875" style="180" customWidth="1"/>
    <col min="13830" max="13831" width="25.7109375" style="180" customWidth="1"/>
    <col min="13832" max="13832" width="4" style="180" customWidth="1"/>
    <col min="13833" max="14080" width="11.42578125" style="180"/>
    <col min="14081" max="14081" width="2.140625" style="180" customWidth="1"/>
    <col min="14082" max="14082" width="11.42578125" style="180" customWidth="1"/>
    <col min="14083" max="14084" width="11.42578125" style="180"/>
    <col min="14085" max="14085" width="9.85546875" style="180" customWidth="1"/>
    <col min="14086" max="14087" width="25.7109375" style="180" customWidth="1"/>
    <col min="14088" max="14088" width="4" style="180" customWidth="1"/>
    <col min="14089" max="14336" width="11.42578125" style="180"/>
    <col min="14337" max="14337" width="2.140625" style="180" customWidth="1"/>
    <col min="14338" max="14338" width="11.42578125" style="180" customWidth="1"/>
    <col min="14339" max="14340" width="11.42578125" style="180"/>
    <col min="14341" max="14341" width="9.85546875" style="180" customWidth="1"/>
    <col min="14342" max="14343" width="25.7109375" style="180" customWidth="1"/>
    <col min="14344" max="14344" width="4" style="180" customWidth="1"/>
    <col min="14345" max="14592" width="11.42578125" style="180"/>
    <col min="14593" max="14593" width="2.140625" style="180" customWidth="1"/>
    <col min="14594" max="14594" width="11.42578125" style="180" customWidth="1"/>
    <col min="14595" max="14596" width="11.42578125" style="180"/>
    <col min="14597" max="14597" width="9.85546875" style="180" customWidth="1"/>
    <col min="14598" max="14599" width="25.7109375" style="180" customWidth="1"/>
    <col min="14600" max="14600" width="4" style="180" customWidth="1"/>
    <col min="14601" max="14848" width="11.42578125" style="180"/>
    <col min="14849" max="14849" width="2.140625" style="180" customWidth="1"/>
    <col min="14850" max="14850" width="11.42578125" style="180" customWidth="1"/>
    <col min="14851" max="14852" width="11.42578125" style="180"/>
    <col min="14853" max="14853" width="9.85546875" style="180" customWidth="1"/>
    <col min="14854" max="14855" width="25.7109375" style="180" customWidth="1"/>
    <col min="14856" max="14856" width="4" style="180" customWidth="1"/>
    <col min="14857" max="15104" width="11.42578125" style="180"/>
    <col min="15105" max="15105" width="2.140625" style="180" customWidth="1"/>
    <col min="15106" max="15106" width="11.42578125" style="180" customWidth="1"/>
    <col min="15107" max="15108" width="11.42578125" style="180"/>
    <col min="15109" max="15109" width="9.85546875" style="180" customWidth="1"/>
    <col min="15110" max="15111" width="25.7109375" style="180" customWidth="1"/>
    <col min="15112" max="15112" width="4" style="180" customWidth="1"/>
    <col min="15113" max="15360" width="11.42578125" style="180"/>
    <col min="15361" max="15361" width="2.140625" style="180" customWidth="1"/>
    <col min="15362" max="15362" width="11.42578125" style="180" customWidth="1"/>
    <col min="15363" max="15364" width="11.42578125" style="180"/>
    <col min="15365" max="15365" width="9.85546875" style="180" customWidth="1"/>
    <col min="15366" max="15367" width="25.7109375" style="180" customWidth="1"/>
    <col min="15368" max="15368" width="4" style="180" customWidth="1"/>
    <col min="15369" max="15616" width="11.42578125" style="180"/>
    <col min="15617" max="15617" width="2.140625" style="180" customWidth="1"/>
    <col min="15618" max="15618" width="11.42578125" style="180" customWidth="1"/>
    <col min="15619" max="15620" width="11.42578125" style="180"/>
    <col min="15621" max="15621" width="9.85546875" style="180" customWidth="1"/>
    <col min="15622" max="15623" width="25.7109375" style="180" customWidth="1"/>
    <col min="15624" max="15624" width="4" style="180" customWidth="1"/>
    <col min="15625" max="15872" width="11.42578125" style="180"/>
    <col min="15873" max="15873" width="2.140625" style="180" customWidth="1"/>
    <col min="15874" max="15874" width="11.42578125" style="180" customWidth="1"/>
    <col min="15875" max="15876" width="11.42578125" style="180"/>
    <col min="15877" max="15877" width="9.85546875" style="180" customWidth="1"/>
    <col min="15878" max="15879" width="25.7109375" style="180" customWidth="1"/>
    <col min="15880" max="15880" width="4" style="180" customWidth="1"/>
    <col min="15881" max="16128" width="11.42578125" style="180"/>
    <col min="16129" max="16129" width="2.140625" style="180" customWidth="1"/>
    <col min="16130" max="16130" width="11.42578125" style="180" customWidth="1"/>
    <col min="16131" max="16132" width="11.42578125" style="180"/>
    <col min="16133" max="16133" width="9.85546875" style="180" customWidth="1"/>
    <col min="16134" max="16135" width="25.7109375" style="180" customWidth="1"/>
    <col min="16136" max="16136" width="4" style="180" customWidth="1"/>
    <col min="16137" max="16384" width="11.42578125" style="180"/>
  </cols>
  <sheetData>
    <row r="1" spans="1:8" x14ac:dyDescent="0.2">
      <c r="A1" s="861" t="s">
        <v>357</v>
      </c>
      <c r="B1" s="861"/>
      <c r="C1" s="861"/>
      <c r="D1" s="861"/>
      <c r="E1" s="861"/>
      <c r="F1" s="861"/>
      <c r="G1" s="861"/>
      <c r="H1" s="861"/>
    </row>
    <row r="2" spans="1:8" x14ac:dyDescent="0.2">
      <c r="A2" s="388"/>
      <c r="B2" s="388"/>
      <c r="C2" s="388"/>
      <c r="D2" s="388"/>
      <c r="E2" s="388"/>
      <c r="F2" s="388"/>
      <c r="G2" s="388"/>
      <c r="H2" s="388"/>
    </row>
    <row r="3" spans="1:8" x14ac:dyDescent="0.2">
      <c r="B3" s="240"/>
      <c r="C3" s="240"/>
      <c r="D3" s="240"/>
      <c r="E3" s="240"/>
      <c r="F3" s="241"/>
      <c r="G3" s="241"/>
    </row>
    <row r="4" spans="1:8" x14ac:dyDescent="0.2">
      <c r="B4" s="842" t="s">
        <v>197</v>
      </c>
      <c r="C4" s="842"/>
      <c r="D4" s="842"/>
      <c r="E4" s="842"/>
      <c r="F4" s="842"/>
      <c r="G4" s="842"/>
    </row>
    <row r="6" spans="1:8" ht="15" x14ac:dyDescent="0.2">
      <c r="B6" s="242"/>
      <c r="C6" s="242"/>
      <c r="F6" s="604" t="s">
        <v>442</v>
      </c>
      <c r="G6" s="605" t="s">
        <v>272</v>
      </c>
    </row>
    <row r="7" spans="1:8" x14ac:dyDescent="0.2">
      <c r="B7" s="814" t="s">
        <v>198</v>
      </c>
      <c r="C7" s="847"/>
      <c r="D7" s="847"/>
      <c r="E7" s="815"/>
      <c r="F7" s="243">
        <v>0</v>
      </c>
      <c r="G7" s="172">
        <v>0</v>
      </c>
    </row>
    <row r="8" spans="1:8" x14ac:dyDescent="0.2">
      <c r="B8" s="816" t="s">
        <v>199</v>
      </c>
      <c r="C8" s="848"/>
      <c r="D8" s="848"/>
      <c r="E8" s="817"/>
      <c r="F8" s="244">
        <v>4.4198895027624312</v>
      </c>
      <c r="G8" s="173">
        <v>3.3126293995859215</v>
      </c>
    </row>
    <row r="9" spans="1:8" x14ac:dyDescent="0.2">
      <c r="B9" s="816" t="s">
        <v>200</v>
      </c>
      <c r="C9" s="848"/>
      <c r="D9" s="848"/>
      <c r="E9" s="817"/>
      <c r="F9" s="244">
        <v>90.055248618784532</v>
      </c>
      <c r="G9" s="173">
        <v>92.960662525879911</v>
      </c>
    </row>
    <row r="10" spans="1:8" x14ac:dyDescent="0.2">
      <c r="B10" s="816" t="s">
        <v>166</v>
      </c>
      <c r="C10" s="848"/>
      <c r="D10" s="848"/>
      <c r="E10" s="817"/>
      <c r="F10" s="244">
        <v>1.1049723756906078</v>
      </c>
      <c r="G10" s="173">
        <v>0.82815734989648038</v>
      </c>
    </row>
    <row r="11" spans="1:8" x14ac:dyDescent="0.2">
      <c r="B11" s="816" t="s">
        <v>201</v>
      </c>
      <c r="C11" s="848"/>
      <c r="D11" s="848"/>
      <c r="E11" s="817"/>
      <c r="F11" s="244">
        <v>2.2099447513812156</v>
      </c>
      <c r="G11" s="173">
        <v>1.2422360248447204</v>
      </c>
    </row>
    <row r="12" spans="1:8" x14ac:dyDescent="0.2">
      <c r="B12" s="816" t="s">
        <v>163</v>
      </c>
      <c r="C12" s="848"/>
      <c r="D12" s="848"/>
      <c r="E12" s="817"/>
      <c r="F12" s="244">
        <v>0.5524861878453039</v>
      </c>
      <c r="G12" s="173">
        <v>0.20703933747412009</v>
      </c>
    </row>
    <row r="13" spans="1:8" x14ac:dyDescent="0.2">
      <c r="B13" s="816" t="s">
        <v>202</v>
      </c>
      <c r="C13" s="848"/>
      <c r="D13" s="848"/>
      <c r="E13" s="817"/>
      <c r="F13" s="244">
        <v>0</v>
      </c>
      <c r="G13" s="173">
        <v>0</v>
      </c>
    </row>
    <row r="14" spans="1:8" x14ac:dyDescent="0.2">
      <c r="B14" s="816" t="s">
        <v>147</v>
      </c>
      <c r="C14" s="848"/>
      <c r="D14" s="848"/>
      <c r="E14" s="817"/>
      <c r="F14" s="244">
        <v>0</v>
      </c>
      <c r="G14" s="173">
        <v>0</v>
      </c>
    </row>
    <row r="15" spans="1:8" x14ac:dyDescent="0.2">
      <c r="B15" s="816" t="s">
        <v>203</v>
      </c>
      <c r="C15" s="848"/>
      <c r="D15" s="848"/>
      <c r="E15" s="817"/>
      <c r="F15" s="244">
        <v>0</v>
      </c>
      <c r="G15" s="173">
        <v>0</v>
      </c>
    </row>
    <row r="16" spans="1:8" x14ac:dyDescent="0.2">
      <c r="B16" s="816" t="s">
        <v>164</v>
      </c>
      <c r="C16" s="848"/>
      <c r="D16" s="848"/>
      <c r="E16" s="817"/>
      <c r="F16" s="244">
        <v>0</v>
      </c>
      <c r="G16" s="173">
        <v>0</v>
      </c>
    </row>
    <row r="17" spans="2:7" x14ac:dyDescent="0.2">
      <c r="B17" s="816" t="s">
        <v>413</v>
      </c>
      <c r="C17" s="848"/>
      <c r="D17" s="848"/>
      <c r="E17" s="817"/>
      <c r="F17" s="244">
        <v>0</v>
      </c>
      <c r="G17" s="173">
        <v>0</v>
      </c>
    </row>
    <row r="18" spans="2:7" x14ac:dyDescent="0.2">
      <c r="B18" s="347" t="s">
        <v>3</v>
      </c>
      <c r="C18" s="359"/>
      <c r="D18" s="359"/>
      <c r="E18" s="348"/>
      <c r="F18" s="244">
        <v>0</v>
      </c>
      <c r="G18" s="173">
        <v>0</v>
      </c>
    </row>
    <row r="19" spans="2:7" x14ac:dyDescent="0.2">
      <c r="B19" s="347" t="s">
        <v>363</v>
      </c>
      <c r="C19" s="359"/>
      <c r="D19" s="359"/>
      <c r="E19" s="348"/>
      <c r="F19" s="244">
        <v>1.6574585635359116</v>
      </c>
      <c r="G19" s="173">
        <v>1.4492753623188406</v>
      </c>
    </row>
    <row r="20" spans="2:7" x14ac:dyDescent="0.2">
      <c r="B20" s="818" t="s">
        <v>211</v>
      </c>
      <c r="C20" s="852"/>
      <c r="D20" s="852"/>
      <c r="E20" s="819"/>
      <c r="F20" s="244">
        <v>0</v>
      </c>
      <c r="G20" s="173">
        <v>0</v>
      </c>
    </row>
    <row r="21" spans="2:7" x14ac:dyDescent="0.2">
      <c r="B21" s="853" t="s">
        <v>210</v>
      </c>
      <c r="C21" s="854"/>
      <c r="D21" s="854"/>
      <c r="E21" s="855"/>
      <c r="F21" s="245">
        <f>SUM(F7:F20)</f>
        <v>100</v>
      </c>
      <c r="G21" s="246">
        <f>SUM(G7:G20)</f>
        <v>99.999999999999986</v>
      </c>
    </row>
    <row r="22" spans="2:7" x14ac:dyDescent="0.2">
      <c r="B22" s="849" t="s">
        <v>222</v>
      </c>
      <c r="C22" s="850"/>
      <c r="D22" s="850"/>
      <c r="E22" s="851"/>
      <c r="F22" s="247">
        <v>181</v>
      </c>
      <c r="G22" s="248">
        <v>483</v>
      </c>
    </row>
    <row r="23" spans="2:7" x14ac:dyDescent="0.2">
      <c r="B23" s="356"/>
      <c r="C23" s="356"/>
      <c r="D23" s="356"/>
      <c r="E23" s="356"/>
      <c r="F23" s="241"/>
      <c r="G23" s="241"/>
    </row>
  </sheetData>
  <mergeCells count="16">
    <mergeCell ref="B10:E10"/>
    <mergeCell ref="A1:H1"/>
    <mergeCell ref="B4:G4"/>
    <mergeCell ref="B7:E7"/>
    <mergeCell ref="B8:E8"/>
    <mergeCell ref="B9:E9"/>
    <mergeCell ref="B17:E17"/>
    <mergeCell ref="B20:E20"/>
    <mergeCell ref="B21:E21"/>
    <mergeCell ref="B22:E22"/>
    <mergeCell ref="B11:E11"/>
    <mergeCell ref="B12:E12"/>
    <mergeCell ref="B13:E13"/>
    <mergeCell ref="B14:E14"/>
    <mergeCell ref="B15:E15"/>
    <mergeCell ref="B16:E16"/>
  </mergeCells>
  <pageMargins left="0.7" right="0.7" top="0.75" bottom="0.75" header="0.3" footer="0.3"/>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selection activeCell="J41" sqref="J41"/>
    </sheetView>
  </sheetViews>
  <sheetFormatPr baseColWidth="10" defaultRowHeight="12.75" x14ac:dyDescent="0.2"/>
  <cols>
    <col min="1" max="1" width="2.140625" style="180" customWidth="1"/>
    <col min="2" max="2" width="40.28515625" style="180" customWidth="1"/>
    <col min="3" max="3" width="12.42578125" style="180" customWidth="1"/>
    <col min="4" max="4" width="13.42578125" style="180" customWidth="1"/>
    <col min="5" max="5" width="11.42578125" style="180" customWidth="1"/>
    <col min="6" max="6" width="11.42578125" style="180"/>
    <col min="7" max="7" width="2.42578125" style="180" customWidth="1"/>
    <col min="8" max="9" width="11.42578125" style="180"/>
    <col min="10" max="10" width="32" style="180" bestFit="1" customWidth="1"/>
    <col min="11" max="256" width="11.42578125" style="180"/>
    <col min="257" max="257" width="2.140625" style="180" customWidth="1"/>
    <col min="258" max="258" width="40.28515625" style="180" customWidth="1"/>
    <col min="259" max="259" width="12.42578125" style="180" customWidth="1"/>
    <col min="260" max="260" width="13.42578125" style="180" customWidth="1"/>
    <col min="261" max="261" width="11.42578125" style="180" customWidth="1"/>
    <col min="262" max="262" width="11.42578125" style="180"/>
    <col min="263" max="263" width="2.42578125" style="180" customWidth="1"/>
    <col min="264" max="265" width="11.42578125" style="180"/>
    <col min="266" max="266" width="32" style="180" bestFit="1" customWidth="1"/>
    <col min="267" max="512" width="11.42578125" style="180"/>
    <col min="513" max="513" width="2.140625" style="180" customWidth="1"/>
    <col min="514" max="514" width="40.28515625" style="180" customWidth="1"/>
    <col min="515" max="515" width="12.42578125" style="180" customWidth="1"/>
    <col min="516" max="516" width="13.42578125" style="180" customWidth="1"/>
    <col min="517" max="517" width="11.42578125" style="180" customWidth="1"/>
    <col min="518" max="518" width="11.42578125" style="180"/>
    <col min="519" max="519" width="2.42578125" style="180" customWidth="1"/>
    <col min="520" max="521" width="11.42578125" style="180"/>
    <col min="522" max="522" width="32" style="180" bestFit="1" customWidth="1"/>
    <col min="523" max="768" width="11.42578125" style="180"/>
    <col min="769" max="769" width="2.140625" style="180" customWidth="1"/>
    <col min="770" max="770" width="40.28515625" style="180" customWidth="1"/>
    <col min="771" max="771" width="12.42578125" style="180" customWidth="1"/>
    <col min="772" max="772" width="13.42578125" style="180" customWidth="1"/>
    <col min="773" max="773" width="11.42578125" style="180" customWidth="1"/>
    <col min="774" max="774" width="11.42578125" style="180"/>
    <col min="775" max="775" width="2.42578125" style="180" customWidth="1"/>
    <col min="776" max="777" width="11.42578125" style="180"/>
    <col min="778" max="778" width="32" style="180" bestFit="1" customWidth="1"/>
    <col min="779" max="1024" width="11.42578125" style="180"/>
    <col min="1025" max="1025" width="2.140625" style="180" customWidth="1"/>
    <col min="1026" max="1026" width="40.28515625" style="180" customWidth="1"/>
    <col min="1027" max="1027" width="12.42578125" style="180" customWidth="1"/>
    <col min="1028" max="1028" width="13.42578125" style="180" customWidth="1"/>
    <col min="1029" max="1029" width="11.42578125" style="180" customWidth="1"/>
    <col min="1030" max="1030" width="11.42578125" style="180"/>
    <col min="1031" max="1031" width="2.42578125" style="180" customWidth="1"/>
    <col min="1032" max="1033" width="11.42578125" style="180"/>
    <col min="1034" max="1034" width="32" style="180" bestFit="1" customWidth="1"/>
    <col min="1035" max="1280" width="11.42578125" style="180"/>
    <col min="1281" max="1281" width="2.140625" style="180" customWidth="1"/>
    <col min="1282" max="1282" width="40.28515625" style="180" customWidth="1"/>
    <col min="1283" max="1283" width="12.42578125" style="180" customWidth="1"/>
    <col min="1284" max="1284" width="13.42578125" style="180" customWidth="1"/>
    <col min="1285" max="1285" width="11.42578125" style="180" customWidth="1"/>
    <col min="1286" max="1286" width="11.42578125" style="180"/>
    <col min="1287" max="1287" width="2.42578125" style="180" customWidth="1"/>
    <col min="1288" max="1289" width="11.42578125" style="180"/>
    <col min="1290" max="1290" width="32" style="180" bestFit="1" customWidth="1"/>
    <col min="1291" max="1536" width="11.42578125" style="180"/>
    <col min="1537" max="1537" width="2.140625" style="180" customWidth="1"/>
    <col min="1538" max="1538" width="40.28515625" style="180" customWidth="1"/>
    <col min="1539" max="1539" width="12.42578125" style="180" customWidth="1"/>
    <col min="1540" max="1540" width="13.42578125" style="180" customWidth="1"/>
    <col min="1541" max="1541" width="11.42578125" style="180" customWidth="1"/>
    <col min="1542" max="1542" width="11.42578125" style="180"/>
    <col min="1543" max="1543" width="2.42578125" style="180" customWidth="1"/>
    <col min="1544" max="1545" width="11.42578125" style="180"/>
    <col min="1546" max="1546" width="32" style="180" bestFit="1" customWidth="1"/>
    <col min="1547" max="1792" width="11.42578125" style="180"/>
    <col min="1793" max="1793" width="2.140625" style="180" customWidth="1"/>
    <col min="1794" max="1794" width="40.28515625" style="180" customWidth="1"/>
    <col min="1795" max="1795" width="12.42578125" style="180" customWidth="1"/>
    <col min="1796" max="1796" width="13.42578125" style="180" customWidth="1"/>
    <col min="1797" max="1797" width="11.42578125" style="180" customWidth="1"/>
    <col min="1798" max="1798" width="11.42578125" style="180"/>
    <col min="1799" max="1799" width="2.42578125" style="180" customWidth="1"/>
    <col min="1800" max="1801" width="11.42578125" style="180"/>
    <col min="1802" max="1802" width="32" style="180" bestFit="1" customWidth="1"/>
    <col min="1803" max="2048" width="11.42578125" style="180"/>
    <col min="2049" max="2049" width="2.140625" style="180" customWidth="1"/>
    <col min="2050" max="2050" width="40.28515625" style="180" customWidth="1"/>
    <col min="2051" max="2051" width="12.42578125" style="180" customWidth="1"/>
    <col min="2052" max="2052" width="13.42578125" style="180" customWidth="1"/>
    <col min="2053" max="2053" width="11.42578125" style="180" customWidth="1"/>
    <col min="2054" max="2054" width="11.42578125" style="180"/>
    <col min="2055" max="2055" width="2.42578125" style="180" customWidth="1"/>
    <col min="2056" max="2057" width="11.42578125" style="180"/>
    <col min="2058" max="2058" width="32" style="180" bestFit="1" customWidth="1"/>
    <col min="2059" max="2304" width="11.42578125" style="180"/>
    <col min="2305" max="2305" width="2.140625" style="180" customWidth="1"/>
    <col min="2306" max="2306" width="40.28515625" style="180" customWidth="1"/>
    <col min="2307" max="2307" width="12.42578125" style="180" customWidth="1"/>
    <col min="2308" max="2308" width="13.42578125" style="180" customWidth="1"/>
    <col min="2309" max="2309" width="11.42578125" style="180" customWidth="1"/>
    <col min="2310" max="2310" width="11.42578125" style="180"/>
    <col min="2311" max="2311" width="2.42578125" style="180" customWidth="1"/>
    <col min="2312" max="2313" width="11.42578125" style="180"/>
    <col min="2314" max="2314" width="32" style="180" bestFit="1" customWidth="1"/>
    <col min="2315" max="2560" width="11.42578125" style="180"/>
    <col min="2561" max="2561" width="2.140625" style="180" customWidth="1"/>
    <col min="2562" max="2562" width="40.28515625" style="180" customWidth="1"/>
    <col min="2563" max="2563" width="12.42578125" style="180" customWidth="1"/>
    <col min="2564" max="2564" width="13.42578125" style="180" customWidth="1"/>
    <col min="2565" max="2565" width="11.42578125" style="180" customWidth="1"/>
    <col min="2566" max="2566" width="11.42578125" style="180"/>
    <col min="2567" max="2567" width="2.42578125" style="180" customWidth="1"/>
    <col min="2568" max="2569" width="11.42578125" style="180"/>
    <col min="2570" max="2570" width="32" style="180" bestFit="1" customWidth="1"/>
    <col min="2571" max="2816" width="11.42578125" style="180"/>
    <col min="2817" max="2817" width="2.140625" style="180" customWidth="1"/>
    <col min="2818" max="2818" width="40.28515625" style="180" customWidth="1"/>
    <col min="2819" max="2819" width="12.42578125" style="180" customWidth="1"/>
    <col min="2820" max="2820" width="13.42578125" style="180" customWidth="1"/>
    <col min="2821" max="2821" width="11.42578125" style="180" customWidth="1"/>
    <col min="2822" max="2822" width="11.42578125" style="180"/>
    <col min="2823" max="2823" width="2.42578125" style="180" customWidth="1"/>
    <col min="2824" max="2825" width="11.42578125" style="180"/>
    <col min="2826" max="2826" width="32" style="180" bestFit="1" customWidth="1"/>
    <col min="2827" max="3072" width="11.42578125" style="180"/>
    <col min="3073" max="3073" width="2.140625" style="180" customWidth="1"/>
    <col min="3074" max="3074" width="40.28515625" style="180" customWidth="1"/>
    <col min="3075" max="3075" width="12.42578125" style="180" customWidth="1"/>
    <col min="3076" max="3076" width="13.42578125" style="180" customWidth="1"/>
    <col min="3077" max="3077" width="11.42578125" style="180" customWidth="1"/>
    <col min="3078" max="3078" width="11.42578125" style="180"/>
    <col min="3079" max="3079" width="2.42578125" style="180" customWidth="1"/>
    <col min="3080" max="3081" width="11.42578125" style="180"/>
    <col min="3082" max="3082" width="32" style="180" bestFit="1" customWidth="1"/>
    <col min="3083" max="3328" width="11.42578125" style="180"/>
    <col min="3329" max="3329" width="2.140625" style="180" customWidth="1"/>
    <col min="3330" max="3330" width="40.28515625" style="180" customWidth="1"/>
    <col min="3331" max="3331" width="12.42578125" style="180" customWidth="1"/>
    <col min="3332" max="3332" width="13.42578125" style="180" customWidth="1"/>
    <col min="3333" max="3333" width="11.42578125" style="180" customWidth="1"/>
    <col min="3334" max="3334" width="11.42578125" style="180"/>
    <col min="3335" max="3335" width="2.42578125" style="180" customWidth="1"/>
    <col min="3336" max="3337" width="11.42578125" style="180"/>
    <col min="3338" max="3338" width="32" style="180" bestFit="1" customWidth="1"/>
    <col min="3339" max="3584" width="11.42578125" style="180"/>
    <col min="3585" max="3585" width="2.140625" style="180" customWidth="1"/>
    <col min="3586" max="3586" width="40.28515625" style="180" customWidth="1"/>
    <col min="3587" max="3587" width="12.42578125" style="180" customWidth="1"/>
    <col min="3588" max="3588" width="13.42578125" style="180" customWidth="1"/>
    <col min="3589" max="3589" width="11.42578125" style="180" customWidth="1"/>
    <col min="3590" max="3590" width="11.42578125" style="180"/>
    <col min="3591" max="3591" width="2.42578125" style="180" customWidth="1"/>
    <col min="3592" max="3593" width="11.42578125" style="180"/>
    <col min="3594" max="3594" width="32" style="180" bestFit="1" customWidth="1"/>
    <col min="3595" max="3840" width="11.42578125" style="180"/>
    <col min="3841" max="3841" width="2.140625" style="180" customWidth="1"/>
    <col min="3842" max="3842" width="40.28515625" style="180" customWidth="1"/>
    <col min="3843" max="3843" width="12.42578125" style="180" customWidth="1"/>
    <col min="3844" max="3844" width="13.42578125" style="180" customWidth="1"/>
    <col min="3845" max="3845" width="11.42578125" style="180" customWidth="1"/>
    <col min="3846" max="3846" width="11.42578125" style="180"/>
    <col min="3847" max="3847" width="2.42578125" style="180" customWidth="1"/>
    <col min="3848" max="3849" width="11.42578125" style="180"/>
    <col min="3850" max="3850" width="32" style="180" bestFit="1" customWidth="1"/>
    <col min="3851" max="4096" width="11.42578125" style="180"/>
    <col min="4097" max="4097" width="2.140625" style="180" customWidth="1"/>
    <col min="4098" max="4098" width="40.28515625" style="180" customWidth="1"/>
    <col min="4099" max="4099" width="12.42578125" style="180" customWidth="1"/>
    <col min="4100" max="4100" width="13.42578125" style="180" customWidth="1"/>
    <col min="4101" max="4101" width="11.42578125" style="180" customWidth="1"/>
    <col min="4102" max="4102" width="11.42578125" style="180"/>
    <col min="4103" max="4103" width="2.42578125" style="180" customWidth="1"/>
    <col min="4104" max="4105" width="11.42578125" style="180"/>
    <col min="4106" max="4106" width="32" style="180" bestFit="1" customWidth="1"/>
    <col min="4107" max="4352" width="11.42578125" style="180"/>
    <col min="4353" max="4353" width="2.140625" style="180" customWidth="1"/>
    <col min="4354" max="4354" width="40.28515625" style="180" customWidth="1"/>
    <col min="4355" max="4355" width="12.42578125" style="180" customWidth="1"/>
    <col min="4356" max="4356" width="13.42578125" style="180" customWidth="1"/>
    <col min="4357" max="4357" width="11.42578125" style="180" customWidth="1"/>
    <col min="4358" max="4358" width="11.42578125" style="180"/>
    <col min="4359" max="4359" width="2.42578125" style="180" customWidth="1"/>
    <col min="4360" max="4361" width="11.42578125" style="180"/>
    <col min="4362" max="4362" width="32" style="180" bestFit="1" customWidth="1"/>
    <col min="4363" max="4608" width="11.42578125" style="180"/>
    <col min="4609" max="4609" width="2.140625" style="180" customWidth="1"/>
    <col min="4610" max="4610" width="40.28515625" style="180" customWidth="1"/>
    <col min="4611" max="4611" width="12.42578125" style="180" customWidth="1"/>
    <col min="4612" max="4612" width="13.42578125" style="180" customWidth="1"/>
    <col min="4613" max="4613" width="11.42578125" style="180" customWidth="1"/>
    <col min="4614" max="4614" width="11.42578125" style="180"/>
    <col min="4615" max="4615" width="2.42578125" style="180" customWidth="1"/>
    <col min="4616" max="4617" width="11.42578125" style="180"/>
    <col min="4618" max="4618" width="32" style="180" bestFit="1" customWidth="1"/>
    <col min="4619" max="4864" width="11.42578125" style="180"/>
    <col min="4865" max="4865" width="2.140625" style="180" customWidth="1"/>
    <col min="4866" max="4866" width="40.28515625" style="180" customWidth="1"/>
    <col min="4867" max="4867" width="12.42578125" style="180" customWidth="1"/>
    <col min="4868" max="4868" width="13.42578125" style="180" customWidth="1"/>
    <col min="4869" max="4869" width="11.42578125" style="180" customWidth="1"/>
    <col min="4870" max="4870" width="11.42578125" style="180"/>
    <col min="4871" max="4871" width="2.42578125" style="180" customWidth="1"/>
    <col min="4872" max="4873" width="11.42578125" style="180"/>
    <col min="4874" max="4874" width="32" style="180" bestFit="1" customWidth="1"/>
    <col min="4875" max="5120" width="11.42578125" style="180"/>
    <col min="5121" max="5121" width="2.140625" style="180" customWidth="1"/>
    <col min="5122" max="5122" width="40.28515625" style="180" customWidth="1"/>
    <col min="5123" max="5123" width="12.42578125" style="180" customWidth="1"/>
    <col min="5124" max="5124" width="13.42578125" style="180" customWidth="1"/>
    <col min="5125" max="5125" width="11.42578125" style="180" customWidth="1"/>
    <col min="5126" max="5126" width="11.42578125" style="180"/>
    <col min="5127" max="5127" width="2.42578125" style="180" customWidth="1"/>
    <col min="5128" max="5129" width="11.42578125" style="180"/>
    <col min="5130" max="5130" width="32" style="180" bestFit="1" customWidth="1"/>
    <col min="5131" max="5376" width="11.42578125" style="180"/>
    <col min="5377" max="5377" width="2.140625" style="180" customWidth="1"/>
    <col min="5378" max="5378" width="40.28515625" style="180" customWidth="1"/>
    <col min="5379" max="5379" width="12.42578125" style="180" customWidth="1"/>
    <col min="5380" max="5380" width="13.42578125" style="180" customWidth="1"/>
    <col min="5381" max="5381" width="11.42578125" style="180" customWidth="1"/>
    <col min="5382" max="5382" width="11.42578125" style="180"/>
    <col min="5383" max="5383" width="2.42578125" style="180" customWidth="1"/>
    <col min="5384" max="5385" width="11.42578125" style="180"/>
    <col min="5386" max="5386" width="32" style="180" bestFit="1" customWidth="1"/>
    <col min="5387" max="5632" width="11.42578125" style="180"/>
    <col min="5633" max="5633" width="2.140625" style="180" customWidth="1"/>
    <col min="5634" max="5634" width="40.28515625" style="180" customWidth="1"/>
    <col min="5635" max="5635" width="12.42578125" style="180" customWidth="1"/>
    <col min="5636" max="5636" width="13.42578125" style="180" customWidth="1"/>
    <col min="5637" max="5637" width="11.42578125" style="180" customWidth="1"/>
    <col min="5638" max="5638" width="11.42578125" style="180"/>
    <col min="5639" max="5639" width="2.42578125" style="180" customWidth="1"/>
    <col min="5640" max="5641" width="11.42578125" style="180"/>
    <col min="5642" max="5642" width="32" style="180" bestFit="1" customWidth="1"/>
    <col min="5643" max="5888" width="11.42578125" style="180"/>
    <col min="5889" max="5889" width="2.140625" style="180" customWidth="1"/>
    <col min="5890" max="5890" width="40.28515625" style="180" customWidth="1"/>
    <col min="5891" max="5891" width="12.42578125" style="180" customWidth="1"/>
    <col min="5892" max="5892" width="13.42578125" style="180" customWidth="1"/>
    <col min="5893" max="5893" width="11.42578125" style="180" customWidth="1"/>
    <col min="5894" max="5894" width="11.42578125" style="180"/>
    <col min="5895" max="5895" width="2.42578125" style="180" customWidth="1"/>
    <col min="5896" max="5897" width="11.42578125" style="180"/>
    <col min="5898" max="5898" width="32" style="180" bestFit="1" customWidth="1"/>
    <col min="5899" max="6144" width="11.42578125" style="180"/>
    <col min="6145" max="6145" width="2.140625" style="180" customWidth="1"/>
    <col min="6146" max="6146" width="40.28515625" style="180" customWidth="1"/>
    <col min="6147" max="6147" width="12.42578125" style="180" customWidth="1"/>
    <col min="6148" max="6148" width="13.42578125" style="180" customWidth="1"/>
    <col min="6149" max="6149" width="11.42578125" style="180" customWidth="1"/>
    <col min="6150" max="6150" width="11.42578125" style="180"/>
    <col min="6151" max="6151" width="2.42578125" style="180" customWidth="1"/>
    <col min="6152" max="6153" width="11.42578125" style="180"/>
    <col min="6154" max="6154" width="32" style="180" bestFit="1" customWidth="1"/>
    <col min="6155" max="6400" width="11.42578125" style="180"/>
    <col min="6401" max="6401" width="2.140625" style="180" customWidth="1"/>
    <col min="6402" max="6402" width="40.28515625" style="180" customWidth="1"/>
    <col min="6403" max="6403" width="12.42578125" style="180" customWidth="1"/>
    <col min="6404" max="6404" width="13.42578125" style="180" customWidth="1"/>
    <col min="6405" max="6405" width="11.42578125" style="180" customWidth="1"/>
    <col min="6406" max="6406" width="11.42578125" style="180"/>
    <col min="6407" max="6407" width="2.42578125" style="180" customWidth="1"/>
    <col min="6408" max="6409" width="11.42578125" style="180"/>
    <col min="6410" max="6410" width="32" style="180" bestFit="1" customWidth="1"/>
    <col min="6411" max="6656" width="11.42578125" style="180"/>
    <col min="6657" max="6657" width="2.140625" style="180" customWidth="1"/>
    <col min="6658" max="6658" width="40.28515625" style="180" customWidth="1"/>
    <col min="6659" max="6659" width="12.42578125" style="180" customWidth="1"/>
    <col min="6660" max="6660" width="13.42578125" style="180" customWidth="1"/>
    <col min="6661" max="6661" width="11.42578125" style="180" customWidth="1"/>
    <col min="6662" max="6662" width="11.42578125" style="180"/>
    <col min="6663" max="6663" width="2.42578125" style="180" customWidth="1"/>
    <col min="6664" max="6665" width="11.42578125" style="180"/>
    <col min="6666" max="6666" width="32" style="180" bestFit="1" customWidth="1"/>
    <col min="6667" max="6912" width="11.42578125" style="180"/>
    <col min="6913" max="6913" width="2.140625" style="180" customWidth="1"/>
    <col min="6914" max="6914" width="40.28515625" style="180" customWidth="1"/>
    <col min="6915" max="6915" width="12.42578125" style="180" customWidth="1"/>
    <col min="6916" max="6916" width="13.42578125" style="180" customWidth="1"/>
    <col min="6917" max="6917" width="11.42578125" style="180" customWidth="1"/>
    <col min="6918" max="6918" width="11.42578125" style="180"/>
    <col min="6919" max="6919" width="2.42578125" style="180" customWidth="1"/>
    <col min="6920" max="6921" width="11.42578125" style="180"/>
    <col min="6922" max="6922" width="32" style="180" bestFit="1" customWidth="1"/>
    <col min="6923" max="7168" width="11.42578125" style="180"/>
    <col min="7169" max="7169" width="2.140625" style="180" customWidth="1"/>
    <col min="7170" max="7170" width="40.28515625" style="180" customWidth="1"/>
    <col min="7171" max="7171" width="12.42578125" style="180" customWidth="1"/>
    <col min="7172" max="7172" width="13.42578125" style="180" customWidth="1"/>
    <col min="7173" max="7173" width="11.42578125" style="180" customWidth="1"/>
    <col min="7174" max="7174" width="11.42578125" style="180"/>
    <col min="7175" max="7175" width="2.42578125" style="180" customWidth="1"/>
    <col min="7176" max="7177" width="11.42578125" style="180"/>
    <col min="7178" max="7178" width="32" style="180" bestFit="1" customWidth="1"/>
    <col min="7179" max="7424" width="11.42578125" style="180"/>
    <col min="7425" max="7425" width="2.140625" style="180" customWidth="1"/>
    <col min="7426" max="7426" width="40.28515625" style="180" customWidth="1"/>
    <col min="7427" max="7427" width="12.42578125" style="180" customWidth="1"/>
    <col min="7428" max="7428" width="13.42578125" style="180" customWidth="1"/>
    <col min="7429" max="7429" width="11.42578125" style="180" customWidth="1"/>
    <col min="7430" max="7430" width="11.42578125" style="180"/>
    <col min="7431" max="7431" width="2.42578125" style="180" customWidth="1"/>
    <col min="7432" max="7433" width="11.42578125" style="180"/>
    <col min="7434" max="7434" width="32" style="180" bestFit="1" customWidth="1"/>
    <col min="7435" max="7680" width="11.42578125" style="180"/>
    <col min="7681" max="7681" width="2.140625" style="180" customWidth="1"/>
    <col min="7682" max="7682" width="40.28515625" style="180" customWidth="1"/>
    <col min="7683" max="7683" width="12.42578125" style="180" customWidth="1"/>
    <col min="7684" max="7684" width="13.42578125" style="180" customWidth="1"/>
    <col min="7685" max="7685" width="11.42578125" style="180" customWidth="1"/>
    <col min="7686" max="7686" width="11.42578125" style="180"/>
    <col min="7687" max="7687" width="2.42578125" style="180" customWidth="1"/>
    <col min="7688" max="7689" width="11.42578125" style="180"/>
    <col min="7690" max="7690" width="32" style="180" bestFit="1" customWidth="1"/>
    <col min="7691" max="7936" width="11.42578125" style="180"/>
    <col min="7937" max="7937" width="2.140625" style="180" customWidth="1"/>
    <col min="7938" max="7938" width="40.28515625" style="180" customWidth="1"/>
    <col min="7939" max="7939" width="12.42578125" style="180" customWidth="1"/>
    <col min="7940" max="7940" width="13.42578125" style="180" customWidth="1"/>
    <col min="7941" max="7941" width="11.42578125" style="180" customWidth="1"/>
    <col min="7942" max="7942" width="11.42578125" style="180"/>
    <col min="7943" max="7943" width="2.42578125" style="180" customWidth="1"/>
    <col min="7944" max="7945" width="11.42578125" style="180"/>
    <col min="7946" max="7946" width="32" style="180" bestFit="1" customWidth="1"/>
    <col min="7947" max="8192" width="11.42578125" style="180"/>
    <col min="8193" max="8193" width="2.140625" style="180" customWidth="1"/>
    <col min="8194" max="8194" width="40.28515625" style="180" customWidth="1"/>
    <col min="8195" max="8195" width="12.42578125" style="180" customWidth="1"/>
    <col min="8196" max="8196" width="13.42578125" style="180" customWidth="1"/>
    <col min="8197" max="8197" width="11.42578125" style="180" customWidth="1"/>
    <col min="8198" max="8198" width="11.42578125" style="180"/>
    <col min="8199" max="8199" width="2.42578125" style="180" customWidth="1"/>
    <col min="8200" max="8201" width="11.42578125" style="180"/>
    <col min="8202" max="8202" width="32" style="180" bestFit="1" customWidth="1"/>
    <col min="8203" max="8448" width="11.42578125" style="180"/>
    <col min="8449" max="8449" width="2.140625" style="180" customWidth="1"/>
    <col min="8450" max="8450" width="40.28515625" style="180" customWidth="1"/>
    <col min="8451" max="8451" width="12.42578125" style="180" customWidth="1"/>
    <col min="8452" max="8452" width="13.42578125" style="180" customWidth="1"/>
    <col min="8453" max="8453" width="11.42578125" style="180" customWidth="1"/>
    <col min="8454" max="8454" width="11.42578125" style="180"/>
    <col min="8455" max="8455" width="2.42578125" style="180" customWidth="1"/>
    <col min="8456" max="8457" width="11.42578125" style="180"/>
    <col min="8458" max="8458" width="32" style="180" bestFit="1" customWidth="1"/>
    <col min="8459" max="8704" width="11.42578125" style="180"/>
    <col min="8705" max="8705" width="2.140625" style="180" customWidth="1"/>
    <col min="8706" max="8706" width="40.28515625" style="180" customWidth="1"/>
    <col min="8707" max="8707" width="12.42578125" style="180" customWidth="1"/>
    <col min="8708" max="8708" width="13.42578125" style="180" customWidth="1"/>
    <col min="8709" max="8709" width="11.42578125" style="180" customWidth="1"/>
    <col min="8710" max="8710" width="11.42578125" style="180"/>
    <col min="8711" max="8711" width="2.42578125" style="180" customWidth="1"/>
    <col min="8712" max="8713" width="11.42578125" style="180"/>
    <col min="8714" max="8714" width="32" style="180" bestFit="1" customWidth="1"/>
    <col min="8715" max="8960" width="11.42578125" style="180"/>
    <col min="8961" max="8961" width="2.140625" style="180" customWidth="1"/>
    <col min="8962" max="8962" width="40.28515625" style="180" customWidth="1"/>
    <col min="8963" max="8963" width="12.42578125" style="180" customWidth="1"/>
    <col min="8964" max="8964" width="13.42578125" style="180" customWidth="1"/>
    <col min="8965" max="8965" width="11.42578125" style="180" customWidth="1"/>
    <col min="8966" max="8966" width="11.42578125" style="180"/>
    <col min="8967" max="8967" width="2.42578125" style="180" customWidth="1"/>
    <col min="8968" max="8969" width="11.42578125" style="180"/>
    <col min="8970" max="8970" width="32" style="180" bestFit="1" customWidth="1"/>
    <col min="8971" max="9216" width="11.42578125" style="180"/>
    <col min="9217" max="9217" width="2.140625" style="180" customWidth="1"/>
    <col min="9218" max="9218" width="40.28515625" style="180" customWidth="1"/>
    <col min="9219" max="9219" width="12.42578125" style="180" customWidth="1"/>
    <col min="9220" max="9220" width="13.42578125" style="180" customWidth="1"/>
    <col min="9221" max="9221" width="11.42578125" style="180" customWidth="1"/>
    <col min="9222" max="9222" width="11.42578125" style="180"/>
    <col min="9223" max="9223" width="2.42578125" style="180" customWidth="1"/>
    <col min="9224" max="9225" width="11.42578125" style="180"/>
    <col min="9226" max="9226" width="32" style="180" bestFit="1" customWidth="1"/>
    <col min="9227" max="9472" width="11.42578125" style="180"/>
    <col min="9473" max="9473" width="2.140625" style="180" customWidth="1"/>
    <col min="9474" max="9474" width="40.28515625" style="180" customWidth="1"/>
    <col min="9475" max="9475" width="12.42578125" style="180" customWidth="1"/>
    <col min="9476" max="9476" width="13.42578125" style="180" customWidth="1"/>
    <col min="9477" max="9477" width="11.42578125" style="180" customWidth="1"/>
    <col min="9478" max="9478" width="11.42578125" style="180"/>
    <col min="9479" max="9479" width="2.42578125" style="180" customWidth="1"/>
    <col min="9480" max="9481" width="11.42578125" style="180"/>
    <col min="9482" max="9482" width="32" style="180" bestFit="1" customWidth="1"/>
    <col min="9483" max="9728" width="11.42578125" style="180"/>
    <col min="9729" max="9729" width="2.140625" style="180" customWidth="1"/>
    <col min="9730" max="9730" width="40.28515625" style="180" customWidth="1"/>
    <col min="9731" max="9731" width="12.42578125" style="180" customWidth="1"/>
    <col min="9732" max="9732" width="13.42578125" style="180" customWidth="1"/>
    <col min="9733" max="9733" width="11.42578125" style="180" customWidth="1"/>
    <col min="9734" max="9734" width="11.42578125" style="180"/>
    <col min="9735" max="9735" width="2.42578125" style="180" customWidth="1"/>
    <col min="9736" max="9737" width="11.42578125" style="180"/>
    <col min="9738" max="9738" width="32" style="180" bestFit="1" customWidth="1"/>
    <col min="9739" max="9984" width="11.42578125" style="180"/>
    <col min="9985" max="9985" width="2.140625" style="180" customWidth="1"/>
    <col min="9986" max="9986" width="40.28515625" style="180" customWidth="1"/>
    <col min="9987" max="9987" width="12.42578125" style="180" customWidth="1"/>
    <col min="9988" max="9988" width="13.42578125" style="180" customWidth="1"/>
    <col min="9989" max="9989" width="11.42578125" style="180" customWidth="1"/>
    <col min="9990" max="9990" width="11.42578125" style="180"/>
    <col min="9991" max="9991" width="2.42578125" style="180" customWidth="1"/>
    <col min="9992" max="9993" width="11.42578125" style="180"/>
    <col min="9994" max="9994" width="32" style="180" bestFit="1" customWidth="1"/>
    <col min="9995" max="10240" width="11.42578125" style="180"/>
    <col min="10241" max="10241" width="2.140625" style="180" customWidth="1"/>
    <col min="10242" max="10242" width="40.28515625" style="180" customWidth="1"/>
    <col min="10243" max="10243" width="12.42578125" style="180" customWidth="1"/>
    <col min="10244" max="10244" width="13.42578125" style="180" customWidth="1"/>
    <col min="10245" max="10245" width="11.42578125" style="180" customWidth="1"/>
    <col min="10246" max="10246" width="11.42578125" style="180"/>
    <col min="10247" max="10247" width="2.42578125" style="180" customWidth="1"/>
    <col min="10248" max="10249" width="11.42578125" style="180"/>
    <col min="10250" max="10250" width="32" style="180" bestFit="1" customWidth="1"/>
    <col min="10251" max="10496" width="11.42578125" style="180"/>
    <col min="10497" max="10497" width="2.140625" style="180" customWidth="1"/>
    <col min="10498" max="10498" width="40.28515625" style="180" customWidth="1"/>
    <col min="10499" max="10499" width="12.42578125" style="180" customWidth="1"/>
    <col min="10500" max="10500" width="13.42578125" style="180" customWidth="1"/>
    <col min="10501" max="10501" width="11.42578125" style="180" customWidth="1"/>
    <col min="10502" max="10502" width="11.42578125" style="180"/>
    <col min="10503" max="10503" width="2.42578125" style="180" customWidth="1"/>
    <col min="10504" max="10505" width="11.42578125" style="180"/>
    <col min="10506" max="10506" width="32" style="180" bestFit="1" customWidth="1"/>
    <col min="10507" max="10752" width="11.42578125" style="180"/>
    <col min="10753" max="10753" width="2.140625" style="180" customWidth="1"/>
    <col min="10754" max="10754" width="40.28515625" style="180" customWidth="1"/>
    <col min="10755" max="10755" width="12.42578125" style="180" customWidth="1"/>
    <col min="10756" max="10756" width="13.42578125" style="180" customWidth="1"/>
    <col min="10757" max="10757" width="11.42578125" style="180" customWidth="1"/>
    <col min="10758" max="10758" width="11.42578125" style="180"/>
    <col min="10759" max="10759" width="2.42578125" style="180" customWidth="1"/>
    <col min="10760" max="10761" width="11.42578125" style="180"/>
    <col min="10762" max="10762" width="32" style="180" bestFit="1" customWidth="1"/>
    <col min="10763" max="11008" width="11.42578125" style="180"/>
    <col min="11009" max="11009" width="2.140625" style="180" customWidth="1"/>
    <col min="11010" max="11010" width="40.28515625" style="180" customWidth="1"/>
    <col min="11011" max="11011" width="12.42578125" style="180" customWidth="1"/>
    <col min="11012" max="11012" width="13.42578125" style="180" customWidth="1"/>
    <col min="11013" max="11013" width="11.42578125" style="180" customWidth="1"/>
    <col min="11014" max="11014" width="11.42578125" style="180"/>
    <col min="11015" max="11015" width="2.42578125" style="180" customWidth="1"/>
    <col min="11016" max="11017" width="11.42578125" style="180"/>
    <col min="11018" max="11018" width="32" style="180" bestFit="1" customWidth="1"/>
    <col min="11019" max="11264" width="11.42578125" style="180"/>
    <col min="11265" max="11265" width="2.140625" style="180" customWidth="1"/>
    <col min="11266" max="11266" width="40.28515625" style="180" customWidth="1"/>
    <col min="11267" max="11267" width="12.42578125" style="180" customWidth="1"/>
    <col min="11268" max="11268" width="13.42578125" style="180" customWidth="1"/>
    <col min="11269" max="11269" width="11.42578125" style="180" customWidth="1"/>
    <col min="11270" max="11270" width="11.42578125" style="180"/>
    <col min="11271" max="11271" width="2.42578125" style="180" customWidth="1"/>
    <col min="11272" max="11273" width="11.42578125" style="180"/>
    <col min="11274" max="11274" width="32" style="180" bestFit="1" customWidth="1"/>
    <col min="11275" max="11520" width="11.42578125" style="180"/>
    <col min="11521" max="11521" width="2.140625" style="180" customWidth="1"/>
    <col min="11522" max="11522" width="40.28515625" style="180" customWidth="1"/>
    <col min="11523" max="11523" width="12.42578125" style="180" customWidth="1"/>
    <col min="11524" max="11524" width="13.42578125" style="180" customWidth="1"/>
    <col min="11525" max="11525" width="11.42578125" style="180" customWidth="1"/>
    <col min="11526" max="11526" width="11.42578125" style="180"/>
    <col min="11527" max="11527" width="2.42578125" style="180" customWidth="1"/>
    <col min="11528" max="11529" width="11.42578125" style="180"/>
    <col min="11530" max="11530" width="32" style="180" bestFit="1" customWidth="1"/>
    <col min="11531" max="11776" width="11.42578125" style="180"/>
    <col min="11777" max="11777" width="2.140625" style="180" customWidth="1"/>
    <col min="11778" max="11778" width="40.28515625" style="180" customWidth="1"/>
    <col min="11779" max="11779" width="12.42578125" style="180" customWidth="1"/>
    <col min="11780" max="11780" width="13.42578125" style="180" customWidth="1"/>
    <col min="11781" max="11781" width="11.42578125" style="180" customWidth="1"/>
    <col min="11782" max="11782" width="11.42578125" style="180"/>
    <col min="11783" max="11783" width="2.42578125" style="180" customWidth="1"/>
    <col min="11784" max="11785" width="11.42578125" style="180"/>
    <col min="11786" max="11786" width="32" style="180" bestFit="1" customWidth="1"/>
    <col min="11787" max="12032" width="11.42578125" style="180"/>
    <col min="12033" max="12033" width="2.140625" style="180" customWidth="1"/>
    <col min="12034" max="12034" width="40.28515625" style="180" customWidth="1"/>
    <col min="12035" max="12035" width="12.42578125" style="180" customWidth="1"/>
    <col min="12036" max="12036" width="13.42578125" style="180" customWidth="1"/>
    <col min="12037" max="12037" width="11.42578125" style="180" customWidth="1"/>
    <col min="12038" max="12038" width="11.42578125" style="180"/>
    <col min="12039" max="12039" width="2.42578125" style="180" customWidth="1"/>
    <col min="12040" max="12041" width="11.42578125" style="180"/>
    <col min="12042" max="12042" width="32" style="180" bestFit="1" customWidth="1"/>
    <col min="12043" max="12288" width="11.42578125" style="180"/>
    <col min="12289" max="12289" width="2.140625" style="180" customWidth="1"/>
    <col min="12290" max="12290" width="40.28515625" style="180" customWidth="1"/>
    <col min="12291" max="12291" width="12.42578125" style="180" customWidth="1"/>
    <col min="12292" max="12292" width="13.42578125" style="180" customWidth="1"/>
    <col min="12293" max="12293" width="11.42578125" style="180" customWidth="1"/>
    <col min="12294" max="12294" width="11.42578125" style="180"/>
    <col min="12295" max="12295" width="2.42578125" style="180" customWidth="1"/>
    <col min="12296" max="12297" width="11.42578125" style="180"/>
    <col min="12298" max="12298" width="32" style="180" bestFit="1" customWidth="1"/>
    <col min="12299" max="12544" width="11.42578125" style="180"/>
    <col min="12545" max="12545" width="2.140625" style="180" customWidth="1"/>
    <col min="12546" max="12546" width="40.28515625" style="180" customWidth="1"/>
    <col min="12547" max="12547" width="12.42578125" style="180" customWidth="1"/>
    <col min="12548" max="12548" width="13.42578125" style="180" customWidth="1"/>
    <col min="12549" max="12549" width="11.42578125" style="180" customWidth="1"/>
    <col min="12550" max="12550" width="11.42578125" style="180"/>
    <col min="12551" max="12551" width="2.42578125" style="180" customWidth="1"/>
    <col min="12552" max="12553" width="11.42578125" style="180"/>
    <col min="12554" max="12554" width="32" style="180" bestFit="1" customWidth="1"/>
    <col min="12555" max="12800" width="11.42578125" style="180"/>
    <col min="12801" max="12801" width="2.140625" style="180" customWidth="1"/>
    <col min="12802" max="12802" width="40.28515625" style="180" customWidth="1"/>
    <col min="12803" max="12803" width="12.42578125" style="180" customWidth="1"/>
    <col min="12804" max="12804" width="13.42578125" style="180" customWidth="1"/>
    <col min="12805" max="12805" width="11.42578125" style="180" customWidth="1"/>
    <col min="12806" max="12806" width="11.42578125" style="180"/>
    <col min="12807" max="12807" width="2.42578125" style="180" customWidth="1"/>
    <col min="12808" max="12809" width="11.42578125" style="180"/>
    <col min="12810" max="12810" width="32" style="180" bestFit="1" customWidth="1"/>
    <col min="12811" max="13056" width="11.42578125" style="180"/>
    <col min="13057" max="13057" width="2.140625" style="180" customWidth="1"/>
    <col min="13058" max="13058" width="40.28515625" style="180" customWidth="1"/>
    <col min="13059" max="13059" width="12.42578125" style="180" customWidth="1"/>
    <col min="13060" max="13060" width="13.42578125" style="180" customWidth="1"/>
    <col min="13061" max="13061" width="11.42578125" style="180" customWidth="1"/>
    <col min="13062" max="13062" width="11.42578125" style="180"/>
    <col min="13063" max="13063" width="2.42578125" style="180" customWidth="1"/>
    <col min="13064" max="13065" width="11.42578125" style="180"/>
    <col min="13066" max="13066" width="32" style="180" bestFit="1" customWidth="1"/>
    <col min="13067" max="13312" width="11.42578125" style="180"/>
    <col min="13313" max="13313" width="2.140625" style="180" customWidth="1"/>
    <col min="13314" max="13314" width="40.28515625" style="180" customWidth="1"/>
    <col min="13315" max="13315" width="12.42578125" style="180" customWidth="1"/>
    <col min="13316" max="13316" width="13.42578125" style="180" customWidth="1"/>
    <col min="13317" max="13317" width="11.42578125" style="180" customWidth="1"/>
    <col min="13318" max="13318" width="11.42578125" style="180"/>
    <col min="13319" max="13319" width="2.42578125" style="180" customWidth="1"/>
    <col min="13320" max="13321" width="11.42578125" style="180"/>
    <col min="13322" max="13322" width="32" style="180" bestFit="1" customWidth="1"/>
    <col min="13323" max="13568" width="11.42578125" style="180"/>
    <col min="13569" max="13569" width="2.140625" style="180" customWidth="1"/>
    <col min="13570" max="13570" width="40.28515625" style="180" customWidth="1"/>
    <col min="13571" max="13571" width="12.42578125" style="180" customWidth="1"/>
    <col min="13572" max="13572" width="13.42578125" style="180" customWidth="1"/>
    <col min="13573" max="13573" width="11.42578125" style="180" customWidth="1"/>
    <col min="13574" max="13574" width="11.42578125" style="180"/>
    <col min="13575" max="13575" width="2.42578125" style="180" customWidth="1"/>
    <col min="13576" max="13577" width="11.42578125" style="180"/>
    <col min="13578" max="13578" width="32" style="180" bestFit="1" customWidth="1"/>
    <col min="13579" max="13824" width="11.42578125" style="180"/>
    <col min="13825" max="13825" width="2.140625" style="180" customWidth="1"/>
    <col min="13826" max="13826" width="40.28515625" style="180" customWidth="1"/>
    <col min="13827" max="13827" width="12.42578125" style="180" customWidth="1"/>
    <col min="13828" max="13828" width="13.42578125" style="180" customWidth="1"/>
    <col min="13829" max="13829" width="11.42578125" style="180" customWidth="1"/>
    <col min="13830" max="13830" width="11.42578125" style="180"/>
    <col min="13831" max="13831" width="2.42578125" style="180" customWidth="1"/>
    <col min="13832" max="13833" width="11.42578125" style="180"/>
    <col min="13834" max="13834" width="32" style="180" bestFit="1" customWidth="1"/>
    <col min="13835" max="14080" width="11.42578125" style="180"/>
    <col min="14081" max="14081" width="2.140625" style="180" customWidth="1"/>
    <col min="14082" max="14082" width="40.28515625" style="180" customWidth="1"/>
    <col min="14083" max="14083" width="12.42578125" style="180" customWidth="1"/>
    <col min="14084" max="14084" width="13.42578125" style="180" customWidth="1"/>
    <col min="14085" max="14085" width="11.42578125" style="180" customWidth="1"/>
    <col min="14086" max="14086" width="11.42578125" style="180"/>
    <col min="14087" max="14087" width="2.42578125" style="180" customWidth="1"/>
    <col min="14088" max="14089" width="11.42578125" style="180"/>
    <col min="14090" max="14090" width="32" style="180" bestFit="1" customWidth="1"/>
    <col min="14091" max="14336" width="11.42578125" style="180"/>
    <col min="14337" max="14337" width="2.140625" style="180" customWidth="1"/>
    <col min="14338" max="14338" width="40.28515625" style="180" customWidth="1"/>
    <col min="14339" max="14339" width="12.42578125" style="180" customWidth="1"/>
    <col min="14340" max="14340" width="13.42578125" style="180" customWidth="1"/>
    <col min="14341" max="14341" width="11.42578125" style="180" customWidth="1"/>
    <col min="14342" max="14342" width="11.42578125" style="180"/>
    <col min="14343" max="14343" width="2.42578125" style="180" customWidth="1"/>
    <col min="14344" max="14345" width="11.42578125" style="180"/>
    <col min="14346" max="14346" width="32" style="180" bestFit="1" customWidth="1"/>
    <col min="14347" max="14592" width="11.42578125" style="180"/>
    <col min="14593" max="14593" width="2.140625" style="180" customWidth="1"/>
    <col min="14594" max="14594" width="40.28515625" style="180" customWidth="1"/>
    <col min="14595" max="14595" width="12.42578125" style="180" customWidth="1"/>
    <col min="14596" max="14596" width="13.42578125" style="180" customWidth="1"/>
    <col min="14597" max="14597" width="11.42578125" style="180" customWidth="1"/>
    <col min="14598" max="14598" width="11.42578125" style="180"/>
    <col min="14599" max="14599" width="2.42578125" style="180" customWidth="1"/>
    <col min="14600" max="14601" width="11.42578125" style="180"/>
    <col min="14602" max="14602" width="32" style="180" bestFit="1" customWidth="1"/>
    <col min="14603" max="14848" width="11.42578125" style="180"/>
    <col min="14849" max="14849" width="2.140625" style="180" customWidth="1"/>
    <col min="14850" max="14850" width="40.28515625" style="180" customWidth="1"/>
    <col min="14851" max="14851" width="12.42578125" style="180" customWidth="1"/>
    <col min="14852" max="14852" width="13.42578125" style="180" customWidth="1"/>
    <col min="14853" max="14853" width="11.42578125" style="180" customWidth="1"/>
    <col min="14854" max="14854" width="11.42578125" style="180"/>
    <col min="14855" max="14855" width="2.42578125" style="180" customWidth="1"/>
    <col min="14856" max="14857" width="11.42578125" style="180"/>
    <col min="14858" max="14858" width="32" style="180" bestFit="1" customWidth="1"/>
    <col min="14859" max="15104" width="11.42578125" style="180"/>
    <col min="15105" max="15105" width="2.140625" style="180" customWidth="1"/>
    <col min="15106" max="15106" width="40.28515625" style="180" customWidth="1"/>
    <col min="15107" max="15107" width="12.42578125" style="180" customWidth="1"/>
    <col min="15108" max="15108" width="13.42578125" style="180" customWidth="1"/>
    <col min="15109" max="15109" width="11.42578125" style="180" customWidth="1"/>
    <col min="15110" max="15110" width="11.42578125" style="180"/>
    <col min="15111" max="15111" width="2.42578125" style="180" customWidth="1"/>
    <col min="15112" max="15113" width="11.42578125" style="180"/>
    <col min="15114" max="15114" width="32" style="180" bestFit="1" customWidth="1"/>
    <col min="15115" max="15360" width="11.42578125" style="180"/>
    <col min="15361" max="15361" width="2.140625" style="180" customWidth="1"/>
    <col min="15362" max="15362" width="40.28515625" style="180" customWidth="1"/>
    <col min="15363" max="15363" width="12.42578125" style="180" customWidth="1"/>
    <col min="15364" max="15364" width="13.42578125" style="180" customWidth="1"/>
    <col min="15365" max="15365" width="11.42578125" style="180" customWidth="1"/>
    <col min="15366" max="15366" width="11.42578125" style="180"/>
    <col min="15367" max="15367" width="2.42578125" style="180" customWidth="1"/>
    <col min="15368" max="15369" width="11.42578125" style="180"/>
    <col min="15370" max="15370" width="32" style="180" bestFit="1" customWidth="1"/>
    <col min="15371" max="15616" width="11.42578125" style="180"/>
    <col min="15617" max="15617" width="2.140625" style="180" customWidth="1"/>
    <col min="15618" max="15618" width="40.28515625" style="180" customWidth="1"/>
    <col min="15619" max="15619" width="12.42578125" style="180" customWidth="1"/>
    <col min="15620" max="15620" width="13.42578125" style="180" customWidth="1"/>
    <col min="15621" max="15621" width="11.42578125" style="180" customWidth="1"/>
    <col min="15622" max="15622" width="11.42578125" style="180"/>
    <col min="15623" max="15623" width="2.42578125" style="180" customWidth="1"/>
    <col min="15624" max="15625" width="11.42578125" style="180"/>
    <col min="15626" max="15626" width="32" style="180" bestFit="1" customWidth="1"/>
    <col min="15627" max="15872" width="11.42578125" style="180"/>
    <col min="15873" max="15873" width="2.140625" style="180" customWidth="1"/>
    <col min="15874" max="15874" width="40.28515625" style="180" customWidth="1"/>
    <col min="15875" max="15875" width="12.42578125" style="180" customWidth="1"/>
    <col min="15876" max="15876" width="13.42578125" style="180" customWidth="1"/>
    <col min="15877" max="15877" width="11.42578125" style="180" customWidth="1"/>
    <col min="15878" max="15878" width="11.42578125" style="180"/>
    <col min="15879" max="15879" width="2.42578125" style="180" customWidth="1"/>
    <col min="15880" max="15881" width="11.42578125" style="180"/>
    <col min="15882" max="15882" width="32" style="180" bestFit="1" customWidth="1"/>
    <col min="15883" max="16128" width="11.42578125" style="180"/>
    <col min="16129" max="16129" width="2.140625" style="180" customWidth="1"/>
    <col min="16130" max="16130" width="40.28515625" style="180" customWidth="1"/>
    <col min="16131" max="16131" width="12.42578125" style="180" customWidth="1"/>
    <col min="16132" max="16132" width="13.42578125" style="180" customWidth="1"/>
    <col min="16133" max="16133" width="11.42578125" style="180" customWidth="1"/>
    <col min="16134" max="16134" width="11.42578125" style="180"/>
    <col min="16135" max="16135" width="2.42578125" style="180" customWidth="1"/>
    <col min="16136" max="16137" width="11.42578125" style="180"/>
    <col min="16138" max="16138" width="32" style="180" bestFit="1" customWidth="1"/>
    <col min="16139" max="16384" width="11.42578125" style="180"/>
  </cols>
  <sheetData>
    <row r="1" spans="1:9" x14ac:dyDescent="0.2">
      <c r="A1" s="889" t="s">
        <v>357</v>
      </c>
      <c r="B1" s="889"/>
      <c r="C1" s="889"/>
      <c r="D1" s="889"/>
      <c r="E1" s="889"/>
      <c r="F1" s="889"/>
      <c r="G1" s="889"/>
      <c r="H1" s="387"/>
      <c r="I1" s="387"/>
    </row>
    <row r="3" spans="1:9" x14ac:dyDescent="0.2">
      <c r="B3" s="842" t="s">
        <v>364</v>
      </c>
      <c r="C3" s="842"/>
      <c r="D3" s="842"/>
      <c r="E3" s="842"/>
      <c r="F3" s="842"/>
      <c r="G3" s="249"/>
      <c r="H3" s="249"/>
    </row>
    <row r="5" spans="1:9" x14ac:dyDescent="0.2">
      <c r="B5" s="132"/>
      <c r="C5" s="875" t="s">
        <v>442</v>
      </c>
      <c r="D5" s="890"/>
      <c r="E5" s="891" t="s">
        <v>272</v>
      </c>
      <c r="F5" s="892"/>
    </row>
    <row r="6" spans="1:9" x14ac:dyDescent="0.2">
      <c r="B6" s="471"/>
      <c r="C6" s="607" t="s">
        <v>365</v>
      </c>
      <c r="D6" s="607" t="s">
        <v>366</v>
      </c>
      <c r="E6" s="607" t="s">
        <v>365</v>
      </c>
      <c r="F6" s="607" t="s">
        <v>366</v>
      </c>
    </row>
    <row r="7" spans="1:9" x14ac:dyDescent="0.2">
      <c r="B7" s="346" t="s">
        <v>148</v>
      </c>
      <c r="C7" s="172">
        <v>2.7624309392265194</v>
      </c>
      <c r="D7" s="172">
        <v>1.6574585635359116</v>
      </c>
      <c r="E7" s="172">
        <v>2.691511387163561</v>
      </c>
      <c r="F7" s="172">
        <v>1.4492753623188406</v>
      </c>
    </row>
    <row r="8" spans="1:9" x14ac:dyDescent="0.2">
      <c r="B8" s="350" t="s">
        <v>149</v>
      </c>
      <c r="C8" s="173">
        <v>12.154696132596685</v>
      </c>
      <c r="D8" s="173">
        <v>7.1823204419889501</v>
      </c>
      <c r="E8" s="173">
        <v>15.113871635610765</v>
      </c>
      <c r="F8" s="173">
        <v>7.4534161490683228</v>
      </c>
    </row>
    <row r="9" spans="1:9" x14ac:dyDescent="0.2">
      <c r="B9" s="350" t="s">
        <v>150</v>
      </c>
      <c r="C9" s="173">
        <v>34.806629834254146</v>
      </c>
      <c r="D9" s="173">
        <v>19.337016574585636</v>
      </c>
      <c r="E9" s="173">
        <v>36.438923395445137</v>
      </c>
      <c r="F9" s="173">
        <v>20.703933747412009</v>
      </c>
    </row>
    <row r="10" spans="1:9" x14ac:dyDescent="0.2">
      <c r="B10" s="350" t="s">
        <v>151</v>
      </c>
      <c r="C10" s="173">
        <v>14.917127071823204</v>
      </c>
      <c r="D10" s="173">
        <v>17.679558011049725</v>
      </c>
      <c r="E10" s="173">
        <v>14.285714285714286</v>
      </c>
      <c r="F10" s="173">
        <v>19.668737060041408</v>
      </c>
    </row>
    <row r="11" spans="1:9" x14ac:dyDescent="0.2">
      <c r="B11" s="350" t="s">
        <v>152</v>
      </c>
      <c r="C11" s="173">
        <v>14.3646408839779</v>
      </c>
      <c r="D11" s="173">
        <v>19.88950276243094</v>
      </c>
      <c r="E11" s="173">
        <v>12.836438923395445</v>
      </c>
      <c r="F11" s="173">
        <v>21.32505175983437</v>
      </c>
    </row>
    <row r="12" spans="1:9" x14ac:dyDescent="0.2">
      <c r="B12" s="350" t="s">
        <v>153</v>
      </c>
      <c r="C12" s="173">
        <v>4.4198895027624312</v>
      </c>
      <c r="D12" s="173">
        <v>3.867403314917127</v>
      </c>
      <c r="E12" s="173">
        <v>4.1407867494824018</v>
      </c>
      <c r="F12" s="173">
        <v>2.8985507246376812</v>
      </c>
    </row>
    <row r="13" spans="1:9" x14ac:dyDescent="0.2">
      <c r="B13" s="347" t="s">
        <v>212</v>
      </c>
      <c r="C13" s="173">
        <v>0</v>
      </c>
      <c r="D13" s="173">
        <v>0</v>
      </c>
      <c r="E13" s="173">
        <v>0.20703933747412009</v>
      </c>
      <c r="F13" s="173">
        <v>0.6211180124223602</v>
      </c>
    </row>
    <row r="14" spans="1:9" x14ac:dyDescent="0.2">
      <c r="B14" s="349" t="s">
        <v>211</v>
      </c>
      <c r="C14" s="175">
        <v>16.574585635359117</v>
      </c>
      <c r="D14" s="175">
        <v>30.386740331491712</v>
      </c>
      <c r="E14" s="175">
        <v>14.285714285714286</v>
      </c>
      <c r="F14" s="175">
        <v>25.879917184265011</v>
      </c>
    </row>
    <row r="15" spans="1:9" x14ac:dyDescent="0.2">
      <c r="B15" s="250" t="s">
        <v>221</v>
      </c>
      <c r="C15" s="251">
        <v>100</v>
      </c>
      <c r="D15" s="177">
        <v>100</v>
      </c>
      <c r="E15" s="177">
        <v>100</v>
      </c>
      <c r="F15" s="177">
        <v>100</v>
      </c>
    </row>
    <row r="16" spans="1:9" x14ac:dyDescent="0.2">
      <c r="B16" s="252" t="s">
        <v>222</v>
      </c>
      <c r="C16" s="179">
        <v>181</v>
      </c>
      <c r="D16" s="178">
        <v>181</v>
      </c>
      <c r="E16" s="178">
        <v>483</v>
      </c>
      <c r="F16" s="178">
        <v>483</v>
      </c>
    </row>
  </sheetData>
  <mergeCells count="4">
    <mergeCell ref="A1:G1"/>
    <mergeCell ref="B3:F3"/>
    <mergeCell ref="C5:D5"/>
    <mergeCell ref="E5:F5"/>
  </mergeCells>
  <pageMargins left="0.7" right="0.7" top="0.75" bottom="0.75" header="0.3" footer="0.3"/>
  <pageSetup paperSize="9" orientation="portrait" verticalDpi="0"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workbookViewId="0">
      <selection activeCell="D22" sqref="D22:E22"/>
    </sheetView>
  </sheetViews>
  <sheetFormatPr baseColWidth="10" defaultRowHeight="12.75" x14ac:dyDescent="0.2"/>
  <cols>
    <col min="1" max="1" width="2.140625" style="180" customWidth="1"/>
    <col min="2" max="2" width="20.85546875" style="180" customWidth="1"/>
    <col min="3" max="3" width="14.7109375" style="180" customWidth="1"/>
    <col min="4" max="4" width="10.7109375" style="180" customWidth="1"/>
    <col min="5" max="5" width="11.140625" style="180" customWidth="1"/>
    <col min="6" max="6" width="10.42578125" style="180" customWidth="1"/>
    <col min="7" max="7" width="11.42578125" style="180" customWidth="1"/>
    <col min="8" max="8" width="11" style="180" bestFit="1" customWidth="1"/>
    <col min="9" max="9" width="2.7109375" style="180" customWidth="1"/>
    <col min="10" max="256" width="11.42578125" style="180"/>
    <col min="257" max="257" width="2.140625" style="180" customWidth="1"/>
    <col min="258" max="258" width="20.85546875" style="180" customWidth="1"/>
    <col min="259" max="259" width="14.7109375" style="180" customWidth="1"/>
    <col min="260" max="260" width="10.7109375" style="180" customWidth="1"/>
    <col min="261" max="261" width="11.140625" style="180" customWidth="1"/>
    <col min="262" max="262" width="10.42578125" style="180" customWidth="1"/>
    <col min="263" max="263" width="11.42578125" style="180" customWidth="1"/>
    <col min="264" max="264" width="11" style="180" bestFit="1" customWidth="1"/>
    <col min="265" max="265" width="2.7109375" style="180" customWidth="1"/>
    <col min="266" max="512" width="11.42578125" style="180"/>
    <col min="513" max="513" width="2.140625" style="180" customWidth="1"/>
    <col min="514" max="514" width="20.85546875" style="180" customWidth="1"/>
    <col min="515" max="515" width="14.7109375" style="180" customWidth="1"/>
    <col min="516" max="516" width="10.7109375" style="180" customWidth="1"/>
    <col min="517" max="517" width="11.140625" style="180" customWidth="1"/>
    <col min="518" max="518" width="10.42578125" style="180" customWidth="1"/>
    <col min="519" max="519" width="11.42578125" style="180" customWidth="1"/>
    <col min="520" max="520" width="11" style="180" bestFit="1" customWidth="1"/>
    <col min="521" max="521" width="2.7109375" style="180" customWidth="1"/>
    <col min="522" max="768" width="11.42578125" style="180"/>
    <col min="769" max="769" width="2.140625" style="180" customWidth="1"/>
    <col min="770" max="770" width="20.85546875" style="180" customWidth="1"/>
    <col min="771" max="771" width="14.7109375" style="180" customWidth="1"/>
    <col min="772" max="772" width="10.7109375" style="180" customWidth="1"/>
    <col min="773" max="773" width="11.140625" style="180" customWidth="1"/>
    <col min="774" max="774" width="10.42578125" style="180" customWidth="1"/>
    <col min="775" max="775" width="11.42578125" style="180" customWidth="1"/>
    <col min="776" max="776" width="11" style="180" bestFit="1" customWidth="1"/>
    <col min="777" max="777" width="2.7109375" style="180" customWidth="1"/>
    <col min="778" max="1024" width="11.42578125" style="180"/>
    <col min="1025" max="1025" width="2.140625" style="180" customWidth="1"/>
    <col min="1026" max="1026" width="20.85546875" style="180" customWidth="1"/>
    <col min="1027" max="1027" width="14.7109375" style="180" customWidth="1"/>
    <col min="1028" max="1028" width="10.7109375" style="180" customWidth="1"/>
    <col min="1029" max="1029" width="11.140625" style="180" customWidth="1"/>
    <col min="1030" max="1030" width="10.42578125" style="180" customWidth="1"/>
    <col min="1031" max="1031" width="11.42578125" style="180" customWidth="1"/>
    <col min="1032" max="1032" width="11" style="180" bestFit="1" customWidth="1"/>
    <col min="1033" max="1033" width="2.7109375" style="180" customWidth="1"/>
    <col min="1034" max="1280" width="11.42578125" style="180"/>
    <col min="1281" max="1281" width="2.140625" style="180" customWidth="1"/>
    <col min="1282" max="1282" width="20.85546875" style="180" customWidth="1"/>
    <col min="1283" max="1283" width="14.7109375" style="180" customWidth="1"/>
    <col min="1284" max="1284" width="10.7109375" style="180" customWidth="1"/>
    <col min="1285" max="1285" width="11.140625" style="180" customWidth="1"/>
    <col min="1286" max="1286" width="10.42578125" style="180" customWidth="1"/>
    <col min="1287" max="1287" width="11.42578125" style="180" customWidth="1"/>
    <col min="1288" max="1288" width="11" style="180" bestFit="1" customWidth="1"/>
    <col min="1289" max="1289" width="2.7109375" style="180" customWidth="1"/>
    <col min="1290" max="1536" width="11.42578125" style="180"/>
    <col min="1537" max="1537" width="2.140625" style="180" customWidth="1"/>
    <col min="1538" max="1538" width="20.85546875" style="180" customWidth="1"/>
    <col min="1539" max="1539" width="14.7109375" style="180" customWidth="1"/>
    <col min="1540" max="1540" width="10.7109375" style="180" customWidth="1"/>
    <col min="1541" max="1541" width="11.140625" style="180" customWidth="1"/>
    <col min="1542" max="1542" width="10.42578125" style="180" customWidth="1"/>
    <col min="1543" max="1543" width="11.42578125" style="180" customWidth="1"/>
    <col min="1544" max="1544" width="11" style="180" bestFit="1" customWidth="1"/>
    <col min="1545" max="1545" width="2.7109375" style="180" customWidth="1"/>
    <col min="1546" max="1792" width="11.42578125" style="180"/>
    <col min="1793" max="1793" width="2.140625" style="180" customWidth="1"/>
    <col min="1794" max="1794" width="20.85546875" style="180" customWidth="1"/>
    <col min="1795" max="1795" width="14.7109375" style="180" customWidth="1"/>
    <col min="1796" max="1796" width="10.7109375" style="180" customWidth="1"/>
    <col min="1797" max="1797" width="11.140625" style="180" customWidth="1"/>
    <col min="1798" max="1798" width="10.42578125" style="180" customWidth="1"/>
    <col min="1799" max="1799" width="11.42578125" style="180" customWidth="1"/>
    <col min="1800" max="1800" width="11" style="180" bestFit="1" customWidth="1"/>
    <col min="1801" max="1801" width="2.7109375" style="180" customWidth="1"/>
    <col min="1802" max="2048" width="11.42578125" style="180"/>
    <col min="2049" max="2049" width="2.140625" style="180" customWidth="1"/>
    <col min="2050" max="2050" width="20.85546875" style="180" customWidth="1"/>
    <col min="2051" max="2051" width="14.7109375" style="180" customWidth="1"/>
    <col min="2052" max="2052" width="10.7109375" style="180" customWidth="1"/>
    <col min="2053" max="2053" width="11.140625" style="180" customWidth="1"/>
    <col min="2054" max="2054" width="10.42578125" style="180" customWidth="1"/>
    <col min="2055" max="2055" width="11.42578125" style="180" customWidth="1"/>
    <col min="2056" max="2056" width="11" style="180" bestFit="1" customWidth="1"/>
    <col min="2057" max="2057" width="2.7109375" style="180" customWidth="1"/>
    <col min="2058" max="2304" width="11.42578125" style="180"/>
    <col min="2305" max="2305" width="2.140625" style="180" customWidth="1"/>
    <col min="2306" max="2306" width="20.85546875" style="180" customWidth="1"/>
    <col min="2307" max="2307" width="14.7109375" style="180" customWidth="1"/>
    <col min="2308" max="2308" width="10.7109375" style="180" customWidth="1"/>
    <col min="2309" max="2309" width="11.140625" style="180" customWidth="1"/>
    <col min="2310" max="2310" width="10.42578125" style="180" customWidth="1"/>
    <col min="2311" max="2311" width="11.42578125" style="180" customWidth="1"/>
    <col min="2312" max="2312" width="11" style="180" bestFit="1" customWidth="1"/>
    <col min="2313" max="2313" width="2.7109375" style="180" customWidth="1"/>
    <col min="2314" max="2560" width="11.42578125" style="180"/>
    <col min="2561" max="2561" width="2.140625" style="180" customWidth="1"/>
    <col min="2562" max="2562" width="20.85546875" style="180" customWidth="1"/>
    <col min="2563" max="2563" width="14.7109375" style="180" customWidth="1"/>
    <col min="2564" max="2564" width="10.7109375" style="180" customWidth="1"/>
    <col min="2565" max="2565" width="11.140625" style="180" customWidth="1"/>
    <col min="2566" max="2566" width="10.42578125" style="180" customWidth="1"/>
    <col min="2567" max="2567" width="11.42578125" style="180" customWidth="1"/>
    <col min="2568" max="2568" width="11" style="180" bestFit="1" customWidth="1"/>
    <col min="2569" max="2569" width="2.7109375" style="180" customWidth="1"/>
    <col min="2570" max="2816" width="11.42578125" style="180"/>
    <col min="2817" max="2817" width="2.140625" style="180" customWidth="1"/>
    <col min="2818" max="2818" width="20.85546875" style="180" customWidth="1"/>
    <col min="2819" max="2819" width="14.7109375" style="180" customWidth="1"/>
    <col min="2820" max="2820" width="10.7109375" style="180" customWidth="1"/>
    <col min="2821" max="2821" width="11.140625" style="180" customWidth="1"/>
    <col min="2822" max="2822" width="10.42578125" style="180" customWidth="1"/>
    <col min="2823" max="2823" width="11.42578125" style="180" customWidth="1"/>
    <col min="2824" max="2824" width="11" style="180" bestFit="1" customWidth="1"/>
    <col min="2825" max="2825" width="2.7109375" style="180" customWidth="1"/>
    <col min="2826" max="3072" width="11.42578125" style="180"/>
    <col min="3073" max="3073" width="2.140625" style="180" customWidth="1"/>
    <col min="3074" max="3074" width="20.85546875" style="180" customWidth="1"/>
    <col min="3075" max="3075" width="14.7109375" style="180" customWidth="1"/>
    <col min="3076" max="3076" width="10.7109375" style="180" customWidth="1"/>
    <col min="3077" max="3077" width="11.140625" style="180" customWidth="1"/>
    <col min="3078" max="3078" width="10.42578125" style="180" customWidth="1"/>
    <col min="3079" max="3079" width="11.42578125" style="180" customWidth="1"/>
    <col min="3080" max="3080" width="11" style="180" bestFit="1" customWidth="1"/>
    <col min="3081" max="3081" width="2.7109375" style="180" customWidth="1"/>
    <col min="3082" max="3328" width="11.42578125" style="180"/>
    <col min="3329" max="3329" width="2.140625" style="180" customWidth="1"/>
    <col min="3330" max="3330" width="20.85546875" style="180" customWidth="1"/>
    <col min="3331" max="3331" width="14.7109375" style="180" customWidth="1"/>
    <col min="3332" max="3332" width="10.7109375" style="180" customWidth="1"/>
    <col min="3333" max="3333" width="11.140625" style="180" customWidth="1"/>
    <col min="3334" max="3334" width="10.42578125" style="180" customWidth="1"/>
    <col min="3335" max="3335" width="11.42578125" style="180" customWidth="1"/>
    <col min="3336" max="3336" width="11" style="180" bestFit="1" customWidth="1"/>
    <col min="3337" max="3337" width="2.7109375" style="180" customWidth="1"/>
    <col min="3338" max="3584" width="11.42578125" style="180"/>
    <col min="3585" max="3585" width="2.140625" style="180" customWidth="1"/>
    <col min="3586" max="3586" width="20.85546875" style="180" customWidth="1"/>
    <col min="3587" max="3587" width="14.7109375" style="180" customWidth="1"/>
    <col min="3588" max="3588" width="10.7109375" style="180" customWidth="1"/>
    <col min="3589" max="3589" width="11.140625" style="180" customWidth="1"/>
    <col min="3590" max="3590" width="10.42578125" style="180" customWidth="1"/>
    <col min="3591" max="3591" width="11.42578125" style="180" customWidth="1"/>
    <col min="3592" max="3592" width="11" style="180" bestFit="1" customWidth="1"/>
    <col min="3593" max="3593" width="2.7109375" style="180" customWidth="1"/>
    <col min="3594" max="3840" width="11.42578125" style="180"/>
    <col min="3841" max="3841" width="2.140625" style="180" customWidth="1"/>
    <col min="3842" max="3842" width="20.85546875" style="180" customWidth="1"/>
    <col min="3843" max="3843" width="14.7109375" style="180" customWidth="1"/>
    <col min="3844" max="3844" width="10.7109375" style="180" customWidth="1"/>
    <col min="3845" max="3845" width="11.140625" style="180" customWidth="1"/>
    <col min="3846" max="3846" width="10.42578125" style="180" customWidth="1"/>
    <col min="3847" max="3847" width="11.42578125" style="180" customWidth="1"/>
    <col min="3848" max="3848" width="11" style="180" bestFit="1" customWidth="1"/>
    <col min="3849" max="3849" width="2.7109375" style="180" customWidth="1"/>
    <col min="3850" max="4096" width="11.42578125" style="180"/>
    <col min="4097" max="4097" width="2.140625" style="180" customWidth="1"/>
    <col min="4098" max="4098" width="20.85546875" style="180" customWidth="1"/>
    <col min="4099" max="4099" width="14.7109375" style="180" customWidth="1"/>
    <col min="4100" max="4100" width="10.7109375" style="180" customWidth="1"/>
    <col min="4101" max="4101" width="11.140625" style="180" customWidth="1"/>
    <col min="4102" max="4102" width="10.42578125" style="180" customWidth="1"/>
    <col min="4103" max="4103" width="11.42578125" style="180" customWidth="1"/>
    <col min="4104" max="4104" width="11" style="180" bestFit="1" customWidth="1"/>
    <col min="4105" max="4105" width="2.7109375" style="180" customWidth="1"/>
    <col min="4106" max="4352" width="11.42578125" style="180"/>
    <col min="4353" max="4353" width="2.140625" style="180" customWidth="1"/>
    <col min="4354" max="4354" width="20.85546875" style="180" customWidth="1"/>
    <col min="4355" max="4355" width="14.7109375" style="180" customWidth="1"/>
    <col min="4356" max="4356" width="10.7109375" style="180" customWidth="1"/>
    <col min="4357" max="4357" width="11.140625" style="180" customWidth="1"/>
    <col min="4358" max="4358" width="10.42578125" style="180" customWidth="1"/>
    <col min="4359" max="4359" width="11.42578125" style="180" customWidth="1"/>
    <col min="4360" max="4360" width="11" style="180" bestFit="1" customWidth="1"/>
    <col min="4361" max="4361" width="2.7109375" style="180" customWidth="1"/>
    <col min="4362" max="4608" width="11.42578125" style="180"/>
    <col min="4609" max="4609" width="2.140625" style="180" customWidth="1"/>
    <col min="4610" max="4610" width="20.85546875" style="180" customWidth="1"/>
    <col min="4611" max="4611" width="14.7109375" style="180" customWidth="1"/>
    <col min="4612" max="4612" width="10.7109375" style="180" customWidth="1"/>
    <col min="4613" max="4613" width="11.140625" style="180" customWidth="1"/>
    <col min="4614" max="4614" width="10.42578125" style="180" customWidth="1"/>
    <col min="4615" max="4615" width="11.42578125" style="180" customWidth="1"/>
    <col min="4616" max="4616" width="11" style="180" bestFit="1" customWidth="1"/>
    <col min="4617" max="4617" width="2.7109375" style="180" customWidth="1"/>
    <col min="4618" max="4864" width="11.42578125" style="180"/>
    <col min="4865" max="4865" width="2.140625" style="180" customWidth="1"/>
    <col min="4866" max="4866" width="20.85546875" style="180" customWidth="1"/>
    <col min="4867" max="4867" width="14.7109375" style="180" customWidth="1"/>
    <col min="4868" max="4868" width="10.7109375" style="180" customWidth="1"/>
    <col min="4869" max="4869" width="11.140625" style="180" customWidth="1"/>
    <col min="4870" max="4870" width="10.42578125" style="180" customWidth="1"/>
    <col min="4871" max="4871" width="11.42578125" style="180" customWidth="1"/>
    <col min="4872" max="4872" width="11" style="180" bestFit="1" customWidth="1"/>
    <col min="4873" max="4873" width="2.7109375" style="180" customWidth="1"/>
    <col min="4874" max="5120" width="11.42578125" style="180"/>
    <col min="5121" max="5121" width="2.140625" style="180" customWidth="1"/>
    <col min="5122" max="5122" width="20.85546875" style="180" customWidth="1"/>
    <col min="5123" max="5123" width="14.7109375" style="180" customWidth="1"/>
    <col min="5124" max="5124" width="10.7109375" style="180" customWidth="1"/>
    <col min="5125" max="5125" width="11.140625" style="180" customWidth="1"/>
    <col min="5126" max="5126" width="10.42578125" style="180" customWidth="1"/>
    <col min="5127" max="5127" width="11.42578125" style="180" customWidth="1"/>
    <col min="5128" max="5128" width="11" style="180" bestFit="1" customWidth="1"/>
    <col min="5129" max="5129" width="2.7109375" style="180" customWidth="1"/>
    <col min="5130" max="5376" width="11.42578125" style="180"/>
    <col min="5377" max="5377" width="2.140625" style="180" customWidth="1"/>
    <col min="5378" max="5378" width="20.85546875" style="180" customWidth="1"/>
    <col min="5379" max="5379" width="14.7109375" style="180" customWidth="1"/>
    <col min="5380" max="5380" width="10.7109375" style="180" customWidth="1"/>
    <col min="5381" max="5381" width="11.140625" style="180" customWidth="1"/>
    <col min="5382" max="5382" width="10.42578125" style="180" customWidth="1"/>
    <col min="5383" max="5383" width="11.42578125" style="180" customWidth="1"/>
    <col min="5384" max="5384" width="11" style="180" bestFit="1" customWidth="1"/>
    <col min="5385" max="5385" width="2.7109375" style="180" customWidth="1"/>
    <col min="5386" max="5632" width="11.42578125" style="180"/>
    <col min="5633" max="5633" width="2.140625" style="180" customWidth="1"/>
    <col min="5634" max="5634" width="20.85546875" style="180" customWidth="1"/>
    <col min="5635" max="5635" width="14.7109375" style="180" customWidth="1"/>
    <col min="5636" max="5636" width="10.7109375" style="180" customWidth="1"/>
    <col min="5637" max="5637" width="11.140625" style="180" customWidth="1"/>
    <col min="5638" max="5638" width="10.42578125" style="180" customWidth="1"/>
    <col min="5639" max="5639" width="11.42578125" style="180" customWidth="1"/>
    <col min="5640" max="5640" width="11" style="180" bestFit="1" customWidth="1"/>
    <col min="5641" max="5641" width="2.7109375" style="180" customWidth="1"/>
    <col min="5642" max="5888" width="11.42578125" style="180"/>
    <col min="5889" max="5889" width="2.140625" style="180" customWidth="1"/>
    <col min="5890" max="5890" width="20.85546875" style="180" customWidth="1"/>
    <col min="5891" max="5891" width="14.7109375" style="180" customWidth="1"/>
    <col min="5892" max="5892" width="10.7109375" style="180" customWidth="1"/>
    <col min="5893" max="5893" width="11.140625" style="180" customWidth="1"/>
    <col min="5894" max="5894" width="10.42578125" style="180" customWidth="1"/>
    <col min="5895" max="5895" width="11.42578125" style="180" customWidth="1"/>
    <col min="5896" max="5896" width="11" style="180" bestFit="1" customWidth="1"/>
    <col min="5897" max="5897" width="2.7109375" style="180" customWidth="1"/>
    <col min="5898" max="6144" width="11.42578125" style="180"/>
    <col min="6145" max="6145" width="2.140625" style="180" customWidth="1"/>
    <col min="6146" max="6146" width="20.85546875" style="180" customWidth="1"/>
    <col min="6147" max="6147" width="14.7109375" style="180" customWidth="1"/>
    <col min="6148" max="6148" width="10.7109375" style="180" customWidth="1"/>
    <col min="6149" max="6149" width="11.140625" style="180" customWidth="1"/>
    <col min="6150" max="6150" width="10.42578125" style="180" customWidth="1"/>
    <col min="6151" max="6151" width="11.42578125" style="180" customWidth="1"/>
    <col min="6152" max="6152" width="11" style="180" bestFit="1" customWidth="1"/>
    <col min="6153" max="6153" width="2.7109375" style="180" customWidth="1"/>
    <col min="6154" max="6400" width="11.42578125" style="180"/>
    <col min="6401" max="6401" width="2.140625" style="180" customWidth="1"/>
    <col min="6402" max="6402" width="20.85546875" style="180" customWidth="1"/>
    <col min="6403" max="6403" width="14.7109375" style="180" customWidth="1"/>
    <col min="6404" max="6404" width="10.7109375" style="180" customWidth="1"/>
    <col min="6405" max="6405" width="11.140625" style="180" customWidth="1"/>
    <col min="6406" max="6406" width="10.42578125" style="180" customWidth="1"/>
    <col min="6407" max="6407" width="11.42578125" style="180" customWidth="1"/>
    <col min="6408" max="6408" width="11" style="180" bestFit="1" customWidth="1"/>
    <col min="6409" max="6409" width="2.7109375" style="180" customWidth="1"/>
    <col min="6410" max="6656" width="11.42578125" style="180"/>
    <col min="6657" max="6657" width="2.140625" style="180" customWidth="1"/>
    <col min="6658" max="6658" width="20.85546875" style="180" customWidth="1"/>
    <col min="6659" max="6659" width="14.7109375" style="180" customWidth="1"/>
    <col min="6660" max="6660" width="10.7109375" style="180" customWidth="1"/>
    <col min="6661" max="6661" width="11.140625" style="180" customWidth="1"/>
    <col min="6662" max="6662" width="10.42578125" style="180" customWidth="1"/>
    <col min="6663" max="6663" width="11.42578125" style="180" customWidth="1"/>
    <col min="6664" max="6664" width="11" style="180" bestFit="1" customWidth="1"/>
    <col min="6665" max="6665" width="2.7109375" style="180" customWidth="1"/>
    <col min="6666" max="6912" width="11.42578125" style="180"/>
    <col min="6913" max="6913" width="2.140625" style="180" customWidth="1"/>
    <col min="6914" max="6914" width="20.85546875" style="180" customWidth="1"/>
    <col min="6915" max="6915" width="14.7109375" style="180" customWidth="1"/>
    <col min="6916" max="6916" width="10.7109375" style="180" customWidth="1"/>
    <col min="6917" max="6917" width="11.140625" style="180" customWidth="1"/>
    <col min="6918" max="6918" width="10.42578125" style="180" customWidth="1"/>
    <col min="6919" max="6919" width="11.42578125" style="180" customWidth="1"/>
    <col min="6920" max="6920" width="11" style="180" bestFit="1" customWidth="1"/>
    <col min="6921" max="6921" width="2.7109375" style="180" customWidth="1"/>
    <col min="6922" max="7168" width="11.42578125" style="180"/>
    <col min="7169" max="7169" width="2.140625" style="180" customWidth="1"/>
    <col min="7170" max="7170" width="20.85546875" style="180" customWidth="1"/>
    <col min="7171" max="7171" width="14.7109375" style="180" customWidth="1"/>
    <col min="7172" max="7172" width="10.7109375" style="180" customWidth="1"/>
    <col min="7173" max="7173" width="11.140625" style="180" customWidth="1"/>
    <col min="7174" max="7174" width="10.42578125" style="180" customWidth="1"/>
    <col min="7175" max="7175" width="11.42578125" style="180" customWidth="1"/>
    <col min="7176" max="7176" width="11" style="180" bestFit="1" customWidth="1"/>
    <col min="7177" max="7177" width="2.7109375" style="180" customWidth="1"/>
    <col min="7178" max="7424" width="11.42578125" style="180"/>
    <col min="7425" max="7425" width="2.140625" style="180" customWidth="1"/>
    <col min="7426" max="7426" width="20.85546875" style="180" customWidth="1"/>
    <col min="7427" max="7427" width="14.7109375" style="180" customWidth="1"/>
    <col min="7428" max="7428" width="10.7109375" style="180" customWidth="1"/>
    <col min="7429" max="7429" width="11.140625" style="180" customWidth="1"/>
    <col min="7430" max="7430" width="10.42578125" style="180" customWidth="1"/>
    <col min="7431" max="7431" width="11.42578125" style="180" customWidth="1"/>
    <col min="7432" max="7432" width="11" style="180" bestFit="1" customWidth="1"/>
    <col min="7433" max="7433" width="2.7109375" style="180" customWidth="1"/>
    <col min="7434" max="7680" width="11.42578125" style="180"/>
    <col min="7681" max="7681" width="2.140625" style="180" customWidth="1"/>
    <col min="7682" max="7682" width="20.85546875" style="180" customWidth="1"/>
    <col min="7683" max="7683" width="14.7109375" style="180" customWidth="1"/>
    <col min="7684" max="7684" width="10.7109375" style="180" customWidth="1"/>
    <col min="7685" max="7685" width="11.140625" style="180" customWidth="1"/>
    <col min="7686" max="7686" width="10.42578125" style="180" customWidth="1"/>
    <col min="7687" max="7687" width="11.42578125" style="180" customWidth="1"/>
    <col min="7688" max="7688" width="11" style="180" bestFit="1" customWidth="1"/>
    <col min="7689" max="7689" width="2.7109375" style="180" customWidth="1"/>
    <col min="7690" max="7936" width="11.42578125" style="180"/>
    <col min="7937" max="7937" width="2.140625" style="180" customWidth="1"/>
    <col min="7938" max="7938" width="20.85546875" style="180" customWidth="1"/>
    <col min="7939" max="7939" width="14.7109375" style="180" customWidth="1"/>
    <col min="7940" max="7940" width="10.7109375" style="180" customWidth="1"/>
    <col min="7941" max="7941" width="11.140625" style="180" customWidth="1"/>
    <col min="7942" max="7942" width="10.42578125" style="180" customWidth="1"/>
    <col min="7943" max="7943" width="11.42578125" style="180" customWidth="1"/>
    <col min="7944" max="7944" width="11" style="180" bestFit="1" customWidth="1"/>
    <col min="7945" max="7945" width="2.7109375" style="180" customWidth="1"/>
    <col min="7946" max="8192" width="11.42578125" style="180"/>
    <col min="8193" max="8193" width="2.140625" style="180" customWidth="1"/>
    <col min="8194" max="8194" width="20.85546875" style="180" customWidth="1"/>
    <col min="8195" max="8195" width="14.7109375" style="180" customWidth="1"/>
    <col min="8196" max="8196" width="10.7109375" style="180" customWidth="1"/>
    <col min="8197" max="8197" width="11.140625" style="180" customWidth="1"/>
    <col min="8198" max="8198" width="10.42578125" style="180" customWidth="1"/>
    <col min="8199" max="8199" width="11.42578125" style="180" customWidth="1"/>
    <col min="8200" max="8200" width="11" style="180" bestFit="1" customWidth="1"/>
    <col min="8201" max="8201" width="2.7109375" style="180" customWidth="1"/>
    <col min="8202" max="8448" width="11.42578125" style="180"/>
    <col min="8449" max="8449" width="2.140625" style="180" customWidth="1"/>
    <col min="8450" max="8450" width="20.85546875" style="180" customWidth="1"/>
    <col min="8451" max="8451" width="14.7109375" style="180" customWidth="1"/>
    <col min="8452" max="8452" width="10.7109375" style="180" customWidth="1"/>
    <col min="8453" max="8453" width="11.140625" style="180" customWidth="1"/>
    <col min="8454" max="8454" width="10.42578125" style="180" customWidth="1"/>
    <col min="8455" max="8455" width="11.42578125" style="180" customWidth="1"/>
    <col min="8456" max="8456" width="11" style="180" bestFit="1" customWidth="1"/>
    <col min="8457" max="8457" width="2.7109375" style="180" customWidth="1"/>
    <col min="8458" max="8704" width="11.42578125" style="180"/>
    <col min="8705" max="8705" width="2.140625" style="180" customWidth="1"/>
    <col min="8706" max="8706" width="20.85546875" style="180" customWidth="1"/>
    <col min="8707" max="8707" width="14.7109375" style="180" customWidth="1"/>
    <col min="8708" max="8708" width="10.7109375" style="180" customWidth="1"/>
    <col min="8709" max="8709" width="11.140625" style="180" customWidth="1"/>
    <col min="8710" max="8710" width="10.42578125" style="180" customWidth="1"/>
    <col min="8711" max="8711" width="11.42578125" style="180" customWidth="1"/>
    <col min="8712" max="8712" width="11" style="180" bestFit="1" customWidth="1"/>
    <col min="8713" max="8713" width="2.7109375" style="180" customWidth="1"/>
    <col min="8714" max="8960" width="11.42578125" style="180"/>
    <col min="8961" max="8961" width="2.140625" style="180" customWidth="1"/>
    <col min="8962" max="8962" width="20.85546875" style="180" customWidth="1"/>
    <col min="8963" max="8963" width="14.7109375" style="180" customWidth="1"/>
    <col min="8964" max="8964" width="10.7109375" style="180" customWidth="1"/>
    <col min="8965" max="8965" width="11.140625" style="180" customWidth="1"/>
    <col min="8966" max="8966" width="10.42578125" style="180" customWidth="1"/>
    <col min="8967" max="8967" width="11.42578125" style="180" customWidth="1"/>
    <col min="8968" max="8968" width="11" style="180" bestFit="1" customWidth="1"/>
    <col min="8969" max="8969" width="2.7109375" style="180" customWidth="1"/>
    <col min="8970" max="9216" width="11.42578125" style="180"/>
    <col min="9217" max="9217" width="2.140625" style="180" customWidth="1"/>
    <col min="9218" max="9218" width="20.85546875" style="180" customWidth="1"/>
    <col min="9219" max="9219" width="14.7109375" style="180" customWidth="1"/>
    <col min="9220" max="9220" width="10.7109375" style="180" customWidth="1"/>
    <col min="9221" max="9221" width="11.140625" style="180" customWidth="1"/>
    <col min="9222" max="9222" width="10.42578125" style="180" customWidth="1"/>
    <col min="9223" max="9223" width="11.42578125" style="180" customWidth="1"/>
    <col min="9224" max="9224" width="11" style="180" bestFit="1" customWidth="1"/>
    <col min="9225" max="9225" width="2.7109375" style="180" customWidth="1"/>
    <col min="9226" max="9472" width="11.42578125" style="180"/>
    <col min="9473" max="9473" width="2.140625" style="180" customWidth="1"/>
    <col min="9474" max="9474" width="20.85546875" style="180" customWidth="1"/>
    <col min="9475" max="9475" width="14.7109375" style="180" customWidth="1"/>
    <col min="9476" max="9476" width="10.7109375" style="180" customWidth="1"/>
    <col min="9477" max="9477" width="11.140625" style="180" customWidth="1"/>
    <col min="9478" max="9478" width="10.42578125" style="180" customWidth="1"/>
    <col min="9479" max="9479" width="11.42578125" style="180" customWidth="1"/>
    <col min="9480" max="9480" width="11" style="180" bestFit="1" customWidth="1"/>
    <col min="9481" max="9481" width="2.7109375" style="180" customWidth="1"/>
    <col min="9482" max="9728" width="11.42578125" style="180"/>
    <col min="9729" max="9729" width="2.140625" style="180" customWidth="1"/>
    <col min="9730" max="9730" width="20.85546875" style="180" customWidth="1"/>
    <col min="9731" max="9731" width="14.7109375" style="180" customWidth="1"/>
    <col min="9732" max="9732" width="10.7109375" style="180" customWidth="1"/>
    <col min="9733" max="9733" width="11.140625" style="180" customWidth="1"/>
    <col min="9734" max="9734" width="10.42578125" style="180" customWidth="1"/>
    <col min="9735" max="9735" width="11.42578125" style="180" customWidth="1"/>
    <col min="9736" max="9736" width="11" style="180" bestFit="1" customWidth="1"/>
    <col min="9737" max="9737" width="2.7109375" style="180" customWidth="1"/>
    <col min="9738" max="9984" width="11.42578125" style="180"/>
    <col min="9985" max="9985" width="2.140625" style="180" customWidth="1"/>
    <col min="9986" max="9986" width="20.85546875" style="180" customWidth="1"/>
    <col min="9987" max="9987" width="14.7109375" style="180" customWidth="1"/>
    <col min="9988" max="9988" width="10.7109375" style="180" customWidth="1"/>
    <col min="9989" max="9989" width="11.140625" style="180" customWidth="1"/>
    <col min="9990" max="9990" width="10.42578125" style="180" customWidth="1"/>
    <col min="9991" max="9991" width="11.42578125" style="180" customWidth="1"/>
    <col min="9992" max="9992" width="11" style="180" bestFit="1" customWidth="1"/>
    <col min="9993" max="9993" width="2.7109375" style="180" customWidth="1"/>
    <col min="9994" max="10240" width="11.42578125" style="180"/>
    <col min="10241" max="10241" width="2.140625" style="180" customWidth="1"/>
    <col min="10242" max="10242" width="20.85546875" style="180" customWidth="1"/>
    <col min="10243" max="10243" width="14.7109375" style="180" customWidth="1"/>
    <col min="10244" max="10244" width="10.7109375" style="180" customWidth="1"/>
    <col min="10245" max="10245" width="11.140625" style="180" customWidth="1"/>
    <col min="10246" max="10246" width="10.42578125" style="180" customWidth="1"/>
    <col min="10247" max="10247" width="11.42578125" style="180" customWidth="1"/>
    <col min="10248" max="10248" width="11" style="180" bestFit="1" customWidth="1"/>
    <col min="10249" max="10249" width="2.7109375" style="180" customWidth="1"/>
    <col min="10250" max="10496" width="11.42578125" style="180"/>
    <col min="10497" max="10497" width="2.140625" style="180" customWidth="1"/>
    <col min="10498" max="10498" width="20.85546875" style="180" customWidth="1"/>
    <col min="10499" max="10499" width="14.7109375" style="180" customWidth="1"/>
    <col min="10500" max="10500" width="10.7109375" style="180" customWidth="1"/>
    <col min="10501" max="10501" width="11.140625" style="180" customWidth="1"/>
    <col min="10502" max="10502" width="10.42578125" style="180" customWidth="1"/>
    <col min="10503" max="10503" width="11.42578125" style="180" customWidth="1"/>
    <col min="10504" max="10504" width="11" style="180" bestFit="1" customWidth="1"/>
    <col min="10505" max="10505" width="2.7109375" style="180" customWidth="1"/>
    <col min="10506" max="10752" width="11.42578125" style="180"/>
    <col min="10753" max="10753" width="2.140625" style="180" customWidth="1"/>
    <col min="10754" max="10754" width="20.85546875" style="180" customWidth="1"/>
    <col min="10755" max="10755" width="14.7109375" style="180" customWidth="1"/>
    <col min="10756" max="10756" width="10.7109375" style="180" customWidth="1"/>
    <col min="10757" max="10757" width="11.140625" style="180" customWidth="1"/>
    <col min="10758" max="10758" width="10.42578125" style="180" customWidth="1"/>
    <col min="10759" max="10759" width="11.42578125" style="180" customWidth="1"/>
    <col min="10760" max="10760" width="11" style="180" bestFit="1" customWidth="1"/>
    <col min="10761" max="10761" width="2.7109375" style="180" customWidth="1"/>
    <col min="10762" max="11008" width="11.42578125" style="180"/>
    <col min="11009" max="11009" width="2.140625" style="180" customWidth="1"/>
    <col min="11010" max="11010" width="20.85546875" style="180" customWidth="1"/>
    <col min="11011" max="11011" width="14.7109375" style="180" customWidth="1"/>
    <col min="11012" max="11012" width="10.7109375" style="180" customWidth="1"/>
    <col min="11013" max="11013" width="11.140625" style="180" customWidth="1"/>
    <col min="11014" max="11014" width="10.42578125" style="180" customWidth="1"/>
    <col min="11015" max="11015" width="11.42578125" style="180" customWidth="1"/>
    <col min="11016" max="11016" width="11" style="180" bestFit="1" customWidth="1"/>
    <col min="11017" max="11017" width="2.7109375" style="180" customWidth="1"/>
    <col min="11018" max="11264" width="11.42578125" style="180"/>
    <col min="11265" max="11265" width="2.140625" style="180" customWidth="1"/>
    <col min="11266" max="11266" width="20.85546875" style="180" customWidth="1"/>
    <col min="11267" max="11267" width="14.7109375" style="180" customWidth="1"/>
    <col min="11268" max="11268" width="10.7109375" style="180" customWidth="1"/>
    <col min="11269" max="11269" width="11.140625" style="180" customWidth="1"/>
    <col min="11270" max="11270" width="10.42578125" style="180" customWidth="1"/>
    <col min="11271" max="11271" width="11.42578125" style="180" customWidth="1"/>
    <col min="11272" max="11272" width="11" style="180" bestFit="1" customWidth="1"/>
    <col min="11273" max="11273" width="2.7109375" style="180" customWidth="1"/>
    <col min="11274" max="11520" width="11.42578125" style="180"/>
    <col min="11521" max="11521" width="2.140625" style="180" customWidth="1"/>
    <col min="11522" max="11522" width="20.85546875" style="180" customWidth="1"/>
    <col min="11523" max="11523" width="14.7109375" style="180" customWidth="1"/>
    <col min="11524" max="11524" width="10.7109375" style="180" customWidth="1"/>
    <col min="11525" max="11525" width="11.140625" style="180" customWidth="1"/>
    <col min="11526" max="11526" width="10.42578125" style="180" customWidth="1"/>
    <col min="11527" max="11527" width="11.42578125" style="180" customWidth="1"/>
    <col min="11528" max="11528" width="11" style="180" bestFit="1" customWidth="1"/>
    <col min="11529" max="11529" width="2.7109375" style="180" customWidth="1"/>
    <col min="11530" max="11776" width="11.42578125" style="180"/>
    <col min="11777" max="11777" width="2.140625" style="180" customWidth="1"/>
    <col min="11778" max="11778" width="20.85546875" style="180" customWidth="1"/>
    <col min="11779" max="11779" width="14.7109375" style="180" customWidth="1"/>
    <col min="11780" max="11780" width="10.7109375" style="180" customWidth="1"/>
    <col min="11781" max="11781" width="11.140625" style="180" customWidth="1"/>
    <col min="11782" max="11782" width="10.42578125" style="180" customWidth="1"/>
    <col min="11783" max="11783" width="11.42578125" style="180" customWidth="1"/>
    <col min="11784" max="11784" width="11" style="180" bestFit="1" customWidth="1"/>
    <col min="11785" max="11785" width="2.7109375" style="180" customWidth="1"/>
    <col min="11786" max="12032" width="11.42578125" style="180"/>
    <col min="12033" max="12033" width="2.140625" style="180" customWidth="1"/>
    <col min="12034" max="12034" width="20.85546875" style="180" customWidth="1"/>
    <col min="12035" max="12035" width="14.7109375" style="180" customWidth="1"/>
    <col min="12036" max="12036" width="10.7109375" style="180" customWidth="1"/>
    <col min="12037" max="12037" width="11.140625" style="180" customWidth="1"/>
    <col min="12038" max="12038" width="10.42578125" style="180" customWidth="1"/>
    <col min="12039" max="12039" width="11.42578125" style="180" customWidth="1"/>
    <col min="12040" max="12040" width="11" style="180" bestFit="1" customWidth="1"/>
    <col min="12041" max="12041" width="2.7109375" style="180" customWidth="1"/>
    <col min="12042" max="12288" width="11.42578125" style="180"/>
    <col min="12289" max="12289" width="2.140625" style="180" customWidth="1"/>
    <col min="12290" max="12290" width="20.85546875" style="180" customWidth="1"/>
    <col min="12291" max="12291" width="14.7109375" style="180" customWidth="1"/>
    <col min="12292" max="12292" width="10.7109375" style="180" customWidth="1"/>
    <col min="12293" max="12293" width="11.140625" style="180" customWidth="1"/>
    <col min="12294" max="12294" width="10.42578125" style="180" customWidth="1"/>
    <col min="12295" max="12295" width="11.42578125" style="180" customWidth="1"/>
    <col min="12296" max="12296" width="11" style="180" bestFit="1" customWidth="1"/>
    <col min="12297" max="12297" width="2.7109375" style="180" customWidth="1"/>
    <col min="12298" max="12544" width="11.42578125" style="180"/>
    <col min="12545" max="12545" width="2.140625" style="180" customWidth="1"/>
    <col min="12546" max="12546" width="20.85546875" style="180" customWidth="1"/>
    <col min="12547" max="12547" width="14.7109375" style="180" customWidth="1"/>
    <col min="12548" max="12548" width="10.7109375" style="180" customWidth="1"/>
    <col min="12549" max="12549" width="11.140625" style="180" customWidth="1"/>
    <col min="12550" max="12550" width="10.42578125" style="180" customWidth="1"/>
    <col min="12551" max="12551" width="11.42578125" style="180" customWidth="1"/>
    <col min="12552" max="12552" width="11" style="180" bestFit="1" customWidth="1"/>
    <col min="12553" max="12553" width="2.7109375" style="180" customWidth="1"/>
    <col min="12554" max="12800" width="11.42578125" style="180"/>
    <col min="12801" max="12801" width="2.140625" style="180" customWidth="1"/>
    <col min="12802" max="12802" width="20.85546875" style="180" customWidth="1"/>
    <col min="12803" max="12803" width="14.7109375" style="180" customWidth="1"/>
    <col min="12804" max="12804" width="10.7109375" style="180" customWidth="1"/>
    <col min="12805" max="12805" width="11.140625" style="180" customWidth="1"/>
    <col min="12806" max="12806" width="10.42578125" style="180" customWidth="1"/>
    <col min="12807" max="12807" width="11.42578125" style="180" customWidth="1"/>
    <col min="12808" max="12808" width="11" style="180" bestFit="1" customWidth="1"/>
    <col min="12809" max="12809" width="2.7109375" style="180" customWidth="1"/>
    <col min="12810" max="13056" width="11.42578125" style="180"/>
    <col min="13057" max="13057" width="2.140625" style="180" customWidth="1"/>
    <col min="13058" max="13058" width="20.85546875" style="180" customWidth="1"/>
    <col min="13059" max="13059" width="14.7109375" style="180" customWidth="1"/>
    <col min="13060" max="13060" width="10.7109375" style="180" customWidth="1"/>
    <col min="13061" max="13061" width="11.140625" style="180" customWidth="1"/>
    <col min="13062" max="13062" width="10.42578125" style="180" customWidth="1"/>
    <col min="13063" max="13063" width="11.42578125" style="180" customWidth="1"/>
    <col min="13064" max="13064" width="11" style="180" bestFit="1" customWidth="1"/>
    <col min="13065" max="13065" width="2.7109375" style="180" customWidth="1"/>
    <col min="13066" max="13312" width="11.42578125" style="180"/>
    <col min="13313" max="13313" width="2.140625" style="180" customWidth="1"/>
    <col min="13314" max="13314" width="20.85546875" style="180" customWidth="1"/>
    <col min="13315" max="13315" width="14.7109375" style="180" customWidth="1"/>
    <col min="13316" max="13316" width="10.7109375" style="180" customWidth="1"/>
    <col min="13317" max="13317" width="11.140625" style="180" customWidth="1"/>
    <col min="13318" max="13318" width="10.42578125" style="180" customWidth="1"/>
    <col min="13319" max="13319" width="11.42578125" style="180" customWidth="1"/>
    <col min="13320" max="13320" width="11" style="180" bestFit="1" customWidth="1"/>
    <col min="13321" max="13321" width="2.7109375" style="180" customWidth="1"/>
    <col min="13322" max="13568" width="11.42578125" style="180"/>
    <col min="13569" max="13569" width="2.140625" style="180" customWidth="1"/>
    <col min="13570" max="13570" width="20.85546875" style="180" customWidth="1"/>
    <col min="13571" max="13571" width="14.7109375" style="180" customWidth="1"/>
    <col min="13572" max="13572" width="10.7109375" style="180" customWidth="1"/>
    <col min="13573" max="13573" width="11.140625" style="180" customWidth="1"/>
    <col min="13574" max="13574" width="10.42578125" style="180" customWidth="1"/>
    <col min="13575" max="13575" width="11.42578125" style="180" customWidth="1"/>
    <col min="13576" max="13576" width="11" style="180" bestFit="1" customWidth="1"/>
    <col min="13577" max="13577" width="2.7109375" style="180" customWidth="1"/>
    <col min="13578" max="13824" width="11.42578125" style="180"/>
    <col min="13825" max="13825" width="2.140625" style="180" customWidth="1"/>
    <col min="13826" max="13826" width="20.85546875" style="180" customWidth="1"/>
    <col min="13827" max="13827" width="14.7109375" style="180" customWidth="1"/>
    <col min="13828" max="13828" width="10.7109375" style="180" customWidth="1"/>
    <col min="13829" max="13829" width="11.140625" style="180" customWidth="1"/>
    <col min="13830" max="13830" width="10.42578125" style="180" customWidth="1"/>
    <col min="13831" max="13831" width="11.42578125" style="180" customWidth="1"/>
    <col min="13832" max="13832" width="11" style="180" bestFit="1" customWidth="1"/>
    <col min="13833" max="13833" width="2.7109375" style="180" customWidth="1"/>
    <col min="13834" max="14080" width="11.42578125" style="180"/>
    <col min="14081" max="14081" width="2.140625" style="180" customWidth="1"/>
    <col min="14082" max="14082" width="20.85546875" style="180" customWidth="1"/>
    <col min="14083" max="14083" width="14.7109375" style="180" customWidth="1"/>
    <col min="14084" max="14084" width="10.7109375" style="180" customWidth="1"/>
    <col min="14085" max="14085" width="11.140625" style="180" customWidth="1"/>
    <col min="14086" max="14086" width="10.42578125" style="180" customWidth="1"/>
    <col min="14087" max="14087" width="11.42578125" style="180" customWidth="1"/>
    <col min="14088" max="14088" width="11" style="180" bestFit="1" customWidth="1"/>
    <col min="14089" max="14089" width="2.7109375" style="180" customWidth="1"/>
    <col min="14090" max="14336" width="11.42578125" style="180"/>
    <col min="14337" max="14337" width="2.140625" style="180" customWidth="1"/>
    <col min="14338" max="14338" width="20.85546875" style="180" customWidth="1"/>
    <col min="14339" max="14339" width="14.7109375" style="180" customWidth="1"/>
    <col min="14340" max="14340" width="10.7109375" style="180" customWidth="1"/>
    <col min="14341" max="14341" width="11.140625" style="180" customWidth="1"/>
    <col min="14342" max="14342" width="10.42578125" style="180" customWidth="1"/>
    <col min="14343" max="14343" width="11.42578125" style="180" customWidth="1"/>
    <col min="14344" max="14344" width="11" style="180" bestFit="1" customWidth="1"/>
    <col min="14345" max="14345" width="2.7109375" style="180" customWidth="1"/>
    <col min="14346" max="14592" width="11.42578125" style="180"/>
    <col min="14593" max="14593" width="2.140625" style="180" customWidth="1"/>
    <col min="14594" max="14594" width="20.85546875" style="180" customWidth="1"/>
    <col min="14595" max="14595" width="14.7109375" style="180" customWidth="1"/>
    <col min="14596" max="14596" width="10.7109375" style="180" customWidth="1"/>
    <col min="14597" max="14597" width="11.140625" style="180" customWidth="1"/>
    <col min="14598" max="14598" width="10.42578125" style="180" customWidth="1"/>
    <col min="14599" max="14599" width="11.42578125" style="180" customWidth="1"/>
    <col min="14600" max="14600" width="11" style="180" bestFit="1" customWidth="1"/>
    <col min="14601" max="14601" width="2.7109375" style="180" customWidth="1"/>
    <col min="14602" max="14848" width="11.42578125" style="180"/>
    <col min="14849" max="14849" width="2.140625" style="180" customWidth="1"/>
    <col min="14850" max="14850" width="20.85546875" style="180" customWidth="1"/>
    <col min="14851" max="14851" width="14.7109375" style="180" customWidth="1"/>
    <col min="14852" max="14852" width="10.7109375" style="180" customWidth="1"/>
    <col min="14853" max="14853" width="11.140625" style="180" customWidth="1"/>
    <col min="14854" max="14854" width="10.42578125" style="180" customWidth="1"/>
    <col min="14855" max="14855" width="11.42578125" style="180" customWidth="1"/>
    <col min="14856" max="14856" width="11" style="180" bestFit="1" customWidth="1"/>
    <col min="14857" max="14857" width="2.7109375" style="180" customWidth="1"/>
    <col min="14858" max="15104" width="11.42578125" style="180"/>
    <col min="15105" max="15105" width="2.140625" style="180" customWidth="1"/>
    <col min="15106" max="15106" width="20.85546875" style="180" customWidth="1"/>
    <col min="15107" max="15107" width="14.7109375" style="180" customWidth="1"/>
    <col min="15108" max="15108" width="10.7109375" style="180" customWidth="1"/>
    <col min="15109" max="15109" width="11.140625" style="180" customWidth="1"/>
    <col min="15110" max="15110" width="10.42578125" style="180" customWidth="1"/>
    <col min="15111" max="15111" width="11.42578125" style="180" customWidth="1"/>
    <col min="15112" max="15112" width="11" style="180" bestFit="1" customWidth="1"/>
    <col min="15113" max="15113" width="2.7109375" style="180" customWidth="1"/>
    <col min="15114" max="15360" width="11.42578125" style="180"/>
    <col min="15361" max="15361" width="2.140625" style="180" customWidth="1"/>
    <col min="15362" max="15362" width="20.85546875" style="180" customWidth="1"/>
    <col min="15363" max="15363" width="14.7109375" style="180" customWidth="1"/>
    <col min="15364" max="15364" width="10.7109375" style="180" customWidth="1"/>
    <col min="15365" max="15365" width="11.140625" style="180" customWidth="1"/>
    <col min="15366" max="15366" width="10.42578125" style="180" customWidth="1"/>
    <col min="15367" max="15367" width="11.42578125" style="180" customWidth="1"/>
    <col min="15368" max="15368" width="11" style="180" bestFit="1" customWidth="1"/>
    <col min="15369" max="15369" width="2.7109375" style="180" customWidth="1"/>
    <col min="15370" max="15616" width="11.42578125" style="180"/>
    <col min="15617" max="15617" width="2.140625" style="180" customWidth="1"/>
    <col min="15618" max="15618" width="20.85546875" style="180" customWidth="1"/>
    <col min="15619" max="15619" width="14.7109375" style="180" customWidth="1"/>
    <col min="15620" max="15620" width="10.7109375" style="180" customWidth="1"/>
    <col min="15621" max="15621" width="11.140625" style="180" customWidth="1"/>
    <col min="15622" max="15622" width="10.42578125" style="180" customWidth="1"/>
    <col min="15623" max="15623" width="11.42578125" style="180" customWidth="1"/>
    <col min="15624" max="15624" width="11" style="180" bestFit="1" customWidth="1"/>
    <col min="15625" max="15625" width="2.7109375" style="180" customWidth="1"/>
    <col min="15626" max="15872" width="11.42578125" style="180"/>
    <col min="15873" max="15873" width="2.140625" style="180" customWidth="1"/>
    <col min="15874" max="15874" width="20.85546875" style="180" customWidth="1"/>
    <col min="15875" max="15875" width="14.7109375" style="180" customWidth="1"/>
    <col min="15876" max="15876" width="10.7109375" style="180" customWidth="1"/>
    <col min="15877" max="15877" width="11.140625" style="180" customWidth="1"/>
    <col min="15878" max="15878" width="10.42578125" style="180" customWidth="1"/>
    <col min="15879" max="15879" width="11.42578125" style="180" customWidth="1"/>
    <col min="15880" max="15880" width="11" style="180" bestFit="1" customWidth="1"/>
    <col min="15881" max="15881" width="2.7109375" style="180" customWidth="1"/>
    <col min="15882" max="16128" width="11.42578125" style="180"/>
    <col min="16129" max="16129" width="2.140625" style="180" customWidth="1"/>
    <col min="16130" max="16130" width="20.85546875" style="180" customWidth="1"/>
    <col min="16131" max="16131" width="14.7109375" style="180" customWidth="1"/>
    <col min="16132" max="16132" width="10.7109375" style="180" customWidth="1"/>
    <col min="16133" max="16133" width="11.140625" style="180" customWidth="1"/>
    <col min="16134" max="16134" width="10.42578125" style="180" customWidth="1"/>
    <col min="16135" max="16135" width="11.42578125" style="180" customWidth="1"/>
    <col min="16136" max="16136" width="11" style="180" bestFit="1" customWidth="1"/>
    <col min="16137" max="16137" width="2.7109375" style="180" customWidth="1"/>
    <col min="16138" max="16384" width="11.42578125" style="180"/>
  </cols>
  <sheetData>
    <row r="1" spans="1:11" x14ac:dyDescent="0.2">
      <c r="A1" s="861" t="s">
        <v>367</v>
      </c>
      <c r="B1" s="861"/>
      <c r="C1" s="861"/>
      <c r="D1" s="861"/>
      <c r="E1" s="861"/>
      <c r="F1" s="861"/>
      <c r="G1" s="861"/>
      <c r="H1" s="861"/>
      <c r="I1" s="861"/>
    </row>
    <row r="2" spans="1:11" x14ac:dyDescent="0.2">
      <c r="A2" s="388"/>
      <c r="B2" s="388"/>
      <c r="C2" s="388"/>
      <c r="D2" s="388"/>
      <c r="E2" s="388"/>
      <c r="F2" s="388"/>
      <c r="G2" s="388"/>
      <c r="H2" s="388"/>
      <c r="I2" s="388"/>
    </row>
    <row r="3" spans="1:11" x14ac:dyDescent="0.2">
      <c r="A3" s="388"/>
      <c r="B3" s="808" t="s">
        <v>269</v>
      </c>
      <c r="C3" s="808"/>
      <c r="D3" s="808"/>
      <c r="E3" s="808"/>
      <c r="F3" s="808"/>
      <c r="G3" s="808"/>
      <c r="H3" s="355"/>
      <c r="I3" s="388"/>
    </row>
    <row r="4" spans="1:11" x14ac:dyDescent="0.2">
      <c r="B4" s="121"/>
      <c r="C4" s="118"/>
      <c r="D4" s="118"/>
      <c r="E4" s="119"/>
      <c r="F4" s="120"/>
      <c r="G4" s="118"/>
      <c r="H4" s="253"/>
    </row>
    <row r="5" spans="1:11" x14ac:dyDescent="0.2">
      <c r="B5" s="823" t="s">
        <v>245</v>
      </c>
      <c r="C5" s="886" t="s">
        <v>245</v>
      </c>
      <c r="D5" s="887"/>
      <c r="E5" s="887"/>
      <c r="F5" s="888"/>
    </row>
    <row r="6" spans="1:11" ht="25.5" x14ac:dyDescent="0.2">
      <c r="B6" s="893"/>
      <c r="C6" s="601" t="s">
        <v>247</v>
      </c>
      <c r="D6" s="601" t="s">
        <v>248</v>
      </c>
      <c r="E6" s="601" t="s">
        <v>210</v>
      </c>
      <c r="F6" s="602" t="s">
        <v>249</v>
      </c>
    </row>
    <row r="7" spans="1:11" x14ac:dyDescent="0.2">
      <c r="B7" s="894"/>
      <c r="C7" s="127">
        <v>2967</v>
      </c>
      <c r="D7" s="128">
        <v>371</v>
      </c>
      <c r="E7" s="128">
        <f>C7+D7</f>
        <v>3338</v>
      </c>
      <c r="F7" s="129">
        <v>113</v>
      </c>
    </row>
    <row r="8" spans="1:11" x14ac:dyDescent="0.2">
      <c r="B8" s="136"/>
      <c r="C8" s="136"/>
      <c r="D8" s="136"/>
      <c r="E8" s="148"/>
      <c r="F8" s="148"/>
      <c r="G8" s="148"/>
      <c r="H8" s="254"/>
    </row>
    <row r="9" spans="1:11" x14ac:dyDescent="0.2">
      <c r="B9" s="808" t="s">
        <v>266</v>
      </c>
      <c r="C9" s="808"/>
      <c r="D9" s="808"/>
      <c r="E9" s="808"/>
      <c r="F9" s="808"/>
      <c r="G9" s="808"/>
      <c r="H9" s="255"/>
    </row>
    <row r="10" spans="1:11" x14ac:dyDescent="0.2">
      <c r="B10" s="121"/>
      <c r="C10" s="137"/>
      <c r="D10" s="137"/>
      <c r="E10" s="120"/>
      <c r="F10" s="118"/>
      <c r="G10" s="118"/>
      <c r="H10" s="182"/>
    </row>
    <row r="11" spans="1:11" x14ac:dyDescent="0.2">
      <c r="B11" s="137"/>
      <c r="C11" s="137"/>
      <c r="D11" s="607" t="s">
        <v>247</v>
      </c>
      <c r="E11" s="608" t="s">
        <v>248</v>
      </c>
      <c r="F11" s="607" t="s">
        <v>210</v>
      </c>
      <c r="G11" s="136"/>
    </row>
    <row r="12" spans="1:11" x14ac:dyDescent="0.2">
      <c r="B12" s="895" t="s">
        <v>368</v>
      </c>
      <c r="C12" s="896"/>
      <c r="D12" s="307">
        <v>2053</v>
      </c>
      <c r="E12" s="308">
        <v>214</v>
      </c>
      <c r="F12" s="309">
        <f>D12+E12</f>
        <v>2267</v>
      </c>
      <c r="G12" s="182"/>
    </row>
    <row r="13" spans="1:11" x14ac:dyDescent="0.2">
      <c r="B13" s="895" t="s">
        <v>369</v>
      </c>
      <c r="C13" s="896"/>
      <c r="D13" s="307">
        <v>1046</v>
      </c>
      <c r="E13" s="308">
        <v>89</v>
      </c>
      <c r="F13" s="309">
        <f>D13+E13</f>
        <v>1135</v>
      </c>
      <c r="G13" s="254"/>
    </row>
    <row r="14" spans="1:11" ht="12.75" customHeight="1" x14ac:dyDescent="0.2">
      <c r="B14" s="811" t="s">
        <v>370</v>
      </c>
      <c r="C14" s="813"/>
      <c r="D14" s="307">
        <v>111</v>
      </c>
      <c r="E14" s="308">
        <v>12</v>
      </c>
      <c r="F14" s="309">
        <f>D14+E14</f>
        <v>123</v>
      </c>
      <c r="G14" s="254"/>
    </row>
    <row r="15" spans="1:11" ht="12.75" customHeight="1" x14ac:dyDescent="0.2">
      <c r="B15" s="811" t="s">
        <v>371</v>
      </c>
      <c r="C15" s="813"/>
      <c r="D15" s="307">
        <v>51</v>
      </c>
      <c r="E15" s="308">
        <v>6</v>
      </c>
      <c r="F15" s="309">
        <f>D15+E15</f>
        <v>57</v>
      </c>
      <c r="G15" s="897"/>
      <c r="H15" s="898"/>
      <c r="I15" s="898"/>
      <c r="J15" s="898"/>
      <c r="K15" s="898"/>
    </row>
    <row r="16" spans="1:11" x14ac:dyDescent="0.2">
      <c r="B16" s="811" t="s">
        <v>372</v>
      </c>
      <c r="C16" s="813"/>
      <c r="D16" s="128">
        <f t="shared" ref="D16:F16" si="0">D12+D14</f>
        <v>2164</v>
      </c>
      <c r="E16" s="128">
        <f t="shared" si="0"/>
        <v>226</v>
      </c>
      <c r="F16" s="128">
        <f t="shared" si="0"/>
        <v>2390</v>
      </c>
      <c r="G16" s="147"/>
    </row>
    <row r="17" spans="2:10" x14ac:dyDescent="0.2">
      <c r="B17" s="811" t="s">
        <v>373</v>
      </c>
      <c r="C17" s="813"/>
      <c r="D17" s="128">
        <v>1097</v>
      </c>
      <c r="E17" s="128">
        <v>95</v>
      </c>
      <c r="F17" s="128">
        <v>1192</v>
      </c>
      <c r="G17" s="147"/>
    </row>
    <row r="18" spans="2:10" x14ac:dyDescent="0.2">
      <c r="B18" s="136"/>
      <c r="C18" s="136"/>
      <c r="D18" s="136"/>
      <c r="E18" s="148"/>
      <c r="F18" s="148"/>
      <c r="G18" s="148"/>
      <c r="H18" s="254"/>
    </row>
    <row r="19" spans="2:10" x14ac:dyDescent="0.2">
      <c r="B19" s="808" t="s">
        <v>374</v>
      </c>
      <c r="C19" s="808"/>
      <c r="D19" s="808"/>
      <c r="E19" s="808"/>
      <c r="F19" s="808"/>
      <c r="G19" s="808"/>
      <c r="H19" s="255"/>
    </row>
    <row r="20" spans="2:10" x14ac:dyDescent="0.2">
      <c r="B20" s="155"/>
      <c r="C20" s="120"/>
      <c r="D20" s="120"/>
      <c r="E20" s="118"/>
      <c r="F20" s="132"/>
      <c r="G20" s="137"/>
      <c r="H20" s="137"/>
      <c r="I20" s="132"/>
    </row>
    <row r="21" spans="2:10" ht="25.5" x14ac:dyDescent="0.2">
      <c r="B21" s="609" t="s">
        <v>255</v>
      </c>
      <c r="C21" s="610" t="s">
        <v>375</v>
      </c>
      <c r="D21" s="891" t="s">
        <v>376</v>
      </c>
      <c r="E21" s="888"/>
      <c r="F21" s="886" t="s">
        <v>377</v>
      </c>
      <c r="G21" s="888"/>
      <c r="H21" s="886" t="s">
        <v>210</v>
      </c>
      <c r="I21" s="888"/>
      <c r="J21" s="254"/>
    </row>
    <row r="22" spans="2:10" x14ac:dyDescent="0.2">
      <c r="B22" s="351">
        <v>100</v>
      </c>
      <c r="C22" s="351">
        <v>10</v>
      </c>
      <c r="D22" s="804">
        <v>84</v>
      </c>
      <c r="E22" s="805"/>
      <c r="F22" s="804">
        <v>86</v>
      </c>
      <c r="G22" s="805"/>
      <c r="H22" s="806">
        <f>SUM(B22:G22)</f>
        <v>280</v>
      </c>
      <c r="I22" s="807"/>
      <c r="J22" s="254"/>
    </row>
    <row r="23" spans="2:10" x14ac:dyDescent="0.2">
      <c r="B23" s="136"/>
      <c r="C23" s="136"/>
      <c r="D23" s="136"/>
      <c r="E23" s="148"/>
      <c r="F23" s="148"/>
      <c r="G23" s="148"/>
      <c r="H23" s="137"/>
      <c r="I23" s="132"/>
    </row>
    <row r="24" spans="2:10" x14ac:dyDescent="0.2">
      <c r="B24" s="808" t="s">
        <v>358</v>
      </c>
      <c r="C24" s="808"/>
      <c r="D24" s="808"/>
      <c r="E24" s="808"/>
      <c r="F24" s="808"/>
      <c r="G24" s="808"/>
      <c r="H24" s="808"/>
      <c r="I24" s="808"/>
    </row>
    <row r="25" spans="2:10" x14ac:dyDescent="0.2">
      <c r="B25" s="156"/>
      <c r="C25" s="156"/>
      <c r="D25" s="156"/>
      <c r="E25" s="156"/>
      <c r="F25" s="156"/>
      <c r="G25" s="156"/>
      <c r="H25" s="156"/>
      <c r="I25" s="156"/>
    </row>
    <row r="26" spans="2:10" x14ac:dyDescent="0.2">
      <c r="B26" s="157"/>
      <c r="C26" s="872" t="s">
        <v>378</v>
      </c>
      <c r="D26" s="872" t="s">
        <v>379</v>
      </c>
      <c r="E26" s="872" t="s">
        <v>380</v>
      </c>
      <c r="F26" s="872" t="s">
        <v>381</v>
      </c>
      <c r="G26" s="872" t="s">
        <v>382</v>
      </c>
      <c r="H26" s="872" t="s">
        <v>210</v>
      </c>
      <c r="I26" s="132"/>
    </row>
    <row r="27" spans="2:10" x14ac:dyDescent="0.2">
      <c r="B27" s="157"/>
      <c r="C27" s="873"/>
      <c r="D27" s="873"/>
      <c r="E27" s="873"/>
      <c r="F27" s="873"/>
      <c r="G27" s="873"/>
      <c r="H27" s="873"/>
    </row>
    <row r="28" spans="2:10" x14ac:dyDescent="0.2">
      <c r="B28" s="157"/>
      <c r="C28" s="873"/>
      <c r="D28" s="873"/>
      <c r="E28" s="873"/>
      <c r="F28" s="873"/>
      <c r="G28" s="873"/>
      <c r="H28" s="873"/>
    </row>
    <row r="29" spans="2:10" x14ac:dyDescent="0.2">
      <c r="B29" s="157"/>
      <c r="C29" s="873"/>
      <c r="D29" s="873"/>
      <c r="E29" s="873"/>
      <c r="F29" s="873"/>
      <c r="G29" s="873"/>
      <c r="H29" s="873"/>
    </row>
    <row r="30" spans="2:10" x14ac:dyDescent="0.2">
      <c r="B30" s="157"/>
      <c r="C30" s="873"/>
      <c r="D30" s="873"/>
      <c r="E30" s="873"/>
      <c r="F30" s="873"/>
      <c r="G30" s="873"/>
      <c r="H30" s="873"/>
    </row>
    <row r="31" spans="2:10" x14ac:dyDescent="0.2">
      <c r="B31" s="157"/>
      <c r="C31" s="873"/>
      <c r="D31" s="873"/>
      <c r="E31" s="873"/>
      <c r="F31" s="873"/>
      <c r="G31" s="873"/>
      <c r="H31" s="873"/>
    </row>
    <row r="32" spans="2:10" x14ac:dyDescent="0.2">
      <c r="B32" s="157"/>
      <c r="C32" s="874"/>
      <c r="D32" s="874"/>
      <c r="E32" s="874"/>
      <c r="F32" s="874"/>
      <c r="G32" s="874"/>
      <c r="H32" s="874"/>
    </row>
    <row r="33" spans="2:9" x14ac:dyDescent="0.2">
      <c r="B33" s="158" t="s">
        <v>272</v>
      </c>
      <c r="C33" s="358">
        <v>0.20970641102456561</v>
      </c>
      <c r="D33" s="164">
        <v>29.658478130617137</v>
      </c>
      <c r="E33" s="164">
        <v>4.8831635710005994</v>
      </c>
      <c r="F33" s="164">
        <v>22.588376273217495</v>
      </c>
      <c r="G33" s="165">
        <v>42.660275614140204</v>
      </c>
      <c r="H33" s="236">
        <f>SUM(C33:G33)</f>
        <v>100</v>
      </c>
    </row>
    <row r="34" spans="2:9" x14ac:dyDescent="0.2">
      <c r="B34" s="160" t="s">
        <v>222</v>
      </c>
      <c r="C34" s="363"/>
      <c r="D34" s="162"/>
      <c r="E34" s="162"/>
      <c r="F34" s="162"/>
      <c r="G34" s="161"/>
      <c r="H34" s="237">
        <v>3338</v>
      </c>
    </row>
    <row r="35" spans="2:9" x14ac:dyDescent="0.2">
      <c r="B35" s="136"/>
      <c r="C35" s="136"/>
      <c r="D35" s="136"/>
      <c r="E35" s="148"/>
      <c r="F35" s="148"/>
      <c r="G35" s="148"/>
      <c r="H35" s="137"/>
      <c r="I35" s="132"/>
    </row>
    <row r="36" spans="2:9" x14ac:dyDescent="0.2">
      <c r="B36" s="808" t="s">
        <v>264</v>
      </c>
      <c r="C36" s="808"/>
      <c r="D36" s="808"/>
      <c r="E36" s="808"/>
      <c r="F36" s="808"/>
      <c r="G36" s="808"/>
      <c r="H36" s="808"/>
      <c r="I36" s="808"/>
    </row>
    <row r="37" spans="2:9" x14ac:dyDescent="0.2">
      <c r="B37" s="168"/>
      <c r="C37" s="168"/>
      <c r="D37" s="168"/>
      <c r="E37" s="168"/>
      <c r="F37" s="165"/>
      <c r="G37" s="165"/>
      <c r="H37" s="238"/>
      <c r="I37" s="256"/>
    </row>
    <row r="38" spans="2:9" x14ac:dyDescent="0.2">
      <c r="B38" s="875" t="s">
        <v>219</v>
      </c>
      <c r="C38" s="877" t="s">
        <v>272</v>
      </c>
      <c r="D38" s="877"/>
      <c r="E38" s="165"/>
      <c r="F38" s="238"/>
      <c r="G38" s="256"/>
    </row>
    <row r="39" spans="2:9" x14ac:dyDescent="0.2">
      <c r="B39" s="876"/>
      <c r="C39" s="882"/>
      <c r="D39" s="882"/>
      <c r="E39" s="165"/>
      <c r="F39" s="238"/>
      <c r="G39" s="256"/>
    </row>
    <row r="40" spans="2:9" x14ac:dyDescent="0.2">
      <c r="B40" s="343" t="s">
        <v>223</v>
      </c>
      <c r="C40" s="845">
        <v>0.26962252846015577</v>
      </c>
      <c r="D40" s="846"/>
      <c r="E40" s="165"/>
      <c r="F40" s="238"/>
      <c r="G40" s="256"/>
    </row>
    <row r="41" spans="2:9" x14ac:dyDescent="0.2">
      <c r="B41" s="361" t="s">
        <v>224</v>
      </c>
      <c r="C41" s="843">
        <v>41.192330736968245</v>
      </c>
      <c r="D41" s="844"/>
      <c r="E41" s="165"/>
      <c r="F41" s="238"/>
      <c r="G41" s="256"/>
    </row>
    <row r="42" spans="2:9" x14ac:dyDescent="0.2">
      <c r="B42" s="361" t="s">
        <v>225</v>
      </c>
      <c r="C42" s="843">
        <v>21.77950868783703</v>
      </c>
      <c r="D42" s="844"/>
      <c r="E42" s="165"/>
      <c r="F42" s="238"/>
      <c r="G42" s="256"/>
    </row>
    <row r="43" spans="2:9" x14ac:dyDescent="0.2">
      <c r="B43" s="361" t="s">
        <v>226</v>
      </c>
      <c r="C43" s="843">
        <v>12.762133013780707</v>
      </c>
      <c r="D43" s="844"/>
      <c r="E43" s="165"/>
      <c r="F43" s="238"/>
      <c r="G43" s="256"/>
    </row>
    <row r="44" spans="2:9" x14ac:dyDescent="0.2">
      <c r="B44" s="361" t="s">
        <v>227</v>
      </c>
      <c r="C44" s="843">
        <v>7.789095266626723</v>
      </c>
      <c r="D44" s="844"/>
      <c r="E44" s="165"/>
      <c r="F44" s="238"/>
      <c r="G44" s="256"/>
    </row>
    <row r="45" spans="2:9" x14ac:dyDescent="0.2">
      <c r="B45" s="361" t="s">
        <v>228</v>
      </c>
      <c r="C45" s="843">
        <v>6.2312762133013777</v>
      </c>
      <c r="D45" s="844"/>
      <c r="E45" s="165"/>
      <c r="F45" s="238"/>
      <c r="G45" s="256"/>
    </row>
    <row r="46" spans="2:9" x14ac:dyDescent="0.2">
      <c r="B46" s="361" t="s">
        <v>229</v>
      </c>
      <c r="C46" s="843">
        <v>4.7932893948472142</v>
      </c>
      <c r="D46" s="844"/>
      <c r="E46" s="165"/>
      <c r="F46" s="238"/>
      <c r="G46" s="256"/>
    </row>
    <row r="47" spans="2:9" x14ac:dyDescent="0.2">
      <c r="B47" s="361" t="s">
        <v>230</v>
      </c>
      <c r="C47" s="843">
        <v>2.9358897543439184</v>
      </c>
      <c r="D47" s="844"/>
      <c r="E47" s="165"/>
      <c r="F47" s="238"/>
      <c r="G47" s="256"/>
    </row>
    <row r="48" spans="2:9" x14ac:dyDescent="0.2">
      <c r="B48" s="361" t="s">
        <v>231</v>
      </c>
      <c r="C48" s="843">
        <v>2.2468544038346314</v>
      </c>
      <c r="D48" s="844"/>
      <c r="E48" s="165"/>
      <c r="F48" s="238"/>
      <c r="G48" s="256"/>
    </row>
    <row r="49" spans="2:9" x14ac:dyDescent="0.2">
      <c r="B49" s="362" t="s">
        <v>211</v>
      </c>
      <c r="C49" s="843">
        <v>0</v>
      </c>
      <c r="D49" s="844"/>
      <c r="E49" s="165"/>
      <c r="F49" s="238"/>
      <c r="G49" s="256"/>
    </row>
    <row r="50" spans="2:9" x14ac:dyDescent="0.2">
      <c r="B50" s="364" t="s">
        <v>210</v>
      </c>
      <c r="C50" s="837">
        <f>SUM(C40:C49)</f>
        <v>100.00000000000001</v>
      </c>
      <c r="D50" s="838"/>
      <c r="E50" s="165"/>
      <c r="F50" s="238"/>
      <c r="G50" s="256"/>
    </row>
    <row r="51" spans="2:9" x14ac:dyDescent="0.2">
      <c r="B51" s="365" t="s">
        <v>222</v>
      </c>
      <c r="C51" s="839">
        <v>3338</v>
      </c>
      <c r="D51" s="840"/>
      <c r="E51" s="165"/>
      <c r="F51" s="238"/>
      <c r="G51" s="256"/>
    </row>
    <row r="52" spans="2:9" x14ac:dyDescent="0.2">
      <c r="B52" s="169"/>
      <c r="C52" s="354"/>
      <c r="D52" s="354"/>
      <c r="E52" s="354"/>
      <c r="F52" s="354"/>
      <c r="G52" s="354"/>
      <c r="H52" s="257"/>
      <c r="I52" s="239"/>
    </row>
  </sheetData>
  <mergeCells count="41">
    <mergeCell ref="B19:G19"/>
    <mergeCell ref="A1:I1"/>
    <mergeCell ref="B3:G3"/>
    <mergeCell ref="B5:B7"/>
    <mergeCell ref="C5:F5"/>
    <mergeCell ref="B9:G9"/>
    <mergeCell ref="B12:C12"/>
    <mergeCell ref="B13:C13"/>
    <mergeCell ref="B14:C14"/>
    <mergeCell ref="B15:C15"/>
    <mergeCell ref="B16:C16"/>
    <mergeCell ref="B17:C17"/>
    <mergeCell ref="G15:K15"/>
    <mergeCell ref="D21:E21"/>
    <mergeCell ref="F21:G21"/>
    <mergeCell ref="H21:I21"/>
    <mergeCell ref="D22:E22"/>
    <mergeCell ref="F22:G22"/>
    <mergeCell ref="H22:I22"/>
    <mergeCell ref="C42:D42"/>
    <mergeCell ref="B24:I24"/>
    <mergeCell ref="C26:C32"/>
    <mergeCell ref="D26:D32"/>
    <mergeCell ref="E26:E32"/>
    <mergeCell ref="F26:F32"/>
    <mergeCell ref="G26:G32"/>
    <mergeCell ref="H26:H32"/>
    <mergeCell ref="B36:I36"/>
    <mergeCell ref="B38:B39"/>
    <mergeCell ref="C38:D39"/>
    <mergeCell ref="C40:D40"/>
    <mergeCell ref="C41:D41"/>
    <mergeCell ref="C49:D49"/>
    <mergeCell ref="C50:D50"/>
    <mergeCell ref="C51:D51"/>
    <mergeCell ref="C43:D43"/>
    <mergeCell ref="C44:D44"/>
    <mergeCell ref="C45:D45"/>
    <mergeCell ref="C46:D46"/>
    <mergeCell ref="C47:D47"/>
    <mergeCell ref="C48:D48"/>
  </mergeCells>
  <pageMargins left="0.7" right="0.7" top="0.75" bottom="0.75" header="0.3" footer="0.3"/>
  <pageSetup paperSize="9" orientation="portrait" verticalDpi="0"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workbookViewId="0">
      <selection sqref="A1:H52"/>
    </sheetView>
  </sheetViews>
  <sheetFormatPr baseColWidth="10" defaultRowHeight="12.75" x14ac:dyDescent="0.2"/>
  <cols>
    <col min="1" max="1" width="2.140625" style="180" customWidth="1"/>
    <col min="2" max="2" width="11.42578125" style="180" customWidth="1"/>
    <col min="3" max="4" width="11.42578125" style="180"/>
    <col min="5" max="5" width="9.85546875" style="180" customWidth="1"/>
    <col min="6" max="7" width="25.7109375" style="180" customWidth="1"/>
    <col min="8" max="8" width="4" style="180" customWidth="1"/>
    <col min="9" max="256" width="11.42578125" style="180"/>
    <col min="257" max="257" width="2.140625" style="180" customWidth="1"/>
    <col min="258" max="258" width="11.42578125" style="180" customWidth="1"/>
    <col min="259" max="260" width="11.42578125" style="180"/>
    <col min="261" max="261" width="9.85546875" style="180" customWidth="1"/>
    <col min="262" max="263" width="25.7109375" style="180" customWidth="1"/>
    <col min="264" max="264" width="4" style="180" customWidth="1"/>
    <col min="265" max="512" width="11.42578125" style="180"/>
    <col min="513" max="513" width="2.140625" style="180" customWidth="1"/>
    <col min="514" max="514" width="11.42578125" style="180" customWidth="1"/>
    <col min="515" max="516" width="11.42578125" style="180"/>
    <col min="517" max="517" width="9.85546875" style="180" customWidth="1"/>
    <col min="518" max="519" width="25.7109375" style="180" customWidth="1"/>
    <col min="520" max="520" width="4" style="180" customWidth="1"/>
    <col min="521" max="768" width="11.42578125" style="180"/>
    <col min="769" max="769" width="2.140625" style="180" customWidth="1"/>
    <col min="770" max="770" width="11.42578125" style="180" customWidth="1"/>
    <col min="771" max="772" width="11.42578125" style="180"/>
    <col min="773" max="773" width="9.85546875" style="180" customWidth="1"/>
    <col min="774" max="775" width="25.7109375" style="180" customWidth="1"/>
    <col min="776" max="776" width="4" style="180" customWidth="1"/>
    <col min="777" max="1024" width="11.42578125" style="180"/>
    <col min="1025" max="1025" width="2.140625" style="180" customWidth="1"/>
    <col min="1026" max="1026" width="11.42578125" style="180" customWidth="1"/>
    <col min="1027" max="1028" width="11.42578125" style="180"/>
    <col min="1029" max="1029" width="9.85546875" style="180" customWidth="1"/>
    <col min="1030" max="1031" width="25.7109375" style="180" customWidth="1"/>
    <col min="1032" max="1032" width="4" style="180" customWidth="1"/>
    <col min="1033" max="1280" width="11.42578125" style="180"/>
    <col min="1281" max="1281" width="2.140625" style="180" customWidth="1"/>
    <col min="1282" max="1282" width="11.42578125" style="180" customWidth="1"/>
    <col min="1283" max="1284" width="11.42578125" style="180"/>
    <col min="1285" max="1285" width="9.85546875" style="180" customWidth="1"/>
    <col min="1286" max="1287" width="25.7109375" style="180" customWidth="1"/>
    <col min="1288" max="1288" width="4" style="180" customWidth="1"/>
    <col min="1289" max="1536" width="11.42578125" style="180"/>
    <col min="1537" max="1537" width="2.140625" style="180" customWidth="1"/>
    <col min="1538" max="1538" width="11.42578125" style="180" customWidth="1"/>
    <col min="1539" max="1540" width="11.42578125" style="180"/>
    <col min="1541" max="1541" width="9.85546875" style="180" customWidth="1"/>
    <col min="1542" max="1543" width="25.7109375" style="180" customWidth="1"/>
    <col min="1544" max="1544" width="4" style="180" customWidth="1"/>
    <col min="1545" max="1792" width="11.42578125" style="180"/>
    <col min="1793" max="1793" width="2.140625" style="180" customWidth="1"/>
    <col min="1794" max="1794" width="11.42578125" style="180" customWidth="1"/>
    <col min="1795" max="1796" width="11.42578125" style="180"/>
    <col min="1797" max="1797" width="9.85546875" style="180" customWidth="1"/>
    <col min="1798" max="1799" width="25.7109375" style="180" customWidth="1"/>
    <col min="1800" max="1800" width="4" style="180" customWidth="1"/>
    <col min="1801" max="2048" width="11.42578125" style="180"/>
    <col min="2049" max="2049" width="2.140625" style="180" customWidth="1"/>
    <col min="2050" max="2050" width="11.42578125" style="180" customWidth="1"/>
    <col min="2051" max="2052" width="11.42578125" style="180"/>
    <col min="2053" max="2053" width="9.85546875" style="180" customWidth="1"/>
    <col min="2054" max="2055" width="25.7109375" style="180" customWidth="1"/>
    <col min="2056" max="2056" width="4" style="180" customWidth="1"/>
    <col min="2057" max="2304" width="11.42578125" style="180"/>
    <col min="2305" max="2305" width="2.140625" style="180" customWidth="1"/>
    <col min="2306" max="2306" width="11.42578125" style="180" customWidth="1"/>
    <col min="2307" max="2308" width="11.42578125" style="180"/>
    <col min="2309" max="2309" width="9.85546875" style="180" customWidth="1"/>
    <col min="2310" max="2311" width="25.7109375" style="180" customWidth="1"/>
    <col min="2312" max="2312" width="4" style="180" customWidth="1"/>
    <col min="2313" max="2560" width="11.42578125" style="180"/>
    <col min="2561" max="2561" width="2.140625" style="180" customWidth="1"/>
    <col min="2562" max="2562" width="11.42578125" style="180" customWidth="1"/>
    <col min="2563" max="2564" width="11.42578125" style="180"/>
    <col min="2565" max="2565" width="9.85546875" style="180" customWidth="1"/>
    <col min="2566" max="2567" width="25.7109375" style="180" customWidth="1"/>
    <col min="2568" max="2568" width="4" style="180" customWidth="1"/>
    <col min="2569" max="2816" width="11.42578125" style="180"/>
    <col min="2817" max="2817" width="2.140625" style="180" customWidth="1"/>
    <col min="2818" max="2818" width="11.42578125" style="180" customWidth="1"/>
    <col min="2819" max="2820" width="11.42578125" style="180"/>
    <col min="2821" max="2821" width="9.85546875" style="180" customWidth="1"/>
    <col min="2822" max="2823" width="25.7109375" style="180" customWidth="1"/>
    <col min="2824" max="2824" width="4" style="180" customWidth="1"/>
    <col min="2825" max="3072" width="11.42578125" style="180"/>
    <col min="3073" max="3073" width="2.140625" style="180" customWidth="1"/>
    <col min="3074" max="3074" width="11.42578125" style="180" customWidth="1"/>
    <col min="3075" max="3076" width="11.42578125" style="180"/>
    <col min="3077" max="3077" width="9.85546875" style="180" customWidth="1"/>
    <col min="3078" max="3079" width="25.7109375" style="180" customWidth="1"/>
    <col min="3080" max="3080" width="4" style="180" customWidth="1"/>
    <col min="3081" max="3328" width="11.42578125" style="180"/>
    <col min="3329" max="3329" width="2.140625" style="180" customWidth="1"/>
    <col min="3330" max="3330" width="11.42578125" style="180" customWidth="1"/>
    <col min="3331" max="3332" width="11.42578125" style="180"/>
    <col min="3333" max="3333" width="9.85546875" style="180" customWidth="1"/>
    <col min="3334" max="3335" width="25.7109375" style="180" customWidth="1"/>
    <col min="3336" max="3336" width="4" style="180" customWidth="1"/>
    <col min="3337" max="3584" width="11.42578125" style="180"/>
    <col min="3585" max="3585" width="2.140625" style="180" customWidth="1"/>
    <col min="3586" max="3586" width="11.42578125" style="180" customWidth="1"/>
    <col min="3587" max="3588" width="11.42578125" style="180"/>
    <col min="3589" max="3589" width="9.85546875" style="180" customWidth="1"/>
    <col min="3590" max="3591" width="25.7109375" style="180" customWidth="1"/>
    <col min="3592" max="3592" width="4" style="180" customWidth="1"/>
    <col min="3593" max="3840" width="11.42578125" style="180"/>
    <col min="3841" max="3841" width="2.140625" style="180" customWidth="1"/>
    <col min="3842" max="3842" width="11.42578125" style="180" customWidth="1"/>
    <col min="3843" max="3844" width="11.42578125" style="180"/>
    <col min="3845" max="3845" width="9.85546875" style="180" customWidth="1"/>
    <col min="3846" max="3847" width="25.7109375" style="180" customWidth="1"/>
    <col min="3848" max="3848" width="4" style="180" customWidth="1"/>
    <col min="3849" max="4096" width="11.42578125" style="180"/>
    <col min="4097" max="4097" width="2.140625" style="180" customWidth="1"/>
    <col min="4098" max="4098" width="11.42578125" style="180" customWidth="1"/>
    <col min="4099" max="4100" width="11.42578125" style="180"/>
    <col min="4101" max="4101" width="9.85546875" style="180" customWidth="1"/>
    <col min="4102" max="4103" width="25.7109375" style="180" customWidth="1"/>
    <col min="4104" max="4104" width="4" style="180" customWidth="1"/>
    <col min="4105" max="4352" width="11.42578125" style="180"/>
    <col min="4353" max="4353" width="2.140625" style="180" customWidth="1"/>
    <col min="4354" max="4354" width="11.42578125" style="180" customWidth="1"/>
    <col min="4355" max="4356" width="11.42578125" style="180"/>
    <col min="4357" max="4357" width="9.85546875" style="180" customWidth="1"/>
    <col min="4358" max="4359" width="25.7109375" style="180" customWidth="1"/>
    <col min="4360" max="4360" width="4" style="180" customWidth="1"/>
    <col min="4361" max="4608" width="11.42578125" style="180"/>
    <col min="4609" max="4609" width="2.140625" style="180" customWidth="1"/>
    <col min="4610" max="4610" width="11.42578125" style="180" customWidth="1"/>
    <col min="4611" max="4612" width="11.42578125" style="180"/>
    <col min="4613" max="4613" width="9.85546875" style="180" customWidth="1"/>
    <col min="4614" max="4615" width="25.7109375" style="180" customWidth="1"/>
    <col min="4616" max="4616" width="4" style="180" customWidth="1"/>
    <col min="4617" max="4864" width="11.42578125" style="180"/>
    <col min="4865" max="4865" width="2.140625" style="180" customWidth="1"/>
    <col min="4866" max="4866" width="11.42578125" style="180" customWidth="1"/>
    <col min="4867" max="4868" width="11.42578125" style="180"/>
    <col min="4869" max="4869" width="9.85546875" style="180" customWidth="1"/>
    <col min="4870" max="4871" width="25.7109375" style="180" customWidth="1"/>
    <col min="4872" max="4872" width="4" style="180" customWidth="1"/>
    <col min="4873" max="5120" width="11.42578125" style="180"/>
    <col min="5121" max="5121" width="2.140625" style="180" customWidth="1"/>
    <col min="5122" max="5122" width="11.42578125" style="180" customWidth="1"/>
    <col min="5123" max="5124" width="11.42578125" style="180"/>
    <col min="5125" max="5125" width="9.85546875" style="180" customWidth="1"/>
    <col min="5126" max="5127" width="25.7109375" style="180" customWidth="1"/>
    <col min="5128" max="5128" width="4" style="180" customWidth="1"/>
    <col min="5129" max="5376" width="11.42578125" style="180"/>
    <col min="5377" max="5377" width="2.140625" style="180" customWidth="1"/>
    <col min="5378" max="5378" width="11.42578125" style="180" customWidth="1"/>
    <col min="5379" max="5380" width="11.42578125" style="180"/>
    <col min="5381" max="5381" width="9.85546875" style="180" customWidth="1"/>
    <col min="5382" max="5383" width="25.7109375" style="180" customWidth="1"/>
    <col min="5384" max="5384" width="4" style="180" customWidth="1"/>
    <col min="5385" max="5632" width="11.42578125" style="180"/>
    <col min="5633" max="5633" width="2.140625" style="180" customWidth="1"/>
    <col min="5634" max="5634" width="11.42578125" style="180" customWidth="1"/>
    <col min="5635" max="5636" width="11.42578125" style="180"/>
    <col min="5637" max="5637" width="9.85546875" style="180" customWidth="1"/>
    <col min="5638" max="5639" width="25.7109375" style="180" customWidth="1"/>
    <col min="5640" max="5640" width="4" style="180" customWidth="1"/>
    <col min="5641" max="5888" width="11.42578125" style="180"/>
    <col min="5889" max="5889" width="2.140625" style="180" customWidth="1"/>
    <col min="5890" max="5890" width="11.42578125" style="180" customWidth="1"/>
    <col min="5891" max="5892" width="11.42578125" style="180"/>
    <col min="5893" max="5893" width="9.85546875" style="180" customWidth="1"/>
    <col min="5894" max="5895" width="25.7109375" style="180" customWidth="1"/>
    <col min="5896" max="5896" width="4" style="180" customWidth="1"/>
    <col min="5897" max="6144" width="11.42578125" style="180"/>
    <col min="6145" max="6145" width="2.140625" style="180" customWidth="1"/>
    <col min="6146" max="6146" width="11.42578125" style="180" customWidth="1"/>
    <col min="6147" max="6148" width="11.42578125" style="180"/>
    <col min="6149" max="6149" width="9.85546875" style="180" customWidth="1"/>
    <col min="6150" max="6151" width="25.7109375" style="180" customWidth="1"/>
    <col min="6152" max="6152" width="4" style="180" customWidth="1"/>
    <col min="6153" max="6400" width="11.42578125" style="180"/>
    <col min="6401" max="6401" width="2.140625" style="180" customWidth="1"/>
    <col min="6402" max="6402" width="11.42578125" style="180" customWidth="1"/>
    <col min="6403" max="6404" width="11.42578125" style="180"/>
    <col min="6405" max="6405" width="9.85546875" style="180" customWidth="1"/>
    <col min="6406" max="6407" width="25.7109375" style="180" customWidth="1"/>
    <col min="6408" max="6408" width="4" style="180" customWidth="1"/>
    <col min="6409" max="6656" width="11.42578125" style="180"/>
    <col min="6657" max="6657" width="2.140625" style="180" customWidth="1"/>
    <col min="6658" max="6658" width="11.42578125" style="180" customWidth="1"/>
    <col min="6659" max="6660" width="11.42578125" style="180"/>
    <col min="6661" max="6661" width="9.85546875" style="180" customWidth="1"/>
    <col min="6662" max="6663" width="25.7109375" style="180" customWidth="1"/>
    <col min="6664" max="6664" width="4" style="180" customWidth="1"/>
    <col min="6665" max="6912" width="11.42578125" style="180"/>
    <col min="6913" max="6913" width="2.140625" style="180" customWidth="1"/>
    <col min="6914" max="6914" width="11.42578125" style="180" customWidth="1"/>
    <col min="6915" max="6916" width="11.42578125" style="180"/>
    <col min="6917" max="6917" width="9.85546875" style="180" customWidth="1"/>
    <col min="6918" max="6919" width="25.7109375" style="180" customWidth="1"/>
    <col min="6920" max="6920" width="4" style="180" customWidth="1"/>
    <col min="6921" max="7168" width="11.42578125" style="180"/>
    <col min="7169" max="7169" width="2.140625" style="180" customWidth="1"/>
    <col min="7170" max="7170" width="11.42578125" style="180" customWidth="1"/>
    <col min="7171" max="7172" width="11.42578125" style="180"/>
    <col min="7173" max="7173" width="9.85546875" style="180" customWidth="1"/>
    <col min="7174" max="7175" width="25.7109375" style="180" customWidth="1"/>
    <col min="7176" max="7176" width="4" style="180" customWidth="1"/>
    <col min="7177" max="7424" width="11.42578125" style="180"/>
    <col min="7425" max="7425" width="2.140625" style="180" customWidth="1"/>
    <col min="7426" max="7426" width="11.42578125" style="180" customWidth="1"/>
    <col min="7427" max="7428" width="11.42578125" style="180"/>
    <col min="7429" max="7429" width="9.85546875" style="180" customWidth="1"/>
    <col min="7430" max="7431" width="25.7109375" style="180" customWidth="1"/>
    <col min="7432" max="7432" width="4" style="180" customWidth="1"/>
    <col min="7433" max="7680" width="11.42578125" style="180"/>
    <col min="7681" max="7681" width="2.140625" style="180" customWidth="1"/>
    <col min="7682" max="7682" width="11.42578125" style="180" customWidth="1"/>
    <col min="7683" max="7684" width="11.42578125" style="180"/>
    <col min="7685" max="7685" width="9.85546875" style="180" customWidth="1"/>
    <col min="7686" max="7687" width="25.7109375" style="180" customWidth="1"/>
    <col min="7688" max="7688" width="4" style="180" customWidth="1"/>
    <col min="7689" max="7936" width="11.42578125" style="180"/>
    <col min="7937" max="7937" width="2.140625" style="180" customWidth="1"/>
    <col min="7938" max="7938" width="11.42578125" style="180" customWidth="1"/>
    <col min="7939" max="7940" width="11.42578125" style="180"/>
    <col min="7941" max="7941" width="9.85546875" style="180" customWidth="1"/>
    <col min="7942" max="7943" width="25.7109375" style="180" customWidth="1"/>
    <col min="7944" max="7944" width="4" style="180" customWidth="1"/>
    <col min="7945" max="8192" width="11.42578125" style="180"/>
    <col min="8193" max="8193" width="2.140625" style="180" customWidth="1"/>
    <col min="8194" max="8194" width="11.42578125" style="180" customWidth="1"/>
    <col min="8195" max="8196" width="11.42578125" style="180"/>
    <col min="8197" max="8197" width="9.85546875" style="180" customWidth="1"/>
    <col min="8198" max="8199" width="25.7109375" style="180" customWidth="1"/>
    <col min="8200" max="8200" width="4" style="180" customWidth="1"/>
    <col min="8201" max="8448" width="11.42578125" style="180"/>
    <col min="8449" max="8449" width="2.140625" style="180" customWidth="1"/>
    <col min="8450" max="8450" width="11.42578125" style="180" customWidth="1"/>
    <col min="8451" max="8452" width="11.42578125" style="180"/>
    <col min="8453" max="8453" width="9.85546875" style="180" customWidth="1"/>
    <col min="8454" max="8455" width="25.7109375" style="180" customWidth="1"/>
    <col min="8456" max="8456" width="4" style="180" customWidth="1"/>
    <col min="8457" max="8704" width="11.42578125" style="180"/>
    <col min="8705" max="8705" width="2.140625" style="180" customWidth="1"/>
    <col min="8706" max="8706" width="11.42578125" style="180" customWidth="1"/>
    <col min="8707" max="8708" width="11.42578125" style="180"/>
    <col min="8709" max="8709" width="9.85546875" style="180" customWidth="1"/>
    <col min="8710" max="8711" width="25.7109375" style="180" customWidth="1"/>
    <col min="8712" max="8712" width="4" style="180" customWidth="1"/>
    <col min="8713" max="8960" width="11.42578125" style="180"/>
    <col min="8961" max="8961" width="2.140625" style="180" customWidth="1"/>
    <col min="8962" max="8962" width="11.42578125" style="180" customWidth="1"/>
    <col min="8963" max="8964" width="11.42578125" style="180"/>
    <col min="8965" max="8965" width="9.85546875" style="180" customWidth="1"/>
    <col min="8966" max="8967" width="25.7109375" style="180" customWidth="1"/>
    <col min="8968" max="8968" width="4" style="180" customWidth="1"/>
    <col min="8969" max="9216" width="11.42578125" style="180"/>
    <col min="9217" max="9217" width="2.140625" style="180" customWidth="1"/>
    <col min="9218" max="9218" width="11.42578125" style="180" customWidth="1"/>
    <col min="9219" max="9220" width="11.42578125" style="180"/>
    <col min="9221" max="9221" width="9.85546875" style="180" customWidth="1"/>
    <col min="9222" max="9223" width="25.7109375" style="180" customWidth="1"/>
    <col min="9224" max="9224" width="4" style="180" customWidth="1"/>
    <col min="9225" max="9472" width="11.42578125" style="180"/>
    <col min="9473" max="9473" width="2.140625" style="180" customWidth="1"/>
    <col min="9474" max="9474" width="11.42578125" style="180" customWidth="1"/>
    <col min="9475" max="9476" width="11.42578125" style="180"/>
    <col min="9477" max="9477" width="9.85546875" style="180" customWidth="1"/>
    <col min="9478" max="9479" width="25.7109375" style="180" customWidth="1"/>
    <col min="9480" max="9480" width="4" style="180" customWidth="1"/>
    <col min="9481" max="9728" width="11.42578125" style="180"/>
    <col min="9729" max="9729" width="2.140625" style="180" customWidth="1"/>
    <col min="9730" max="9730" width="11.42578125" style="180" customWidth="1"/>
    <col min="9731" max="9732" width="11.42578125" style="180"/>
    <col min="9733" max="9733" width="9.85546875" style="180" customWidth="1"/>
    <col min="9734" max="9735" width="25.7109375" style="180" customWidth="1"/>
    <col min="9736" max="9736" width="4" style="180" customWidth="1"/>
    <col min="9737" max="9984" width="11.42578125" style="180"/>
    <col min="9985" max="9985" width="2.140625" style="180" customWidth="1"/>
    <col min="9986" max="9986" width="11.42578125" style="180" customWidth="1"/>
    <col min="9987" max="9988" width="11.42578125" style="180"/>
    <col min="9989" max="9989" width="9.85546875" style="180" customWidth="1"/>
    <col min="9990" max="9991" width="25.7109375" style="180" customWidth="1"/>
    <col min="9992" max="9992" width="4" style="180" customWidth="1"/>
    <col min="9993" max="10240" width="11.42578125" style="180"/>
    <col min="10241" max="10241" width="2.140625" style="180" customWidth="1"/>
    <col min="10242" max="10242" width="11.42578125" style="180" customWidth="1"/>
    <col min="10243" max="10244" width="11.42578125" style="180"/>
    <col min="10245" max="10245" width="9.85546875" style="180" customWidth="1"/>
    <col min="10246" max="10247" width="25.7109375" style="180" customWidth="1"/>
    <col min="10248" max="10248" width="4" style="180" customWidth="1"/>
    <col min="10249" max="10496" width="11.42578125" style="180"/>
    <col min="10497" max="10497" width="2.140625" style="180" customWidth="1"/>
    <col min="10498" max="10498" width="11.42578125" style="180" customWidth="1"/>
    <col min="10499" max="10500" width="11.42578125" style="180"/>
    <col min="10501" max="10501" width="9.85546875" style="180" customWidth="1"/>
    <col min="10502" max="10503" width="25.7109375" style="180" customWidth="1"/>
    <col min="10504" max="10504" width="4" style="180" customWidth="1"/>
    <col min="10505" max="10752" width="11.42578125" style="180"/>
    <col min="10753" max="10753" width="2.140625" style="180" customWidth="1"/>
    <col min="10754" max="10754" width="11.42578125" style="180" customWidth="1"/>
    <col min="10755" max="10756" width="11.42578125" style="180"/>
    <col min="10757" max="10757" width="9.85546875" style="180" customWidth="1"/>
    <col min="10758" max="10759" width="25.7109375" style="180" customWidth="1"/>
    <col min="10760" max="10760" width="4" style="180" customWidth="1"/>
    <col min="10761" max="11008" width="11.42578125" style="180"/>
    <col min="11009" max="11009" width="2.140625" style="180" customWidth="1"/>
    <col min="11010" max="11010" width="11.42578125" style="180" customWidth="1"/>
    <col min="11011" max="11012" width="11.42578125" style="180"/>
    <col min="11013" max="11013" width="9.85546875" style="180" customWidth="1"/>
    <col min="11014" max="11015" width="25.7109375" style="180" customWidth="1"/>
    <col min="11016" max="11016" width="4" style="180" customWidth="1"/>
    <col min="11017" max="11264" width="11.42578125" style="180"/>
    <col min="11265" max="11265" width="2.140625" style="180" customWidth="1"/>
    <col min="11266" max="11266" width="11.42578125" style="180" customWidth="1"/>
    <col min="11267" max="11268" width="11.42578125" style="180"/>
    <col min="11269" max="11269" width="9.85546875" style="180" customWidth="1"/>
    <col min="11270" max="11271" width="25.7109375" style="180" customWidth="1"/>
    <col min="11272" max="11272" width="4" style="180" customWidth="1"/>
    <col min="11273" max="11520" width="11.42578125" style="180"/>
    <col min="11521" max="11521" width="2.140625" style="180" customWidth="1"/>
    <col min="11522" max="11522" width="11.42578125" style="180" customWidth="1"/>
    <col min="11523" max="11524" width="11.42578125" style="180"/>
    <col min="11525" max="11525" width="9.85546875" style="180" customWidth="1"/>
    <col min="11526" max="11527" width="25.7109375" style="180" customWidth="1"/>
    <col min="11528" max="11528" width="4" style="180" customWidth="1"/>
    <col min="11529" max="11776" width="11.42578125" style="180"/>
    <col min="11777" max="11777" width="2.140625" style="180" customWidth="1"/>
    <col min="11778" max="11778" width="11.42578125" style="180" customWidth="1"/>
    <col min="11779" max="11780" width="11.42578125" style="180"/>
    <col min="11781" max="11781" width="9.85546875" style="180" customWidth="1"/>
    <col min="11782" max="11783" width="25.7109375" style="180" customWidth="1"/>
    <col min="11784" max="11784" width="4" style="180" customWidth="1"/>
    <col min="11785" max="12032" width="11.42578125" style="180"/>
    <col min="12033" max="12033" width="2.140625" style="180" customWidth="1"/>
    <col min="12034" max="12034" width="11.42578125" style="180" customWidth="1"/>
    <col min="12035" max="12036" width="11.42578125" style="180"/>
    <col min="12037" max="12037" width="9.85546875" style="180" customWidth="1"/>
    <col min="12038" max="12039" width="25.7109375" style="180" customWidth="1"/>
    <col min="12040" max="12040" width="4" style="180" customWidth="1"/>
    <col min="12041" max="12288" width="11.42578125" style="180"/>
    <col min="12289" max="12289" width="2.140625" style="180" customWidth="1"/>
    <col min="12290" max="12290" width="11.42578125" style="180" customWidth="1"/>
    <col min="12291" max="12292" width="11.42578125" style="180"/>
    <col min="12293" max="12293" width="9.85546875" style="180" customWidth="1"/>
    <col min="12294" max="12295" width="25.7109375" style="180" customWidth="1"/>
    <col min="12296" max="12296" width="4" style="180" customWidth="1"/>
    <col min="12297" max="12544" width="11.42578125" style="180"/>
    <col min="12545" max="12545" width="2.140625" style="180" customWidth="1"/>
    <col min="12546" max="12546" width="11.42578125" style="180" customWidth="1"/>
    <col min="12547" max="12548" width="11.42578125" style="180"/>
    <col min="12549" max="12549" width="9.85546875" style="180" customWidth="1"/>
    <col min="12550" max="12551" width="25.7109375" style="180" customWidth="1"/>
    <col min="12552" max="12552" width="4" style="180" customWidth="1"/>
    <col min="12553" max="12800" width="11.42578125" style="180"/>
    <col min="12801" max="12801" width="2.140625" style="180" customWidth="1"/>
    <col min="12802" max="12802" width="11.42578125" style="180" customWidth="1"/>
    <col min="12803" max="12804" width="11.42578125" style="180"/>
    <col min="12805" max="12805" width="9.85546875" style="180" customWidth="1"/>
    <col min="12806" max="12807" width="25.7109375" style="180" customWidth="1"/>
    <col min="12808" max="12808" width="4" style="180" customWidth="1"/>
    <col min="12809" max="13056" width="11.42578125" style="180"/>
    <col min="13057" max="13057" width="2.140625" style="180" customWidth="1"/>
    <col min="13058" max="13058" width="11.42578125" style="180" customWidth="1"/>
    <col min="13059" max="13060" width="11.42578125" style="180"/>
    <col min="13061" max="13061" width="9.85546875" style="180" customWidth="1"/>
    <col min="13062" max="13063" width="25.7109375" style="180" customWidth="1"/>
    <col min="13064" max="13064" width="4" style="180" customWidth="1"/>
    <col min="13065" max="13312" width="11.42578125" style="180"/>
    <col min="13313" max="13313" width="2.140625" style="180" customWidth="1"/>
    <col min="13314" max="13314" width="11.42578125" style="180" customWidth="1"/>
    <col min="13315" max="13316" width="11.42578125" style="180"/>
    <col min="13317" max="13317" width="9.85546875" style="180" customWidth="1"/>
    <col min="13318" max="13319" width="25.7109375" style="180" customWidth="1"/>
    <col min="13320" max="13320" width="4" style="180" customWidth="1"/>
    <col min="13321" max="13568" width="11.42578125" style="180"/>
    <col min="13569" max="13569" width="2.140625" style="180" customWidth="1"/>
    <col min="13570" max="13570" width="11.42578125" style="180" customWidth="1"/>
    <col min="13571" max="13572" width="11.42578125" style="180"/>
    <col min="13573" max="13573" width="9.85546875" style="180" customWidth="1"/>
    <col min="13574" max="13575" width="25.7109375" style="180" customWidth="1"/>
    <col min="13576" max="13576" width="4" style="180" customWidth="1"/>
    <col min="13577" max="13824" width="11.42578125" style="180"/>
    <col min="13825" max="13825" width="2.140625" style="180" customWidth="1"/>
    <col min="13826" max="13826" width="11.42578125" style="180" customWidth="1"/>
    <col min="13827" max="13828" width="11.42578125" style="180"/>
    <col min="13829" max="13829" width="9.85546875" style="180" customWidth="1"/>
    <col min="13830" max="13831" width="25.7109375" style="180" customWidth="1"/>
    <col min="13832" max="13832" width="4" style="180" customWidth="1"/>
    <col min="13833" max="14080" width="11.42578125" style="180"/>
    <col min="14081" max="14081" width="2.140625" style="180" customWidth="1"/>
    <col min="14082" max="14082" width="11.42578125" style="180" customWidth="1"/>
    <col min="14083" max="14084" width="11.42578125" style="180"/>
    <col min="14085" max="14085" width="9.85546875" style="180" customWidth="1"/>
    <col min="14086" max="14087" width="25.7109375" style="180" customWidth="1"/>
    <col min="14088" max="14088" width="4" style="180" customWidth="1"/>
    <col min="14089" max="14336" width="11.42578125" style="180"/>
    <col min="14337" max="14337" width="2.140625" style="180" customWidth="1"/>
    <col min="14338" max="14338" width="11.42578125" style="180" customWidth="1"/>
    <col min="14339" max="14340" width="11.42578125" style="180"/>
    <col min="14341" max="14341" width="9.85546875" style="180" customWidth="1"/>
    <col min="14342" max="14343" width="25.7109375" style="180" customWidth="1"/>
    <col min="14344" max="14344" width="4" style="180" customWidth="1"/>
    <col min="14345" max="14592" width="11.42578125" style="180"/>
    <col min="14593" max="14593" width="2.140625" style="180" customWidth="1"/>
    <col min="14594" max="14594" width="11.42578125" style="180" customWidth="1"/>
    <col min="14595" max="14596" width="11.42578125" style="180"/>
    <col min="14597" max="14597" width="9.85546875" style="180" customWidth="1"/>
    <col min="14598" max="14599" width="25.7109375" style="180" customWidth="1"/>
    <col min="14600" max="14600" width="4" style="180" customWidth="1"/>
    <col min="14601" max="14848" width="11.42578125" style="180"/>
    <col min="14849" max="14849" width="2.140625" style="180" customWidth="1"/>
    <col min="14850" max="14850" width="11.42578125" style="180" customWidth="1"/>
    <col min="14851" max="14852" width="11.42578125" style="180"/>
    <col min="14853" max="14853" width="9.85546875" style="180" customWidth="1"/>
    <col min="14854" max="14855" width="25.7109375" style="180" customWidth="1"/>
    <col min="14856" max="14856" width="4" style="180" customWidth="1"/>
    <col min="14857" max="15104" width="11.42578125" style="180"/>
    <col min="15105" max="15105" width="2.140625" style="180" customWidth="1"/>
    <col min="15106" max="15106" width="11.42578125" style="180" customWidth="1"/>
    <col min="15107" max="15108" width="11.42578125" style="180"/>
    <col min="15109" max="15109" width="9.85546875" style="180" customWidth="1"/>
    <col min="15110" max="15111" width="25.7109375" style="180" customWidth="1"/>
    <col min="15112" max="15112" width="4" style="180" customWidth="1"/>
    <col min="15113" max="15360" width="11.42578125" style="180"/>
    <col min="15361" max="15361" width="2.140625" style="180" customWidth="1"/>
    <col min="15362" max="15362" width="11.42578125" style="180" customWidth="1"/>
    <col min="15363" max="15364" width="11.42578125" style="180"/>
    <col min="15365" max="15365" width="9.85546875" style="180" customWidth="1"/>
    <col min="15366" max="15367" width="25.7109375" style="180" customWidth="1"/>
    <col min="15368" max="15368" width="4" style="180" customWidth="1"/>
    <col min="15369" max="15616" width="11.42578125" style="180"/>
    <col min="15617" max="15617" width="2.140625" style="180" customWidth="1"/>
    <col min="15618" max="15618" width="11.42578125" style="180" customWidth="1"/>
    <col min="15619" max="15620" width="11.42578125" style="180"/>
    <col min="15621" max="15621" width="9.85546875" style="180" customWidth="1"/>
    <col min="15622" max="15623" width="25.7109375" style="180" customWidth="1"/>
    <col min="15624" max="15624" width="4" style="180" customWidth="1"/>
    <col min="15625" max="15872" width="11.42578125" style="180"/>
    <col min="15873" max="15873" width="2.140625" style="180" customWidth="1"/>
    <col min="15874" max="15874" width="11.42578125" style="180" customWidth="1"/>
    <col min="15875" max="15876" width="11.42578125" style="180"/>
    <col min="15877" max="15877" width="9.85546875" style="180" customWidth="1"/>
    <col min="15878" max="15879" width="25.7109375" style="180" customWidth="1"/>
    <col min="15880" max="15880" width="4" style="180" customWidth="1"/>
    <col min="15881" max="16128" width="11.42578125" style="180"/>
    <col min="16129" max="16129" width="2.140625" style="180" customWidth="1"/>
    <col min="16130" max="16130" width="11.42578125" style="180" customWidth="1"/>
    <col min="16131" max="16132" width="11.42578125" style="180"/>
    <col min="16133" max="16133" width="9.85546875" style="180" customWidth="1"/>
    <col min="16134" max="16135" width="25.7109375" style="180" customWidth="1"/>
    <col min="16136" max="16136" width="4" style="180" customWidth="1"/>
    <col min="16137" max="16384" width="11.42578125" style="180"/>
  </cols>
  <sheetData>
    <row r="1" spans="1:8" x14ac:dyDescent="0.2">
      <c r="A1" s="820" t="s">
        <v>367</v>
      </c>
      <c r="B1" s="821"/>
      <c r="C1" s="821"/>
      <c r="D1" s="821"/>
      <c r="E1" s="821"/>
      <c r="F1" s="821"/>
      <c r="G1" s="821"/>
      <c r="H1" s="822"/>
    </row>
    <row r="2" spans="1:8" x14ac:dyDescent="0.2">
      <c r="A2" s="388"/>
      <c r="B2" s="388"/>
      <c r="C2" s="388"/>
      <c r="D2" s="388"/>
      <c r="E2" s="388"/>
      <c r="F2" s="388"/>
      <c r="G2" s="388"/>
      <c r="H2" s="388"/>
    </row>
    <row r="3" spans="1:8" x14ac:dyDescent="0.2">
      <c r="A3" s="388"/>
      <c r="B3" s="808" t="s">
        <v>185</v>
      </c>
      <c r="C3" s="808"/>
      <c r="D3" s="808"/>
      <c r="E3" s="808"/>
      <c r="F3" s="808"/>
      <c r="G3" s="808"/>
      <c r="H3" s="388"/>
    </row>
    <row r="4" spans="1:8" x14ac:dyDescent="0.2">
      <c r="B4" s="156"/>
      <c r="C4" s="156"/>
      <c r="D4" s="156"/>
      <c r="E4" s="156"/>
      <c r="F4" s="132"/>
    </row>
    <row r="5" spans="1:8" x14ac:dyDescent="0.2">
      <c r="B5" s="903"/>
      <c r="C5" s="903"/>
      <c r="D5" s="903"/>
      <c r="E5" s="903"/>
      <c r="F5" s="611" t="s">
        <v>272</v>
      </c>
    </row>
    <row r="6" spans="1:8" x14ac:dyDescent="0.2">
      <c r="B6" s="798" t="s">
        <v>383</v>
      </c>
      <c r="C6" s="809"/>
      <c r="D6" s="809"/>
      <c r="E6" s="799"/>
      <c r="F6" s="258">
        <v>55.212702216896346</v>
      </c>
    </row>
    <row r="7" spans="1:8" x14ac:dyDescent="0.2">
      <c r="B7" s="800" t="s">
        <v>384</v>
      </c>
      <c r="C7" s="856"/>
      <c r="D7" s="856"/>
      <c r="E7" s="801"/>
      <c r="F7" s="259">
        <v>3.5350509286998202</v>
      </c>
    </row>
    <row r="8" spans="1:8" x14ac:dyDescent="0.2">
      <c r="B8" s="800" t="s">
        <v>385</v>
      </c>
      <c r="C8" s="856"/>
      <c r="D8" s="856"/>
      <c r="E8" s="801"/>
      <c r="F8" s="259">
        <v>27.112043139604555</v>
      </c>
    </row>
    <row r="9" spans="1:8" x14ac:dyDescent="0.2">
      <c r="B9" s="800" t="s">
        <v>386</v>
      </c>
      <c r="C9" s="856"/>
      <c r="D9" s="856"/>
      <c r="E9" s="801"/>
      <c r="F9" s="259">
        <v>0.92869982025164766</v>
      </c>
    </row>
    <row r="10" spans="1:8" x14ac:dyDescent="0.2">
      <c r="B10" s="800" t="s">
        <v>387</v>
      </c>
      <c r="C10" s="856"/>
      <c r="D10" s="856"/>
      <c r="E10" s="801"/>
      <c r="F10" s="259">
        <v>3.5350509286998202</v>
      </c>
    </row>
    <row r="11" spans="1:8" x14ac:dyDescent="0.2">
      <c r="B11" s="800" t="s">
        <v>388</v>
      </c>
      <c r="C11" s="856"/>
      <c r="D11" s="856"/>
      <c r="E11" s="801"/>
      <c r="F11" s="259">
        <v>0.20970641102456561</v>
      </c>
    </row>
    <row r="12" spans="1:8" x14ac:dyDescent="0.2">
      <c r="B12" s="800" t="s">
        <v>389</v>
      </c>
      <c r="C12" s="856"/>
      <c r="D12" s="856"/>
      <c r="E12" s="801"/>
      <c r="F12" s="259">
        <v>1.1683642899940083</v>
      </c>
    </row>
    <row r="13" spans="1:8" x14ac:dyDescent="0.2">
      <c r="B13" s="800" t="s">
        <v>390</v>
      </c>
      <c r="C13" s="856"/>
      <c r="D13" s="856"/>
      <c r="E13" s="801"/>
      <c r="F13" s="259">
        <v>1.7375674056321151</v>
      </c>
    </row>
    <row r="14" spans="1:8" x14ac:dyDescent="0.2">
      <c r="B14" s="800" t="s">
        <v>391</v>
      </c>
      <c r="C14" s="856"/>
      <c r="D14" s="856"/>
      <c r="E14" s="801"/>
      <c r="F14" s="259">
        <v>2.9958058717795086E-2</v>
      </c>
    </row>
    <row r="15" spans="1:8" x14ac:dyDescent="0.2">
      <c r="B15" s="802" t="s">
        <v>211</v>
      </c>
      <c r="C15" s="810"/>
      <c r="D15" s="810"/>
      <c r="E15" s="803"/>
      <c r="F15" s="259">
        <v>6.530856800479329</v>
      </c>
    </row>
    <row r="16" spans="1:8" x14ac:dyDescent="0.2">
      <c r="B16" s="899" t="s">
        <v>210</v>
      </c>
      <c r="C16" s="900"/>
      <c r="D16" s="900"/>
      <c r="E16" s="900"/>
      <c r="F16" s="246">
        <f>SUM(F6:F15)</f>
        <v>100</v>
      </c>
    </row>
    <row r="17" spans="2:9" x14ac:dyDescent="0.2">
      <c r="B17" s="901" t="s">
        <v>222</v>
      </c>
      <c r="C17" s="902"/>
      <c r="D17" s="902"/>
      <c r="E17" s="902"/>
      <c r="F17" s="248">
        <v>3338</v>
      </c>
    </row>
    <row r="18" spans="2:9" x14ac:dyDescent="0.2">
      <c r="B18" s="168"/>
      <c r="C18" s="168"/>
      <c r="D18" s="168"/>
      <c r="E18" s="168"/>
      <c r="F18" s="260"/>
      <c r="G18" s="241"/>
    </row>
    <row r="19" spans="2:9" x14ac:dyDescent="0.2">
      <c r="B19" s="808" t="s">
        <v>197</v>
      </c>
      <c r="C19" s="808"/>
      <c r="D19" s="808"/>
      <c r="E19" s="808"/>
      <c r="F19" s="808"/>
      <c r="G19" s="808"/>
    </row>
    <row r="20" spans="2:9" x14ac:dyDescent="0.2">
      <c r="F20" s="132"/>
    </row>
    <row r="21" spans="2:9" x14ac:dyDescent="0.2">
      <c r="B21" s="242"/>
      <c r="C21" s="242"/>
      <c r="F21" s="605" t="s">
        <v>272</v>
      </c>
    </row>
    <row r="22" spans="2:9" x14ac:dyDescent="0.2">
      <c r="B22" s="814" t="s">
        <v>198</v>
      </c>
      <c r="C22" s="847"/>
      <c r="D22" s="847"/>
      <c r="E22" s="815"/>
      <c r="F22" s="172">
        <v>7.0762858129099069</v>
      </c>
      <c r="I22" s="389"/>
    </row>
    <row r="23" spans="2:9" x14ac:dyDescent="0.2">
      <c r="B23" s="816" t="s">
        <v>199</v>
      </c>
      <c r="C23" s="848"/>
      <c r="D23" s="848"/>
      <c r="E23" s="817"/>
      <c r="F23" s="173">
        <v>13.324128408698654</v>
      </c>
      <c r="I23" s="389"/>
    </row>
    <row r="24" spans="2:9" x14ac:dyDescent="0.2">
      <c r="B24" s="816" t="s">
        <v>200</v>
      </c>
      <c r="C24" s="848"/>
      <c r="D24" s="848"/>
      <c r="E24" s="817"/>
      <c r="F24" s="173">
        <v>43.217121159820501</v>
      </c>
      <c r="I24" s="389"/>
    </row>
    <row r="25" spans="2:9" x14ac:dyDescent="0.2">
      <c r="B25" s="816" t="s">
        <v>166</v>
      </c>
      <c r="C25" s="848"/>
      <c r="D25" s="848"/>
      <c r="E25" s="817"/>
      <c r="F25" s="173">
        <v>0</v>
      </c>
      <c r="I25" s="389"/>
    </row>
    <row r="26" spans="2:9" x14ac:dyDescent="0.2">
      <c r="B26" s="816" t="s">
        <v>201</v>
      </c>
      <c r="C26" s="848"/>
      <c r="D26" s="848"/>
      <c r="E26" s="817"/>
      <c r="F26" s="173">
        <v>4.7290300310666202</v>
      </c>
      <c r="I26" s="389"/>
    </row>
    <row r="27" spans="2:9" x14ac:dyDescent="0.2">
      <c r="B27" s="816" t="s">
        <v>163</v>
      </c>
      <c r="C27" s="848"/>
      <c r="D27" s="848"/>
      <c r="E27" s="817"/>
      <c r="F27" s="173">
        <v>6.0752502588885058</v>
      </c>
      <c r="I27" s="389"/>
    </row>
    <row r="28" spans="2:9" x14ac:dyDescent="0.2">
      <c r="B28" s="816" t="s">
        <v>202</v>
      </c>
      <c r="C28" s="848"/>
      <c r="D28" s="848"/>
      <c r="E28" s="817"/>
      <c r="F28" s="173">
        <v>1.0700724887814981</v>
      </c>
      <c r="I28" s="389"/>
    </row>
    <row r="29" spans="2:9" x14ac:dyDescent="0.2">
      <c r="B29" s="816" t="s">
        <v>147</v>
      </c>
      <c r="C29" s="848"/>
      <c r="D29" s="848"/>
      <c r="E29" s="817"/>
      <c r="F29" s="173">
        <v>18.916120124266481</v>
      </c>
      <c r="I29" s="389"/>
    </row>
    <row r="30" spans="2:9" x14ac:dyDescent="0.2">
      <c r="B30" s="816" t="s">
        <v>203</v>
      </c>
      <c r="C30" s="848"/>
      <c r="D30" s="848"/>
      <c r="E30" s="817"/>
      <c r="F30" s="173">
        <v>0.48325854332067658</v>
      </c>
      <c r="I30" s="389"/>
    </row>
    <row r="31" spans="2:9" x14ac:dyDescent="0.2">
      <c r="B31" s="816" t="s">
        <v>164</v>
      </c>
      <c r="C31" s="848"/>
      <c r="D31" s="848"/>
      <c r="E31" s="817"/>
      <c r="F31" s="173">
        <v>0</v>
      </c>
      <c r="I31" s="389"/>
    </row>
    <row r="32" spans="2:9" x14ac:dyDescent="0.2">
      <c r="B32" s="816" t="s">
        <v>392</v>
      </c>
      <c r="C32" s="848"/>
      <c r="D32" s="848"/>
      <c r="E32" s="817"/>
      <c r="F32" s="173">
        <v>4.0731791508457027</v>
      </c>
      <c r="I32" s="389"/>
    </row>
    <row r="33" spans="2:7" x14ac:dyDescent="0.2">
      <c r="B33" s="347" t="s">
        <v>363</v>
      </c>
      <c r="C33" s="359"/>
      <c r="D33" s="359"/>
      <c r="E33" s="348"/>
      <c r="F33" s="173">
        <v>0</v>
      </c>
    </row>
    <row r="34" spans="2:7" x14ac:dyDescent="0.2">
      <c r="B34" s="818" t="s">
        <v>211</v>
      </c>
      <c r="C34" s="852"/>
      <c r="D34" s="852"/>
      <c r="E34" s="819"/>
      <c r="F34" s="173">
        <v>1.0355540214014498</v>
      </c>
    </row>
    <row r="35" spans="2:7" x14ac:dyDescent="0.2">
      <c r="B35" s="853" t="s">
        <v>210</v>
      </c>
      <c r="C35" s="854"/>
      <c r="D35" s="854"/>
      <c r="E35" s="855"/>
      <c r="F35" s="246">
        <f>SUM(F22:F34)</f>
        <v>99.999999999999986</v>
      </c>
    </row>
    <row r="36" spans="2:7" x14ac:dyDescent="0.2">
      <c r="B36" s="849" t="s">
        <v>222</v>
      </c>
      <c r="C36" s="850"/>
      <c r="D36" s="850"/>
      <c r="E36" s="851"/>
      <c r="F36" s="248">
        <v>2897</v>
      </c>
    </row>
    <row r="37" spans="2:7" x14ac:dyDescent="0.2">
      <c r="B37" s="130"/>
      <c r="C37" s="130"/>
      <c r="D37" s="130"/>
      <c r="E37" s="130"/>
      <c r="F37" s="260"/>
      <c r="G37" s="241"/>
    </row>
    <row r="38" spans="2:7" x14ac:dyDescent="0.2">
      <c r="B38" s="808" t="s">
        <v>393</v>
      </c>
      <c r="C38" s="808"/>
      <c r="D38" s="808"/>
      <c r="E38" s="808"/>
      <c r="F38" s="808"/>
    </row>
    <row r="40" spans="2:7" x14ac:dyDescent="0.2">
      <c r="D40" s="882" t="s">
        <v>272</v>
      </c>
    </row>
    <row r="41" spans="2:7" x14ac:dyDescent="0.2">
      <c r="B41" s="471"/>
      <c r="C41" s="471"/>
      <c r="D41" s="885"/>
    </row>
    <row r="42" spans="2:7" x14ac:dyDescent="0.2">
      <c r="B42" s="814" t="s">
        <v>148</v>
      </c>
      <c r="C42" s="815"/>
      <c r="D42" s="172">
        <v>2.007189934092271</v>
      </c>
    </row>
    <row r="43" spans="2:7" x14ac:dyDescent="0.2">
      <c r="B43" s="800" t="s">
        <v>149</v>
      </c>
      <c r="C43" s="801"/>
      <c r="D43" s="173">
        <v>10.874775314559617</v>
      </c>
    </row>
    <row r="44" spans="2:7" x14ac:dyDescent="0.2">
      <c r="B44" s="800" t="s">
        <v>150</v>
      </c>
      <c r="C44" s="801"/>
      <c r="D44" s="173">
        <v>25.883762732174954</v>
      </c>
    </row>
    <row r="45" spans="2:7" x14ac:dyDescent="0.2">
      <c r="B45" s="800" t="s">
        <v>151</v>
      </c>
      <c r="C45" s="801"/>
      <c r="D45" s="173">
        <v>9.1072498502097066</v>
      </c>
    </row>
    <row r="46" spans="2:7" x14ac:dyDescent="0.2">
      <c r="B46" s="800" t="s">
        <v>152</v>
      </c>
      <c r="C46" s="801"/>
      <c r="D46" s="173">
        <v>19.053325344517674</v>
      </c>
    </row>
    <row r="47" spans="2:7" x14ac:dyDescent="0.2">
      <c r="B47" s="800" t="s">
        <v>153</v>
      </c>
      <c r="C47" s="801"/>
      <c r="D47" s="173">
        <v>9.3768723786698622</v>
      </c>
    </row>
    <row r="48" spans="2:7" x14ac:dyDescent="0.2">
      <c r="B48" s="347" t="s">
        <v>212</v>
      </c>
      <c r="C48" s="347"/>
      <c r="D48" s="173">
        <v>5.9916117435590173E-2</v>
      </c>
    </row>
    <row r="49" spans="2:4" x14ac:dyDescent="0.2">
      <c r="B49" s="818" t="s">
        <v>211</v>
      </c>
      <c r="C49" s="819"/>
      <c r="D49" s="175">
        <v>23.636908328340322</v>
      </c>
    </row>
    <row r="50" spans="2:4" x14ac:dyDescent="0.2">
      <c r="B50" s="853" t="s">
        <v>221</v>
      </c>
      <c r="C50" s="855"/>
      <c r="D50" s="177">
        <v>100</v>
      </c>
    </row>
    <row r="51" spans="2:4" x14ac:dyDescent="0.2">
      <c r="B51" s="849" t="s">
        <v>222</v>
      </c>
      <c r="C51" s="851"/>
      <c r="D51" s="178">
        <v>3338</v>
      </c>
    </row>
  </sheetData>
  <mergeCells count="41">
    <mergeCell ref="B14:E14"/>
    <mergeCell ref="A1:H1"/>
    <mergeCell ref="B3:G3"/>
    <mergeCell ref="B5:E5"/>
    <mergeCell ref="B6:E6"/>
    <mergeCell ref="B7:E7"/>
    <mergeCell ref="B8:E8"/>
    <mergeCell ref="B9:E9"/>
    <mergeCell ref="B10:E10"/>
    <mergeCell ref="B11:E11"/>
    <mergeCell ref="B12:E12"/>
    <mergeCell ref="B13:E13"/>
    <mergeCell ref="B29:E29"/>
    <mergeCell ref="B15:E15"/>
    <mergeCell ref="B16:E16"/>
    <mergeCell ref="B17:E17"/>
    <mergeCell ref="B19:G19"/>
    <mergeCell ref="B22:E22"/>
    <mergeCell ref="B23:E23"/>
    <mergeCell ref="B24:E24"/>
    <mergeCell ref="B25:E25"/>
    <mergeCell ref="B26:E26"/>
    <mergeCell ref="B27:E27"/>
    <mergeCell ref="B28:E28"/>
    <mergeCell ref="B45:C45"/>
    <mergeCell ref="B30:E30"/>
    <mergeCell ref="B31:E31"/>
    <mergeCell ref="B32:E32"/>
    <mergeCell ref="B34:E34"/>
    <mergeCell ref="B35:E35"/>
    <mergeCell ref="B36:E36"/>
    <mergeCell ref="B38:F38"/>
    <mergeCell ref="D40:D41"/>
    <mergeCell ref="B42:C42"/>
    <mergeCell ref="B43:C43"/>
    <mergeCell ref="B44:C44"/>
    <mergeCell ref="B46:C46"/>
    <mergeCell ref="B47:C47"/>
    <mergeCell ref="B49:C49"/>
    <mergeCell ref="B50:C50"/>
    <mergeCell ref="B51:C5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I40"/>
  <sheetViews>
    <sheetView showGridLines="0" topLeftCell="A19" workbookViewId="0">
      <selection activeCell="J30" sqref="J30"/>
    </sheetView>
  </sheetViews>
  <sheetFormatPr baseColWidth="10" defaultRowHeight="12.75" x14ac:dyDescent="0.2"/>
  <cols>
    <col min="1" max="1" width="2.140625" style="20" customWidth="1"/>
    <col min="2" max="2" width="40.28515625" style="20" customWidth="1"/>
    <col min="3" max="3" width="12.42578125" style="20" customWidth="1"/>
    <col min="4" max="4" width="13.42578125" style="20" customWidth="1"/>
    <col min="5" max="5" width="11.42578125" style="20" customWidth="1"/>
    <col min="6" max="6" width="11.42578125" style="20"/>
    <col min="7" max="7" width="2.42578125" style="20" customWidth="1"/>
    <col min="8" max="16384" width="11.42578125" style="20"/>
  </cols>
  <sheetData>
    <row r="1" spans="1:9" x14ac:dyDescent="0.2">
      <c r="A1" s="652" t="s">
        <v>324</v>
      </c>
      <c r="B1" s="652"/>
      <c r="C1" s="652"/>
      <c r="D1" s="652"/>
      <c r="E1" s="652"/>
      <c r="F1" s="652"/>
      <c r="G1" s="652"/>
      <c r="H1" s="429"/>
      <c r="I1" s="429"/>
    </row>
    <row r="3" spans="1:9" ht="12.75" customHeight="1" x14ac:dyDescent="0.2">
      <c r="B3" s="641" t="s">
        <v>270</v>
      </c>
      <c r="C3" s="641"/>
      <c r="D3" s="641"/>
      <c r="E3" s="641"/>
      <c r="F3" s="641"/>
      <c r="G3" s="33"/>
      <c r="H3" s="33"/>
    </row>
    <row r="4" spans="1:9" ht="8.85" customHeight="1" x14ac:dyDescent="0.2"/>
    <row r="5" spans="1:9" ht="20.100000000000001" customHeight="1" x14ac:dyDescent="0.2">
      <c r="C5" s="700" t="s">
        <v>430</v>
      </c>
      <c r="D5" s="701"/>
      <c r="E5" s="700" t="s">
        <v>272</v>
      </c>
      <c r="F5" s="701"/>
    </row>
    <row r="6" spans="1:9" ht="16.5" customHeight="1" x14ac:dyDescent="0.2">
      <c r="B6" s="581"/>
      <c r="C6" s="592" t="s">
        <v>217</v>
      </c>
      <c r="D6" s="592" t="s">
        <v>218</v>
      </c>
      <c r="E6" s="592" t="s">
        <v>217</v>
      </c>
      <c r="F6" s="592" t="s">
        <v>218</v>
      </c>
    </row>
    <row r="7" spans="1:9" ht="17.25" customHeight="1" x14ac:dyDescent="0.2">
      <c r="B7" s="316" t="s">
        <v>148</v>
      </c>
      <c r="C7" s="5">
        <v>2.9</v>
      </c>
      <c r="D7" s="5">
        <v>2.9</v>
      </c>
      <c r="E7" s="5">
        <v>2.9</v>
      </c>
      <c r="F7" s="5">
        <v>1.2</v>
      </c>
    </row>
    <row r="8" spans="1:9" ht="17.25" customHeight="1" x14ac:dyDescent="0.2">
      <c r="B8" s="319" t="s">
        <v>149</v>
      </c>
      <c r="C8" s="76">
        <v>10.199999999999999</v>
      </c>
      <c r="D8" s="76">
        <v>10.4</v>
      </c>
      <c r="E8" s="76">
        <v>10.4</v>
      </c>
      <c r="F8" s="76">
        <v>4.4000000000000004</v>
      </c>
    </row>
    <row r="9" spans="1:9" ht="17.25" customHeight="1" x14ac:dyDescent="0.2">
      <c r="B9" s="319" t="s">
        <v>150</v>
      </c>
      <c r="C9" s="76">
        <v>11.1</v>
      </c>
      <c r="D9" s="76">
        <v>10.9</v>
      </c>
      <c r="E9" s="76">
        <v>10.9</v>
      </c>
      <c r="F9" s="76">
        <v>6.1</v>
      </c>
    </row>
    <row r="10" spans="1:9" ht="17.25" customHeight="1" x14ac:dyDescent="0.2">
      <c r="B10" s="319" t="s">
        <v>151</v>
      </c>
      <c r="C10" s="76">
        <v>3.7</v>
      </c>
      <c r="D10" s="76">
        <v>3.7</v>
      </c>
      <c r="E10" s="76">
        <v>3.7</v>
      </c>
      <c r="F10" s="76">
        <v>5.7</v>
      </c>
    </row>
    <row r="11" spans="1:9" ht="17.25" customHeight="1" x14ac:dyDescent="0.2">
      <c r="B11" s="319" t="s">
        <v>152</v>
      </c>
      <c r="C11" s="76">
        <v>30.1</v>
      </c>
      <c r="D11" s="76">
        <v>30.4</v>
      </c>
      <c r="E11" s="76">
        <v>30.4</v>
      </c>
      <c r="F11" s="76">
        <v>43.1</v>
      </c>
    </row>
    <row r="12" spans="1:9" ht="17.25" customHeight="1" x14ac:dyDescent="0.2">
      <c r="B12" s="319" t="s">
        <v>153</v>
      </c>
      <c r="C12" s="76">
        <v>24</v>
      </c>
      <c r="D12" s="76">
        <v>23.9</v>
      </c>
      <c r="E12" s="76">
        <v>23.9</v>
      </c>
      <c r="F12" s="76">
        <v>10.7</v>
      </c>
    </row>
    <row r="13" spans="1:9" ht="17.25" customHeight="1" x14ac:dyDescent="0.2">
      <c r="B13" s="317" t="s">
        <v>212</v>
      </c>
      <c r="C13" s="76">
        <v>2.2999999999999998</v>
      </c>
      <c r="D13" s="76">
        <v>2.4</v>
      </c>
      <c r="E13" s="76">
        <v>2.4</v>
      </c>
      <c r="F13" s="76">
        <v>16.100000000000001</v>
      </c>
    </row>
    <row r="14" spans="1:9" ht="17.25" customHeight="1" x14ac:dyDescent="0.2">
      <c r="B14" s="321" t="s">
        <v>211</v>
      </c>
      <c r="C14" s="6">
        <v>15.7</v>
      </c>
      <c r="D14" s="6">
        <v>12.9</v>
      </c>
      <c r="E14" s="6">
        <v>15.5</v>
      </c>
      <c r="F14" s="6">
        <v>12.7</v>
      </c>
    </row>
    <row r="15" spans="1:9" ht="15.75" customHeight="1" x14ac:dyDescent="0.2">
      <c r="B15" s="78" t="s">
        <v>221</v>
      </c>
      <c r="C15" s="72">
        <f>SUM(C7:C14)</f>
        <v>100</v>
      </c>
      <c r="D15" s="73">
        <f>SUM(D7:D14)</f>
        <v>97.5</v>
      </c>
      <c r="E15" s="73">
        <f>SUM(E7:E14)</f>
        <v>100.1</v>
      </c>
      <c r="F15" s="73">
        <f>SUM(F7:F14)</f>
        <v>100.00000000000001</v>
      </c>
    </row>
    <row r="16" spans="1:9" ht="15.75" customHeight="1" x14ac:dyDescent="0.2">
      <c r="B16" s="38" t="s">
        <v>222</v>
      </c>
      <c r="C16" s="74">
        <v>3089</v>
      </c>
      <c r="D16" s="75">
        <v>3089</v>
      </c>
      <c r="E16" s="75">
        <v>3340</v>
      </c>
      <c r="F16" s="75">
        <v>3340</v>
      </c>
    </row>
    <row r="17" spans="2:8" ht="16.5" customHeight="1" x14ac:dyDescent="0.2"/>
    <row r="18" spans="2:8" ht="12.75" customHeight="1" x14ac:dyDescent="0.2">
      <c r="B18" s="641" t="s">
        <v>265</v>
      </c>
      <c r="C18" s="641"/>
      <c r="D18" s="641"/>
      <c r="E18" s="641"/>
      <c r="F18" s="641"/>
      <c r="G18" s="33"/>
      <c r="H18" s="33"/>
    </row>
    <row r="19" spans="2:8" ht="8.25" customHeight="1" x14ac:dyDescent="0.2"/>
    <row r="20" spans="2:8" ht="20.100000000000001" customHeight="1" x14ac:dyDescent="0.2">
      <c r="C20" s="700" t="s">
        <v>430</v>
      </c>
      <c r="D20" s="701"/>
      <c r="E20" s="700" t="s">
        <v>273</v>
      </c>
      <c r="F20" s="701"/>
    </row>
    <row r="21" spans="2:8" ht="17.25" customHeight="1" x14ac:dyDescent="0.2">
      <c r="B21" s="316" t="s">
        <v>233</v>
      </c>
      <c r="C21" s="704">
        <v>50.5</v>
      </c>
      <c r="D21" s="705"/>
      <c r="E21" s="704">
        <v>51</v>
      </c>
      <c r="F21" s="705"/>
      <c r="H21" s="393"/>
    </row>
    <row r="22" spans="2:8" ht="17.25" customHeight="1" x14ac:dyDescent="0.2">
      <c r="B22" s="317" t="s">
        <v>234</v>
      </c>
      <c r="C22" s="702">
        <v>2.8</v>
      </c>
      <c r="D22" s="703"/>
      <c r="E22" s="702">
        <v>2.8</v>
      </c>
      <c r="F22" s="703"/>
      <c r="H22" s="393"/>
    </row>
    <row r="23" spans="2:8" ht="17.25" customHeight="1" x14ac:dyDescent="0.2">
      <c r="B23" s="317" t="s">
        <v>216</v>
      </c>
      <c r="C23" s="702">
        <v>0.8</v>
      </c>
      <c r="D23" s="703"/>
      <c r="E23" s="702">
        <v>0.8</v>
      </c>
      <c r="F23" s="703"/>
    </row>
    <row r="24" spans="2:8" ht="17.25" customHeight="1" x14ac:dyDescent="0.2">
      <c r="B24" s="317" t="s">
        <v>235</v>
      </c>
      <c r="C24" s="702">
        <v>0.2</v>
      </c>
      <c r="D24" s="703"/>
      <c r="E24" s="702">
        <v>0.2</v>
      </c>
      <c r="F24" s="703"/>
    </row>
    <row r="25" spans="2:8" ht="17.25" customHeight="1" x14ac:dyDescent="0.2">
      <c r="B25" s="317" t="s">
        <v>236</v>
      </c>
      <c r="C25" s="702">
        <v>0</v>
      </c>
      <c r="D25" s="703"/>
      <c r="E25" s="702">
        <v>0</v>
      </c>
      <c r="F25" s="703"/>
    </row>
    <row r="26" spans="2:8" ht="17.25" customHeight="1" x14ac:dyDescent="0.2">
      <c r="B26" s="317" t="s">
        <v>237</v>
      </c>
      <c r="C26" s="702">
        <v>0</v>
      </c>
      <c r="D26" s="703"/>
      <c r="E26" s="702">
        <v>0</v>
      </c>
      <c r="F26" s="703"/>
    </row>
    <row r="27" spans="2:8" ht="17.25" customHeight="1" x14ac:dyDescent="0.2">
      <c r="B27" s="317" t="s">
        <v>167</v>
      </c>
      <c r="C27" s="702">
        <v>0</v>
      </c>
      <c r="D27" s="703"/>
      <c r="E27" s="702">
        <v>0</v>
      </c>
      <c r="F27" s="703"/>
    </row>
    <row r="28" spans="2:8" ht="17.25" customHeight="1" x14ac:dyDescent="0.2">
      <c r="B28" s="317" t="s">
        <v>238</v>
      </c>
      <c r="C28" s="702">
        <v>3.5</v>
      </c>
      <c r="D28" s="703"/>
      <c r="E28" s="702">
        <v>3.5</v>
      </c>
      <c r="F28" s="703"/>
    </row>
    <row r="29" spans="2:8" ht="17.25" customHeight="1" x14ac:dyDescent="0.2">
      <c r="B29" s="317" t="s">
        <v>239</v>
      </c>
      <c r="C29" s="702">
        <v>0</v>
      </c>
      <c r="D29" s="703"/>
      <c r="E29" s="702">
        <v>0</v>
      </c>
      <c r="F29" s="703"/>
    </row>
    <row r="30" spans="2:8" ht="17.25" customHeight="1" x14ac:dyDescent="0.2">
      <c r="B30" s="317" t="s">
        <v>240</v>
      </c>
      <c r="C30" s="702">
        <v>0</v>
      </c>
      <c r="D30" s="703"/>
      <c r="E30" s="702">
        <v>0</v>
      </c>
      <c r="F30" s="703"/>
    </row>
    <row r="31" spans="2:8" ht="17.25" customHeight="1" x14ac:dyDescent="0.2">
      <c r="B31" s="317" t="s">
        <v>241</v>
      </c>
      <c r="C31" s="702">
        <v>0</v>
      </c>
      <c r="D31" s="703"/>
      <c r="E31" s="702">
        <v>0</v>
      </c>
      <c r="F31" s="703"/>
    </row>
    <row r="32" spans="2:8" ht="17.25" customHeight="1" x14ac:dyDescent="0.2">
      <c r="B32" s="317" t="s">
        <v>242</v>
      </c>
      <c r="C32" s="702">
        <v>0</v>
      </c>
      <c r="D32" s="703"/>
      <c r="E32" s="702">
        <v>0</v>
      </c>
      <c r="F32" s="703"/>
    </row>
    <row r="33" spans="2:8" ht="17.25" customHeight="1" x14ac:dyDescent="0.2">
      <c r="B33" s="317" t="s">
        <v>243</v>
      </c>
      <c r="C33" s="702">
        <v>0.3</v>
      </c>
      <c r="D33" s="703"/>
      <c r="E33" s="702">
        <v>0.2</v>
      </c>
      <c r="F33" s="703"/>
    </row>
    <row r="34" spans="2:8" ht="17.25" customHeight="1" x14ac:dyDescent="0.2">
      <c r="B34" s="317" t="s">
        <v>154</v>
      </c>
      <c r="C34" s="702">
        <v>0.1</v>
      </c>
      <c r="D34" s="703"/>
      <c r="E34" s="702">
        <v>0.1</v>
      </c>
      <c r="F34" s="703"/>
    </row>
    <row r="35" spans="2:8" ht="17.25" customHeight="1" x14ac:dyDescent="0.2">
      <c r="B35" s="317" t="s">
        <v>244</v>
      </c>
      <c r="C35" s="702">
        <v>8.4</v>
      </c>
      <c r="D35" s="703"/>
      <c r="E35" s="702">
        <v>8.6</v>
      </c>
      <c r="F35" s="703"/>
    </row>
    <row r="36" spans="2:8" ht="15.75" customHeight="1" x14ac:dyDescent="0.2">
      <c r="B36" s="321" t="s">
        <v>211</v>
      </c>
      <c r="C36" s="708" t="s">
        <v>332</v>
      </c>
      <c r="D36" s="709"/>
      <c r="E36" s="708" t="s">
        <v>333</v>
      </c>
      <c r="F36" s="709"/>
      <c r="H36" s="393"/>
    </row>
    <row r="37" spans="2:8" ht="15.75" customHeight="1" x14ac:dyDescent="0.2">
      <c r="B37" s="329" t="s">
        <v>221</v>
      </c>
      <c r="C37" s="712">
        <f>SUM(C21:D35)+33.4</f>
        <v>100</v>
      </c>
      <c r="D37" s="713"/>
      <c r="E37" s="712">
        <f>SUM(E21:F35)+32.8</f>
        <v>100</v>
      </c>
      <c r="F37" s="713"/>
      <c r="H37" s="393"/>
    </row>
    <row r="38" spans="2:8" x14ac:dyDescent="0.2">
      <c r="B38" s="330" t="s">
        <v>222</v>
      </c>
      <c r="C38" s="706">
        <v>3089</v>
      </c>
      <c r="D38" s="707"/>
      <c r="E38" s="706">
        <v>3340</v>
      </c>
      <c r="F38" s="707"/>
      <c r="H38" s="393"/>
    </row>
    <row r="39" spans="2:8" x14ac:dyDescent="0.2">
      <c r="B39" s="334" t="s">
        <v>415</v>
      </c>
    </row>
    <row r="40" spans="2:8" x14ac:dyDescent="0.2">
      <c r="B40" s="331" t="s">
        <v>290</v>
      </c>
    </row>
  </sheetData>
  <customSheetViews>
    <customSheetView guid="{4BF6A69F-C29D-460A-9E84-5045F8F80EEB}" showGridLines="0" topLeftCell="A7">
      <selection activeCell="C37" sqref="C37:D37"/>
      <pageMargins left="0.19685039370078741" right="0.15748031496062992" top="0.19685039370078741" bottom="0.19685039370078741" header="0.31496062992125984" footer="0.31496062992125984"/>
      <pageSetup paperSize="9" orientation="portrait"/>
    </customSheetView>
  </customSheetViews>
  <mergeCells count="43">
    <mergeCell ref="C38:D38"/>
    <mergeCell ref="E38:F38"/>
    <mergeCell ref="A1:G1"/>
    <mergeCell ref="B3:F3"/>
    <mergeCell ref="C5:D5"/>
    <mergeCell ref="E5:F5"/>
    <mergeCell ref="B18:F18"/>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6:D36"/>
    <mergeCell ref="E36:F36"/>
    <mergeCell ref="C37:D37"/>
    <mergeCell ref="E37:F37"/>
    <mergeCell ref="C33:D33"/>
    <mergeCell ref="E33:F33"/>
    <mergeCell ref="C35:D35"/>
    <mergeCell ref="E35:F35"/>
    <mergeCell ref="C34:D34"/>
    <mergeCell ref="E34:F34"/>
  </mergeCells>
  <phoneticPr fontId="10" type="noConversion"/>
  <pageMargins left="0.19685039370078741" right="0.15748031496062992" top="0.19685039370078741" bottom="0.19685039370078741" header="0.31496062992125984" footer="0.31496062992125984"/>
  <pageSetup paperSize="9" orientation="portrait"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2"/>
  <sheetViews>
    <sheetView workbookViewId="0">
      <selection sqref="A1:K52"/>
    </sheetView>
  </sheetViews>
  <sheetFormatPr baseColWidth="10" defaultRowHeight="12.75" x14ac:dyDescent="0.2"/>
  <cols>
    <col min="1" max="1" width="2.140625" style="180" customWidth="1"/>
    <col min="2" max="2" width="20.85546875" style="180" customWidth="1"/>
    <col min="3" max="3" width="14.7109375" style="180" customWidth="1"/>
    <col min="4" max="4" width="10.7109375" style="180" customWidth="1"/>
    <col min="5" max="5" width="11.140625" style="180" customWidth="1"/>
    <col min="6" max="6" width="10.42578125" style="180" customWidth="1"/>
    <col min="7" max="7" width="11.42578125" style="180" customWidth="1"/>
    <col min="8" max="8" width="11" style="180" bestFit="1" customWidth="1"/>
    <col min="9" max="9" width="2.7109375" style="180" customWidth="1"/>
    <col min="10" max="256" width="11.42578125" style="180"/>
    <col min="257" max="257" width="2.140625" style="180" customWidth="1"/>
    <col min="258" max="258" width="20.85546875" style="180" customWidth="1"/>
    <col min="259" max="259" width="14.7109375" style="180" customWidth="1"/>
    <col min="260" max="260" width="10.7109375" style="180" customWidth="1"/>
    <col min="261" max="261" width="11.140625" style="180" customWidth="1"/>
    <col min="262" max="262" width="10.42578125" style="180" customWidth="1"/>
    <col min="263" max="263" width="11.42578125" style="180" customWidth="1"/>
    <col min="264" max="264" width="11" style="180" bestFit="1" customWidth="1"/>
    <col min="265" max="265" width="2.7109375" style="180" customWidth="1"/>
    <col min="266" max="512" width="11.42578125" style="180"/>
    <col min="513" max="513" width="2.140625" style="180" customWidth="1"/>
    <col min="514" max="514" width="20.85546875" style="180" customWidth="1"/>
    <col min="515" max="515" width="14.7109375" style="180" customWidth="1"/>
    <col min="516" max="516" width="10.7109375" style="180" customWidth="1"/>
    <col min="517" max="517" width="11.140625" style="180" customWidth="1"/>
    <col min="518" max="518" width="10.42578125" style="180" customWidth="1"/>
    <col min="519" max="519" width="11.42578125" style="180" customWidth="1"/>
    <col min="520" max="520" width="11" style="180" bestFit="1" customWidth="1"/>
    <col min="521" max="521" width="2.7109375" style="180" customWidth="1"/>
    <col min="522" max="768" width="11.42578125" style="180"/>
    <col min="769" max="769" width="2.140625" style="180" customWidth="1"/>
    <col min="770" max="770" width="20.85546875" style="180" customWidth="1"/>
    <col min="771" max="771" width="14.7109375" style="180" customWidth="1"/>
    <col min="772" max="772" width="10.7109375" style="180" customWidth="1"/>
    <col min="773" max="773" width="11.140625" style="180" customWidth="1"/>
    <col min="774" max="774" width="10.42578125" style="180" customWidth="1"/>
    <col min="775" max="775" width="11.42578125" style="180" customWidth="1"/>
    <col min="776" max="776" width="11" style="180" bestFit="1" customWidth="1"/>
    <col min="777" max="777" width="2.7109375" style="180" customWidth="1"/>
    <col min="778" max="1024" width="11.42578125" style="180"/>
    <col min="1025" max="1025" width="2.140625" style="180" customWidth="1"/>
    <col min="1026" max="1026" width="20.85546875" style="180" customWidth="1"/>
    <col min="1027" max="1027" width="14.7109375" style="180" customWidth="1"/>
    <col min="1028" max="1028" width="10.7109375" style="180" customWidth="1"/>
    <col min="1029" max="1029" width="11.140625" style="180" customWidth="1"/>
    <col min="1030" max="1030" width="10.42578125" style="180" customWidth="1"/>
    <col min="1031" max="1031" width="11.42578125" style="180" customWidth="1"/>
    <col min="1032" max="1032" width="11" style="180" bestFit="1" customWidth="1"/>
    <col min="1033" max="1033" width="2.7109375" style="180" customWidth="1"/>
    <col min="1034" max="1280" width="11.42578125" style="180"/>
    <col min="1281" max="1281" width="2.140625" style="180" customWidth="1"/>
    <col min="1282" max="1282" width="20.85546875" style="180" customWidth="1"/>
    <col min="1283" max="1283" width="14.7109375" style="180" customWidth="1"/>
    <col min="1284" max="1284" width="10.7109375" style="180" customWidth="1"/>
    <col min="1285" max="1285" width="11.140625" style="180" customWidth="1"/>
    <col min="1286" max="1286" width="10.42578125" style="180" customWidth="1"/>
    <col min="1287" max="1287" width="11.42578125" style="180" customWidth="1"/>
    <col min="1288" max="1288" width="11" style="180" bestFit="1" customWidth="1"/>
    <col min="1289" max="1289" width="2.7109375" style="180" customWidth="1"/>
    <col min="1290" max="1536" width="11.42578125" style="180"/>
    <col min="1537" max="1537" width="2.140625" style="180" customWidth="1"/>
    <col min="1538" max="1538" width="20.85546875" style="180" customWidth="1"/>
    <col min="1539" max="1539" width="14.7109375" style="180" customWidth="1"/>
    <col min="1540" max="1540" width="10.7109375" style="180" customWidth="1"/>
    <col min="1541" max="1541" width="11.140625" style="180" customWidth="1"/>
    <col min="1542" max="1542" width="10.42578125" style="180" customWidth="1"/>
    <col min="1543" max="1543" width="11.42578125" style="180" customWidth="1"/>
    <col min="1544" max="1544" width="11" style="180" bestFit="1" customWidth="1"/>
    <col min="1545" max="1545" width="2.7109375" style="180" customWidth="1"/>
    <col min="1546" max="1792" width="11.42578125" style="180"/>
    <col min="1793" max="1793" width="2.140625" style="180" customWidth="1"/>
    <col min="1794" max="1794" width="20.85546875" style="180" customWidth="1"/>
    <col min="1795" max="1795" width="14.7109375" style="180" customWidth="1"/>
    <col min="1796" max="1796" width="10.7109375" style="180" customWidth="1"/>
    <col min="1797" max="1797" width="11.140625" style="180" customWidth="1"/>
    <col min="1798" max="1798" width="10.42578125" style="180" customWidth="1"/>
    <col min="1799" max="1799" width="11.42578125" style="180" customWidth="1"/>
    <col min="1800" max="1800" width="11" style="180" bestFit="1" customWidth="1"/>
    <col min="1801" max="1801" width="2.7109375" style="180" customWidth="1"/>
    <col min="1802" max="2048" width="11.42578125" style="180"/>
    <col min="2049" max="2049" width="2.140625" style="180" customWidth="1"/>
    <col min="2050" max="2050" width="20.85546875" style="180" customWidth="1"/>
    <col min="2051" max="2051" width="14.7109375" style="180" customWidth="1"/>
    <col min="2052" max="2052" width="10.7109375" style="180" customWidth="1"/>
    <col min="2053" max="2053" width="11.140625" style="180" customWidth="1"/>
    <col min="2054" max="2054" width="10.42578125" style="180" customWidth="1"/>
    <col min="2055" max="2055" width="11.42578125" style="180" customWidth="1"/>
    <col min="2056" max="2056" width="11" style="180" bestFit="1" customWidth="1"/>
    <col min="2057" max="2057" width="2.7109375" style="180" customWidth="1"/>
    <col min="2058" max="2304" width="11.42578125" style="180"/>
    <col min="2305" max="2305" width="2.140625" style="180" customWidth="1"/>
    <col min="2306" max="2306" width="20.85546875" style="180" customWidth="1"/>
    <col min="2307" max="2307" width="14.7109375" style="180" customWidth="1"/>
    <col min="2308" max="2308" width="10.7109375" style="180" customWidth="1"/>
    <col min="2309" max="2309" width="11.140625" style="180" customWidth="1"/>
    <col min="2310" max="2310" width="10.42578125" style="180" customWidth="1"/>
    <col min="2311" max="2311" width="11.42578125" style="180" customWidth="1"/>
    <col min="2312" max="2312" width="11" style="180" bestFit="1" customWidth="1"/>
    <col min="2313" max="2313" width="2.7109375" style="180" customWidth="1"/>
    <col min="2314" max="2560" width="11.42578125" style="180"/>
    <col min="2561" max="2561" width="2.140625" style="180" customWidth="1"/>
    <col min="2562" max="2562" width="20.85546875" style="180" customWidth="1"/>
    <col min="2563" max="2563" width="14.7109375" style="180" customWidth="1"/>
    <col min="2564" max="2564" width="10.7109375" style="180" customWidth="1"/>
    <col min="2565" max="2565" width="11.140625" style="180" customWidth="1"/>
    <col min="2566" max="2566" width="10.42578125" style="180" customWidth="1"/>
    <col min="2567" max="2567" width="11.42578125" style="180" customWidth="1"/>
    <col min="2568" max="2568" width="11" style="180" bestFit="1" customWidth="1"/>
    <col min="2569" max="2569" width="2.7109375" style="180" customWidth="1"/>
    <col min="2570" max="2816" width="11.42578125" style="180"/>
    <col min="2817" max="2817" width="2.140625" style="180" customWidth="1"/>
    <col min="2818" max="2818" width="20.85546875" style="180" customWidth="1"/>
    <col min="2819" max="2819" width="14.7109375" style="180" customWidth="1"/>
    <col min="2820" max="2820" width="10.7109375" style="180" customWidth="1"/>
    <col min="2821" max="2821" width="11.140625" style="180" customWidth="1"/>
    <col min="2822" max="2822" width="10.42578125" style="180" customWidth="1"/>
    <col min="2823" max="2823" width="11.42578125" style="180" customWidth="1"/>
    <col min="2824" max="2824" width="11" style="180" bestFit="1" customWidth="1"/>
    <col min="2825" max="2825" width="2.7109375" style="180" customWidth="1"/>
    <col min="2826" max="3072" width="11.42578125" style="180"/>
    <col min="3073" max="3073" width="2.140625" style="180" customWidth="1"/>
    <col min="3074" max="3074" width="20.85546875" style="180" customWidth="1"/>
    <col min="3075" max="3075" width="14.7109375" style="180" customWidth="1"/>
    <col min="3076" max="3076" width="10.7109375" style="180" customWidth="1"/>
    <col min="3077" max="3077" width="11.140625" style="180" customWidth="1"/>
    <col min="3078" max="3078" width="10.42578125" style="180" customWidth="1"/>
    <col min="3079" max="3079" width="11.42578125" style="180" customWidth="1"/>
    <col min="3080" max="3080" width="11" style="180" bestFit="1" customWidth="1"/>
    <col min="3081" max="3081" width="2.7109375" style="180" customWidth="1"/>
    <col min="3082" max="3328" width="11.42578125" style="180"/>
    <col min="3329" max="3329" width="2.140625" style="180" customWidth="1"/>
    <col min="3330" max="3330" width="20.85546875" style="180" customWidth="1"/>
    <col min="3331" max="3331" width="14.7109375" style="180" customWidth="1"/>
    <col min="3332" max="3332" width="10.7109375" style="180" customWidth="1"/>
    <col min="3333" max="3333" width="11.140625" style="180" customWidth="1"/>
    <col min="3334" max="3334" width="10.42578125" style="180" customWidth="1"/>
    <col min="3335" max="3335" width="11.42578125" style="180" customWidth="1"/>
    <col min="3336" max="3336" width="11" style="180" bestFit="1" customWidth="1"/>
    <col min="3337" max="3337" width="2.7109375" style="180" customWidth="1"/>
    <col min="3338" max="3584" width="11.42578125" style="180"/>
    <col min="3585" max="3585" width="2.140625" style="180" customWidth="1"/>
    <col min="3586" max="3586" width="20.85546875" style="180" customWidth="1"/>
    <col min="3587" max="3587" width="14.7109375" style="180" customWidth="1"/>
    <col min="3588" max="3588" width="10.7109375" style="180" customWidth="1"/>
    <col min="3589" max="3589" width="11.140625" style="180" customWidth="1"/>
    <col min="3590" max="3590" width="10.42578125" style="180" customWidth="1"/>
    <col min="3591" max="3591" width="11.42578125" style="180" customWidth="1"/>
    <col min="3592" max="3592" width="11" style="180" bestFit="1" customWidth="1"/>
    <col min="3593" max="3593" width="2.7109375" style="180" customWidth="1"/>
    <col min="3594" max="3840" width="11.42578125" style="180"/>
    <col min="3841" max="3841" width="2.140625" style="180" customWidth="1"/>
    <col min="3842" max="3842" width="20.85546875" style="180" customWidth="1"/>
    <col min="3843" max="3843" width="14.7109375" style="180" customWidth="1"/>
    <col min="3844" max="3844" width="10.7109375" style="180" customWidth="1"/>
    <col min="3845" max="3845" width="11.140625" style="180" customWidth="1"/>
    <col min="3846" max="3846" width="10.42578125" style="180" customWidth="1"/>
    <col min="3847" max="3847" width="11.42578125" style="180" customWidth="1"/>
    <col min="3848" max="3848" width="11" style="180" bestFit="1" customWidth="1"/>
    <col min="3849" max="3849" width="2.7109375" style="180" customWidth="1"/>
    <col min="3850" max="4096" width="11.42578125" style="180"/>
    <col min="4097" max="4097" width="2.140625" style="180" customWidth="1"/>
    <col min="4098" max="4098" width="20.85546875" style="180" customWidth="1"/>
    <col min="4099" max="4099" width="14.7109375" style="180" customWidth="1"/>
    <col min="4100" max="4100" width="10.7109375" style="180" customWidth="1"/>
    <col min="4101" max="4101" width="11.140625" style="180" customWidth="1"/>
    <col min="4102" max="4102" width="10.42578125" style="180" customWidth="1"/>
    <col min="4103" max="4103" width="11.42578125" style="180" customWidth="1"/>
    <col min="4104" max="4104" width="11" style="180" bestFit="1" customWidth="1"/>
    <col min="4105" max="4105" width="2.7109375" style="180" customWidth="1"/>
    <col min="4106" max="4352" width="11.42578125" style="180"/>
    <col min="4353" max="4353" width="2.140625" style="180" customWidth="1"/>
    <col min="4354" max="4354" width="20.85546875" style="180" customWidth="1"/>
    <col min="4355" max="4355" width="14.7109375" style="180" customWidth="1"/>
    <col min="4356" max="4356" width="10.7109375" style="180" customWidth="1"/>
    <col min="4357" max="4357" width="11.140625" style="180" customWidth="1"/>
    <col min="4358" max="4358" width="10.42578125" style="180" customWidth="1"/>
    <col min="4359" max="4359" width="11.42578125" style="180" customWidth="1"/>
    <col min="4360" max="4360" width="11" style="180" bestFit="1" customWidth="1"/>
    <col min="4361" max="4361" width="2.7109375" style="180" customWidth="1"/>
    <col min="4362" max="4608" width="11.42578125" style="180"/>
    <col min="4609" max="4609" width="2.140625" style="180" customWidth="1"/>
    <col min="4610" max="4610" width="20.85546875" style="180" customWidth="1"/>
    <col min="4611" max="4611" width="14.7109375" style="180" customWidth="1"/>
    <col min="4612" max="4612" width="10.7109375" style="180" customWidth="1"/>
    <col min="4613" max="4613" width="11.140625" style="180" customWidth="1"/>
    <col min="4614" max="4614" width="10.42578125" style="180" customWidth="1"/>
    <col min="4615" max="4615" width="11.42578125" style="180" customWidth="1"/>
    <col min="4616" max="4616" width="11" style="180" bestFit="1" customWidth="1"/>
    <col min="4617" max="4617" width="2.7109375" style="180" customWidth="1"/>
    <col min="4618" max="4864" width="11.42578125" style="180"/>
    <col min="4865" max="4865" width="2.140625" style="180" customWidth="1"/>
    <col min="4866" max="4866" width="20.85546875" style="180" customWidth="1"/>
    <col min="4867" max="4867" width="14.7109375" style="180" customWidth="1"/>
    <col min="4868" max="4868" width="10.7109375" style="180" customWidth="1"/>
    <col min="4869" max="4869" width="11.140625" style="180" customWidth="1"/>
    <col min="4870" max="4870" width="10.42578125" style="180" customWidth="1"/>
    <col min="4871" max="4871" width="11.42578125" style="180" customWidth="1"/>
    <col min="4872" max="4872" width="11" style="180" bestFit="1" customWidth="1"/>
    <col min="4873" max="4873" width="2.7109375" style="180" customWidth="1"/>
    <col min="4874" max="5120" width="11.42578125" style="180"/>
    <col min="5121" max="5121" width="2.140625" style="180" customWidth="1"/>
    <col min="5122" max="5122" width="20.85546875" style="180" customWidth="1"/>
    <col min="5123" max="5123" width="14.7109375" style="180" customWidth="1"/>
    <col min="5124" max="5124" width="10.7109375" style="180" customWidth="1"/>
    <col min="5125" max="5125" width="11.140625" style="180" customWidth="1"/>
    <col min="5126" max="5126" width="10.42578125" style="180" customWidth="1"/>
    <col min="5127" max="5127" width="11.42578125" style="180" customWidth="1"/>
    <col min="5128" max="5128" width="11" style="180" bestFit="1" customWidth="1"/>
    <col min="5129" max="5129" width="2.7109375" style="180" customWidth="1"/>
    <col min="5130" max="5376" width="11.42578125" style="180"/>
    <col min="5377" max="5377" width="2.140625" style="180" customWidth="1"/>
    <col min="5378" max="5378" width="20.85546875" style="180" customWidth="1"/>
    <col min="5379" max="5379" width="14.7109375" style="180" customWidth="1"/>
    <col min="5380" max="5380" width="10.7109375" style="180" customWidth="1"/>
    <col min="5381" max="5381" width="11.140625" style="180" customWidth="1"/>
    <col min="5382" max="5382" width="10.42578125" style="180" customWidth="1"/>
    <col min="5383" max="5383" width="11.42578125" style="180" customWidth="1"/>
    <col min="5384" max="5384" width="11" style="180" bestFit="1" customWidth="1"/>
    <col min="5385" max="5385" width="2.7109375" style="180" customWidth="1"/>
    <col min="5386" max="5632" width="11.42578125" style="180"/>
    <col min="5633" max="5633" width="2.140625" style="180" customWidth="1"/>
    <col min="5634" max="5634" width="20.85546875" style="180" customWidth="1"/>
    <col min="5635" max="5635" width="14.7109375" style="180" customWidth="1"/>
    <col min="5636" max="5636" width="10.7109375" style="180" customWidth="1"/>
    <col min="5637" max="5637" width="11.140625" style="180" customWidth="1"/>
    <col min="5638" max="5638" width="10.42578125" style="180" customWidth="1"/>
    <col min="5639" max="5639" width="11.42578125" style="180" customWidth="1"/>
    <col min="5640" max="5640" width="11" style="180" bestFit="1" customWidth="1"/>
    <col min="5641" max="5641" width="2.7109375" style="180" customWidth="1"/>
    <col min="5642" max="5888" width="11.42578125" style="180"/>
    <col min="5889" max="5889" width="2.140625" style="180" customWidth="1"/>
    <col min="5890" max="5890" width="20.85546875" style="180" customWidth="1"/>
    <col min="5891" max="5891" width="14.7109375" style="180" customWidth="1"/>
    <col min="5892" max="5892" width="10.7109375" style="180" customWidth="1"/>
    <col min="5893" max="5893" width="11.140625" style="180" customWidth="1"/>
    <col min="5894" max="5894" width="10.42578125" style="180" customWidth="1"/>
    <col min="5895" max="5895" width="11.42578125" style="180" customWidth="1"/>
    <col min="5896" max="5896" width="11" style="180" bestFit="1" customWidth="1"/>
    <col min="5897" max="5897" width="2.7109375" style="180" customWidth="1"/>
    <col min="5898" max="6144" width="11.42578125" style="180"/>
    <col min="6145" max="6145" width="2.140625" style="180" customWidth="1"/>
    <col min="6146" max="6146" width="20.85546875" style="180" customWidth="1"/>
    <col min="6147" max="6147" width="14.7109375" style="180" customWidth="1"/>
    <col min="6148" max="6148" width="10.7109375" style="180" customWidth="1"/>
    <col min="6149" max="6149" width="11.140625" style="180" customWidth="1"/>
    <col min="6150" max="6150" width="10.42578125" style="180" customWidth="1"/>
    <col min="6151" max="6151" width="11.42578125" style="180" customWidth="1"/>
    <col min="6152" max="6152" width="11" style="180" bestFit="1" customWidth="1"/>
    <col min="6153" max="6153" width="2.7109375" style="180" customWidth="1"/>
    <col min="6154" max="6400" width="11.42578125" style="180"/>
    <col min="6401" max="6401" width="2.140625" style="180" customWidth="1"/>
    <col min="6402" max="6402" width="20.85546875" style="180" customWidth="1"/>
    <col min="6403" max="6403" width="14.7109375" style="180" customWidth="1"/>
    <col min="6404" max="6404" width="10.7109375" style="180" customWidth="1"/>
    <col min="6405" max="6405" width="11.140625" style="180" customWidth="1"/>
    <col min="6406" max="6406" width="10.42578125" style="180" customWidth="1"/>
    <col min="6407" max="6407" width="11.42578125" style="180" customWidth="1"/>
    <col min="6408" max="6408" width="11" style="180" bestFit="1" customWidth="1"/>
    <col min="6409" max="6409" width="2.7109375" style="180" customWidth="1"/>
    <col min="6410" max="6656" width="11.42578125" style="180"/>
    <col min="6657" max="6657" width="2.140625" style="180" customWidth="1"/>
    <col min="6658" max="6658" width="20.85546875" style="180" customWidth="1"/>
    <col min="6659" max="6659" width="14.7109375" style="180" customWidth="1"/>
    <col min="6660" max="6660" width="10.7109375" style="180" customWidth="1"/>
    <col min="6661" max="6661" width="11.140625" style="180" customWidth="1"/>
    <col min="6662" max="6662" width="10.42578125" style="180" customWidth="1"/>
    <col min="6663" max="6663" width="11.42578125" style="180" customWidth="1"/>
    <col min="6664" max="6664" width="11" style="180" bestFit="1" customWidth="1"/>
    <col min="6665" max="6665" width="2.7109375" style="180" customWidth="1"/>
    <col min="6666" max="6912" width="11.42578125" style="180"/>
    <col min="6913" max="6913" width="2.140625" style="180" customWidth="1"/>
    <col min="6914" max="6914" width="20.85546875" style="180" customWidth="1"/>
    <col min="6915" max="6915" width="14.7109375" style="180" customWidth="1"/>
    <col min="6916" max="6916" width="10.7109375" style="180" customWidth="1"/>
    <col min="6917" max="6917" width="11.140625" style="180" customWidth="1"/>
    <col min="6918" max="6918" width="10.42578125" style="180" customWidth="1"/>
    <col min="6919" max="6919" width="11.42578125" style="180" customWidth="1"/>
    <col min="6920" max="6920" width="11" style="180" bestFit="1" customWidth="1"/>
    <col min="6921" max="6921" width="2.7109375" style="180" customWidth="1"/>
    <col min="6922" max="7168" width="11.42578125" style="180"/>
    <col min="7169" max="7169" width="2.140625" style="180" customWidth="1"/>
    <col min="7170" max="7170" width="20.85546875" style="180" customWidth="1"/>
    <col min="7171" max="7171" width="14.7109375" style="180" customWidth="1"/>
    <col min="7172" max="7172" width="10.7109375" style="180" customWidth="1"/>
    <col min="7173" max="7173" width="11.140625" style="180" customWidth="1"/>
    <col min="7174" max="7174" width="10.42578125" style="180" customWidth="1"/>
    <col min="7175" max="7175" width="11.42578125" style="180" customWidth="1"/>
    <col min="7176" max="7176" width="11" style="180" bestFit="1" customWidth="1"/>
    <col min="7177" max="7177" width="2.7109375" style="180" customWidth="1"/>
    <col min="7178" max="7424" width="11.42578125" style="180"/>
    <col min="7425" max="7425" width="2.140625" style="180" customWidth="1"/>
    <col min="7426" max="7426" width="20.85546875" style="180" customWidth="1"/>
    <col min="7427" max="7427" width="14.7109375" style="180" customWidth="1"/>
    <col min="7428" max="7428" width="10.7109375" style="180" customWidth="1"/>
    <col min="7429" max="7429" width="11.140625" style="180" customWidth="1"/>
    <col min="7430" max="7430" width="10.42578125" style="180" customWidth="1"/>
    <col min="7431" max="7431" width="11.42578125" style="180" customWidth="1"/>
    <col min="7432" max="7432" width="11" style="180" bestFit="1" customWidth="1"/>
    <col min="7433" max="7433" width="2.7109375" style="180" customWidth="1"/>
    <col min="7434" max="7680" width="11.42578125" style="180"/>
    <col min="7681" max="7681" width="2.140625" style="180" customWidth="1"/>
    <col min="7682" max="7682" width="20.85546875" style="180" customWidth="1"/>
    <col min="7683" max="7683" width="14.7109375" style="180" customWidth="1"/>
    <col min="7684" max="7684" width="10.7109375" style="180" customWidth="1"/>
    <col min="7685" max="7685" width="11.140625" style="180" customWidth="1"/>
    <col min="7686" max="7686" width="10.42578125" style="180" customWidth="1"/>
    <col min="7687" max="7687" width="11.42578125" style="180" customWidth="1"/>
    <col min="7688" max="7688" width="11" style="180" bestFit="1" customWidth="1"/>
    <col min="7689" max="7689" width="2.7109375" style="180" customWidth="1"/>
    <col min="7690" max="7936" width="11.42578125" style="180"/>
    <col min="7937" max="7937" width="2.140625" style="180" customWidth="1"/>
    <col min="7938" max="7938" width="20.85546875" style="180" customWidth="1"/>
    <col min="7939" max="7939" width="14.7109375" style="180" customWidth="1"/>
    <col min="7940" max="7940" width="10.7109375" style="180" customWidth="1"/>
    <col min="7941" max="7941" width="11.140625" style="180" customWidth="1"/>
    <col min="7942" max="7942" width="10.42578125" style="180" customWidth="1"/>
    <col min="7943" max="7943" width="11.42578125" style="180" customWidth="1"/>
    <col min="7944" max="7944" width="11" style="180" bestFit="1" customWidth="1"/>
    <col min="7945" max="7945" width="2.7109375" style="180" customWidth="1"/>
    <col min="7946" max="8192" width="11.42578125" style="180"/>
    <col min="8193" max="8193" width="2.140625" style="180" customWidth="1"/>
    <col min="8194" max="8194" width="20.85546875" style="180" customWidth="1"/>
    <col min="8195" max="8195" width="14.7109375" style="180" customWidth="1"/>
    <col min="8196" max="8196" width="10.7109375" style="180" customWidth="1"/>
    <col min="8197" max="8197" width="11.140625" style="180" customWidth="1"/>
    <col min="8198" max="8198" width="10.42578125" style="180" customWidth="1"/>
    <col min="8199" max="8199" width="11.42578125" style="180" customWidth="1"/>
    <col min="8200" max="8200" width="11" style="180" bestFit="1" customWidth="1"/>
    <col min="8201" max="8201" width="2.7109375" style="180" customWidth="1"/>
    <col min="8202" max="8448" width="11.42578125" style="180"/>
    <col min="8449" max="8449" width="2.140625" style="180" customWidth="1"/>
    <col min="8450" max="8450" width="20.85546875" style="180" customWidth="1"/>
    <col min="8451" max="8451" width="14.7109375" style="180" customWidth="1"/>
    <col min="8452" max="8452" width="10.7109375" style="180" customWidth="1"/>
    <col min="8453" max="8453" width="11.140625" style="180" customWidth="1"/>
    <col min="8454" max="8454" width="10.42578125" style="180" customWidth="1"/>
    <col min="8455" max="8455" width="11.42578125" style="180" customWidth="1"/>
    <col min="8456" max="8456" width="11" style="180" bestFit="1" customWidth="1"/>
    <col min="8457" max="8457" width="2.7109375" style="180" customWidth="1"/>
    <col min="8458" max="8704" width="11.42578125" style="180"/>
    <col min="8705" max="8705" width="2.140625" style="180" customWidth="1"/>
    <col min="8706" max="8706" width="20.85546875" style="180" customWidth="1"/>
    <col min="8707" max="8707" width="14.7109375" style="180" customWidth="1"/>
    <col min="8708" max="8708" width="10.7109375" style="180" customWidth="1"/>
    <col min="8709" max="8709" width="11.140625" style="180" customWidth="1"/>
    <col min="8710" max="8710" width="10.42578125" style="180" customWidth="1"/>
    <col min="8711" max="8711" width="11.42578125" style="180" customWidth="1"/>
    <col min="8712" max="8712" width="11" style="180" bestFit="1" customWidth="1"/>
    <col min="8713" max="8713" width="2.7109375" style="180" customWidth="1"/>
    <col min="8714" max="8960" width="11.42578125" style="180"/>
    <col min="8961" max="8961" width="2.140625" style="180" customWidth="1"/>
    <col min="8962" max="8962" width="20.85546875" style="180" customWidth="1"/>
    <col min="8963" max="8963" width="14.7109375" style="180" customWidth="1"/>
    <col min="8964" max="8964" width="10.7109375" style="180" customWidth="1"/>
    <col min="8965" max="8965" width="11.140625" style="180" customWidth="1"/>
    <col min="8966" max="8966" width="10.42578125" style="180" customWidth="1"/>
    <col min="8967" max="8967" width="11.42578125" style="180" customWidth="1"/>
    <col min="8968" max="8968" width="11" style="180" bestFit="1" customWidth="1"/>
    <col min="8969" max="8969" width="2.7109375" style="180" customWidth="1"/>
    <col min="8970" max="9216" width="11.42578125" style="180"/>
    <col min="9217" max="9217" width="2.140625" style="180" customWidth="1"/>
    <col min="9218" max="9218" width="20.85546875" style="180" customWidth="1"/>
    <col min="9219" max="9219" width="14.7109375" style="180" customWidth="1"/>
    <col min="9220" max="9220" width="10.7109375" style="180" customWidth="1"/>
    <col min="9221" max="9221" width="11.140625" style="180" customWidth="1"/>
    <col min="9222" max="9222" width="10.42578125" style="180" customWidth="1"/>
    <col min="9223" max="9223" width="11.42578125" style="180" customWidth="1"/>
    <col min="9224" max="9224" width="11" style="180" bestFit="1" customWidth="1"/>
    <col min="9225" max="9225" width="2.7109375" style="180" customWidth="1"/>
    <col min="9226" max="9472" width="11.42578125" style="180"/>
    <col min="9473" max="9473" width="2.140625" style="180" customWidth="1"/>
    <col min="9474" max="9474" width="20.85546875" style="180" customWidth="1"/>
    <col min="9475" max="9475" width="14.7109375" style="180" customWidth="1"/>
    <col min="9476" max="9476" width="10.7109375" style="180" customWidth="1"/>
    <col min="9477" max="9477" width="11.140625" style="180" customWidth="1"/>
    <col min="9478" max="9478" width="10.42578125" style="180" customWidth="1"/>
    <col min="9479" max="9479" width="11.42578125" style="180" customWidth="1"/>
    <col min="9480" max="9480" width="11" style="180" bestFit="1" customWidth="1"/>
    <col min="9481" max="9481" width="2.7109375" style="180" customWidth="1"/>
    <col min="9482" max="9728" width="11.42578125" style="180"/>
    <col min="9729" max="9729" width="2.140625" style="180" customWidth="1"/>
    <col min="9730" max="9730" width="20.85546875" style="180" customWidth="1"/>
    <col min="9731" max="9731" width="14.7109375" style="180" customWidth="1"/>
    <col min="9732" max="9732" width="10.7109375" style="180" customWidth="1"/>
    <col min="9733" max="9733" width="11.140625" style="180" customWidth="1"/>
    <col min="9734" max="9734" width="10.42578125" style="180" customWidth="1"/>
    <col min="9735" max="9735" width="11.42578125" style="180" customWidth="1"/>
    <col min="9736" max="9736" width="11" style="180" bestFit="1" customWidth="1"/>
    <col min="9737" max="9737" width="2.7109375" style="180" customWidth="1"/>
    <col min="9738" max="9984" width="11.42578125" style="180"/>
    <col min="9985" max="9985" width="2.140625" style="180" customWidth="1"/>
    <col min="9986" max="9986" width="20.85546875" style="180" customWidth="1"/>
    <col min="9987" max="9987" width="14.7109375" style="180" customWidth="1"/>
    <col min="9988" max="9988" width="10.7109375" style="180" customWidth="1"/>
    <col min="9989" max="9989" width="11.140625" style="180" customWidth="1"/>
    <col min="9990" max="9990" width="10.42578125" style="180" customWidth="1"/>
    <col min="9991" max="9991" width="11.42578125" style="180" customWidth="1"/>
    <col min="9992" max="9992" width="11" style="180" bestFit="1" customWidth="1"/>
    <col min="9993" max="9993" width="2.7109375" style="180" customWidth="1"/>
    <col min="9994" max="10240" width="11.42578125" style="180"/>
    <col min="10241" max="10241" width="2.140625" style="180" customWidth="1"/>
    <col min="10242" max="10242" width="20.85546875" style="180" customWidth="1"/>
    <col min="10243" max="10243" width="14.7109375" style="180" customWidth="1"/>
    <col min="10244" max="10244" width="10.7109375" style="180" customWidth="1"/>
    <col min="10245" max="10245" width="11.140625" style="180" customWidth="1"/>
    <col min="10246" max="10246" width="10.42578125" style="180" customWidth="1"/>
    <col min="10247" max="10247" width="11.42578125" style="180" customWidth="1"/>
    <col min="10248" max="10248" width="11" style="180" bestFit="1" customWidth="1"/>
    <col min="10249" max="10249" width="2.7109375" style="180" customWidth="1"/>
    <col min="10250" max="10496" width="11.42578125" style="180"/>
    <col min="10497" max="10497" width="2.140625" style="180" customWidth="1"/>
    <col min="10498" max="10498" width="20.85546875" style="180" customWidth="1"/>
    <col min="10499" max="10499" width="14.7109375" style="180" customWidth="1"/>
    <col min="10500" max="10500" width="10.7109375" style="180" customWidth="1"/>
    <col min="10501" max="10501" width="11.140625" style="180" customWidth="1"/>
    <col min="10502" max="10502" width="10.42578125" style="180" customWidth="1"/>
    <col min="10503" max="10503" width="11.42578125" style="180" customWidth="1"/>
    <col min="10504" max="10504" width="11" style="180" bestFit="1" customWidth="1"/>
    <col min="10505" max="10505" width="2.7109375" style="180" customWidth="1"/>
    <col min="10506" max="10752" width="11.42578125" style="180"/>
    <col min="10753" max="10753" width="2.140625" style="180" customWidth="1"/>
    <col min="10754" max="10754" width="20.85546875" style="180" customWidth="1"/>
    <col min="10755" max="10755" width="14.7109375" style="180" customWidth="1"/>
    <col min="10756" max="10756" width="10.7109375" style="180" customWidth="1"/>
    <col min="10757" max="10757" width="11.140625" style="180" customWidth="1"/>
    <col min="10758" max="10758" width="10.42578125" style="180" customWidth="1"/>
    <col min="10759" max="10759" width="11.42578125" style="180" customWidth="1"/>
    <col min="10760" max="10760" width="11" style="180" bestFit="1" customWidth="1"/>
    <col min="10761" max="10761" width="2.7109375" style="180" customWidth="1"/>
    <col min="10762" max="11008" width="11.42578125" style="180"/>
    <col min="11009" max="11009" width="2.140625" style="180" customWidth="1"/>
    <col min="11010" max="11010" width="20.85546875" style="180" customWidth="1"/>
    <col min="11011" max="11011" width="14.7109375" style="180" customWidth="1"/>
    <col min="11012" max="11012" width="10.7109375" style="180" customWidth="1"/>
    <col min="11013" max="11013" width="11.140625" style="180" customWidth="1"/>
    <col min="11014" max="11014" width="10.42578125" style="180" customWidth="1"/>
    <col min="11015" max="11015" width="11.42578125" style="180" customWidth="1"/>
    <col min="11016" max="11016" width="11" style="180" bestFit="1" customWidth="1"/>
    <col min="11017" max="11017" width="2.7109375" style="180" customWidth="1"/>
    <col min="11018" max="11264" width="11.42578125" style="180"/>
    <col min="11265" max="11265" width="2.140625" style="180" customWidth="1"/>
    <col min="11266" max="11266" width="20.85546875" style="180" customWidth="1"/>
    <col min="11267" max="11267" width="14.7109375" style="180" customWidth="1"/>
    <col min="11268" max="11268" width="10.7109375" style="180" customWidth="1"/>
    <col min="11269" max="11269" width="11.140625" style="180" customWidth="1"/>
    <col min="11270" max="11270" width="10.42578125" style="180" customWidth="1"/>
    <col min="11271" max="11271" width="11.42578125" style="180" customWidth="1"/>
    <col min="11272" max="11272" width="11" style="180" bestFit="1" customWidth="1"/>
    <col min="11273" max="11273" width="2.7109375" style="180" customWidth="1"/>
    <col min="11274" max="11520" width="11.42578125" style="180"/>
    <col min="11521" max="11521" width="2.140625" style="180" customWidth="1"/>
    <col min="11522" max="11522" width="20.85546875" style="180" customWidth="1"/>
    <col min="11523" max="11523" width="14.7109375" style="180" customWidth="1"/>
    <col min="11524" max="11524" width="10.7109375" style="180" customWidth="1"/>
    <col min="11525" max="11525" width="11.140625" style="180" customWidth="1"/>
    <col min="11526" max="11526" width="10.42578125" style="180" customWidth="1"/>
    <col min="11527" max="11527" width="11.42578125" style="180" customWidth="1"/>
    <col min="11528" max="11528" width="11" style="180" bestFit="1" customWidth="1"/>
    <col min="11529" max="11529" width="2.7109375" style="180" customWidth="1"/>
    <col min="11530" max="11776" width="11.42578125" style="180"/>
    <col min="11777" max="11777" width="2.140625" style="180" customWidth="1"/>
    <col min="11778" max="11778" width="20.85546875" style="180" customWidth="1"/>
    <col min="11779" max="11779" width="14.7109375" style="180" customWidth="1"/>
    <col min="11780" max="11780" width="10.7109375" style="180" customWidth="1"/>
    <col min="11781" max="11781" width="11.140625" style="180" customWidth="1"/>
    <col min="11782" max="11782" width="10.42578125" style="180" customWidth="1"/>
    <col min="11783" max="11783" width="11.42578125" style="180" customWidth="1"/>
    <col min="11784" max="11784" width="11" style="180" bestFit="1" customWidth="1"/>
    <col min="11785" max="11785" width="2.7109375" style="180" customWidth="1"/>
    <col min="11786" max="12032" width="11.42578125" style="180"/>
    <col min="12033" max="12033" width="2.140625" style="180" customWidth="1"/>
    <col min="12034" max="12034" width="20.85546875" style="180" customWidth="1"/>
    <col min="12035" max="12035" width="14.7109375" style="180" customWidth="1"/>
    <col min="12036" max="12036" width="10.7109375" style="180" customWidth="1"/>
    <col min="12037" max="12037" width="11.140625" style="180" customWidth="1"/>
    <col min="12038" max="12038" width="10.42578125" style="180" customWidth="1"/>
    <col min="12039" max="12039" width="11.42578125" style="180" customWidth="1"/>
    <col min="12040" max="12040" width="11" style="180" bestFit="1" customWidth="1"/>
    <col min="12041" max="12041" width="2.7109375" style="180" customWidth="1"/>
    <col min="12042" max="12288" width="11.42578125" style="180"/>
    <col min="12289" max="12289" width="2.140625" style="180" customWidth="1"/>
    <col min="12290" max="12290" width="20.85546875" style="180" customWidth="1"/>
    <col min="12291" max="12291" width="14.7109375" style="180" customWidth="1"/>
    <col min="12292" max="12292" width="10.7109375" style="180" customWidth="1"/>
    <col min="12293" max="12293" width="11.140625" style="180" customWidth="1"/>
    <col min="12294" max="12294" width="10.42578125" style="180" customWidth="1"/>
    <col min="12295" max="12295" width="11.42578125" style="180" customWidth="1"/>
    <col min="12296" max="12296" width="11" style="180" bestFit="1" customWidth="1"/>
    <col min="12297" max="12297" width="2.7109375" style="180" customWidth="1"/>
    <col min="12298" max="12544" width="11.42578125" style="180"/>
    <col min="12545" max="12545" width="2.140625" style="180" customWidth="1"/>
    <col min="12546" max="12546" width="20.85546875" style="180" customWidth="1"/>
    <col min="12547" max="12547" width="14.7109375" style="180" customWidth="1"/>
    <col min="12548" max="12548" width="10.7109375" style="180" customWidth="1"/>
    <col min="12549" max="12549" width="11.140625" style="180" customWidth="1"/>
    <col min="12550" max="12550" width="10.42578125" style="180" customWidth="1"/>
    <col min="12551" max="12551" width="11.42578125" style="180" customWidth="1"/>
    <col min="12552" max="12552" width="11" style="180" bestFit="1" customWidth="1"/>
    <col min="12553" max="12553" width="2.7109375" style="180" customWidth="1"/>
    <col min="12554" max="12800" width="11.42578125" style="180"/>
    <col min="12801" max="12801" width="2.140625" style="180" customWidth="1"/>
    <col min="12802" max="12802" width="20.85546875" style="180" customWidth="1"/>
    <col min="12803" max="12803" width="14.7109375" style="180" customWidth="1"/>
    <col min="12804" max="12804" width="10.7109375" style="180" customWidth="1"/>
    <col min="12805" max="12805" width="11.140625" style="180" customWidth="1"/>
    <col min="12806" max="12806" width="10.42578125" style="180" customWidth="1"/>
    <col min="12807" max="12807" width="11.42578125" style="180" customWidth="1"/>
    <col min="12808" max="12808" width="11" style="180" bestFit="1" customWidth="1"/>
    <col min="12809" max="12809" width="2.7109375" style="180" customWidth="1"/>
    <col min="12810" max="13056" width="11.42578125" style="180"/>
    <col min="13057" max="13057" width="2.140625" style="180" customWidth="1"/>
    <col min="13058" max="13058" width="20.85546875" style="180" customWidth="1"/>
    <col min="13059" max="13059" width="14.7109375" style="180" customWidth="1"/>
    <col min="13060" max="13060" width="10.7109375" style="180" customWidth="1"/>
    <col min="13061" max="13061" width="11.140625" style="180" customWidth="1"/>
    <col min="13062" max="13062" width="10.42578125" style="180" customWidth="1"/>
    <col min="13063" max="13063" width="11.42578125" style="180" customWidth="1"/>
    <col min="13064" max="13064" width="11" style="180" bestFit="1" customWidth="1"/>
    <col min="13065" max="13065" width="2.7109375" style="180" customWidth="1"/>
    <col min="13066" max="13312" width="11.42578125" style="180"/>
    <col min="13313" max="13313" width="2.140625" style="180" customWidth="1"/>
    <col min="13314" max="13314" width="20.85546875" style="180" customWidth="1"/>
    <col min="13315" max="13315" width="14.7109375" style="180" customWidth="1"/>
    <col min="13316" max="13316" width="10.7109375" style="180" customWidth="1"/>
    <col min="13317" max="13317" width="11.140625" style="180" customWidth="1"/>
    <col min="13318" max="13318" width="10.42578125" style="180" customWidth="1"/>
    <col min="13319" max="13319" width="11.42578125" style="180" customWidth="1"/>
    <col min="13320" max="13320" width="11" style="180" bestFit="1" customWidth="1"/>
    <col min="13321" max="13321" width="2.7109375" style="180" customWidth="1"/>
    <col min="13322" max="13568" width="11.42578125" style="180"/>
    <col min="13569" max="13569" width="2.140625" style="180" customWidth="1"/>
    <col min="13570" max="13570" width="20.85546875" style="180" customWidth="1"/>
    <col min="13571" max="13571" width="14.7109375" style="180" customWidth="1"/>
    <col min="13572" max="13572" width="10.7109375" style="180" customWidth="1"/>
    <col min="13573" max="13573" width="11.140625" style="180" customWidth="1"/>
    <col min="13574" max="13574" width="10.42578125" style="180" customWidth="1"/>
    <col min="13575" max="13575" width="11.42578125" style="180" customWidth="1"/>
    <col min="13576" max="13576" width="11" style="180" bestFit="1" customWidth="1"/>
    <col min="13577" max="13577" width="2.7109375" style="180" customWidth="1"/>
    <col min="13578" max="13824" width="11.42578125" style="180"/>
    <col min="13825" max="13825" width="2.140625" style="180" customWidth="1"/>
    <col min="13826" max="13826" width="20.85546875" style="180" customWidth="1"/>
    <col min="13827" max="13827" width="14.7109375" style="180" customWidth="1"/>
    <col min="13828" max="13828" width="10.7109375" style="180" customWidth="1"/>
    <col min="13829" max="13829" width="11.140625" style="180" customWidth="1"/>
    <col min="13830" max="13830" width="10.42578125" style="180" customWidth="1"/>
    <col min="13831" max="13831" width="11.42578125" style="180" customWidth="1"/>
    <col min="13832" max="13832" width="11" style="180" bestFit="1" customWidth="1"/>
    <col min="13833" max="13833" width="2.7109375" style="180" customWidth="1"/>
    <col min="13834" max="14080" width="11.42578125" style="180"/>
    <col min="14081" max="14081" width="2.140625" style="180" customWidth="1"/>
    <col min="14082" max="14082" width="20.85546875" style="180" customWidth="1"/>
    <col min="14083" max="14083" width="14.7109375" style="180" customWidth="1"/>
    <col min="14084" max="14084" width="10.7109375" style="180" customWidth="1"/>
    <col min="14085" max="14085" width="11.140625" style="180" customWidth="1"/>
    <col min="14086" max="14086" width="10.42578125" style="180" customWidth="1"/>
    <col min="14087" max="14087" width="11.42578125" style="180" customWidth="1"/>
    <col min="14088" max="14088" width="11" style="180" bestFit="1" customWidth="1"/>
    <col min="14089" max="14089" width="2.7109375" style="180" customWidth="1"/>
    <col min="14090" max="14336" width="11.42578125" style="180"/>
    <col min="14337" max="14337" width="2.140625" style="180" customWidth="1"/>
    <col min="14338" max="14338" width="20.85546875" style="180" customWidth="1"/>
    <col min="14339" max="14339" width="14.7109375" style="180" customWidth="1"/>
    <col min="14340" max="14340" width="10.7109375" style="180" customWidth="1"/>
    <col min="14341" max="14341" width="11.140625" style="180" customWidth="1"/>
    <col min="14342" max="14342" width="10.42578125" style="180" customWidth="1"/>
    <col min="14343" max="14343" width="11.42578125" style="180" customWidth="1"/>
    <col min="14344" max="14344" width="11" style="180" bestFit="1" customWidth="1"/>
    <col min="14345" max="14345" width="2.7109375" style="180" customWidth="1"/>
    <col min="14346" max="14592" width="11.42578125" style="180"/>
    <col min="14593" max="14593" width="2.140625" style="180" customWidth="1"/>
    <col min="14594" max="14594" width="20.85546875" style="180" customWidth="1"/>
    <col min="14595" max="14595" width="14.7109375" style="180" customWidth="1"/>
    <col min="14596" max="14596" width="10.7109375" style="180" customWidth="1"/>
    <col min="14597" max="14597" width="11.140625" style="180" customWidth="1"/>
    <col min="14598" max="14598" width="10.42578125" style="180" customWidth="1"/>
    <col min="14599" max="14599" width="11.42578125" style="180" customWidth="1"/>
    <col min="14600" max="14600" width="11" style="180" bestFit="1" customWidth="1"/>
    <col min="14601" max="14601" width="2.7109375" style="180" customWidth="1"/>
    <col min="14602" max="14848" width="11.42578125" style="180"/>
    <col min="14849" max="14849" width="2.140625" style="180" customWidth="1"/>
    <col min="14850" max="14850" width="20.85546875" style="180" customWidth="1"/>
    <col min="14851" max="14851" width="14.7109375" style="180" customWidth="1"/>
    <col min="14852" max="14852" width="10.7109375" style="180" customWidth="1"/>
    <col min="14853" max="14853" width="11.140625" style="180" customWidth="1"/>
    <col min="14854" max="14854" width="10.42578125" style="180" customWidth="1"/>
    <col min="14855" max="14855" width="11.42578125" style="180" customWidth="1"/>
    <col min="14856" max="14856" width="11" style="180" bestFit="1" customWidth="1"/>
    <col min="14857" max="14857" width="2.7109375" style="180" customWidth="1"/>
    <col min="14858" max="15104" width="11.42578125" style="180"/>
    <col min="15105" max="15105" width="2.140625" style="180" customWidth="1"/>
    <col min="15106" max="15106" width="20.85546875" style="180" customWidth="1"/>
    <col min="15107" max="15107" width="14.7109375" style="180" customWidth="1"/>
    <col min="15108" max="15108" width="10.7109375" style="180" customWidth="1"/>
    <col min="15109" max="15109" width="11.140625" style="180" customWidth="1"/>
    <col min="15110" max="15110" width="10.42578125" style="180" customWidth="1"/>
    <col min="15111" max="15111" width="11.42578125" style="180" customWidth="1"/>
    <col min="15112" max="15112" width="11" style="180" bestFit="1" customWidth="1"/>
    <col min="15113" max="15113" width="2.7109375" style="180" customWidth="1"/>
    <col min="15114" max="15360" width="11.42578125" style="180"/>
    <col min="15361" max="15361" width="2.140625" style="180" customWidth="1"/>
    <col min="15362" max="15362" width="20.85546875" style="180" customWidth="1"/>
    <col min="15363" max="15363" width="14.7109375" style="180" customWidth="1"/>
    <col min="15364" max="15364" width="10.7109375" style="180" customWidth="1"/>
    <col min="15365" max="15365" width="11.140625" style="180" customWidth="1"/>
    <col min="15366" max="15366" width="10.42578125" style="180" customWidth="1"/>
    <col min="15367" max="15367" width="11.42578125" style="180" customWidth="1"/>
    <col min="15368" max="15368" width="11" style="180" bestFit="1" customWidth="1"/>
    <col min="15369" max="15369" width="2.7109375" style="180" customWidth="1"/>
    <col min="15370" max="15616" width="11.42578125" style="180"/>
    <col min="15617" max="15617" width="2.140625" style="180" customWidth="1"/>
    <col min="15618" max="15618" width="20.85546875" style="180" customWidth="1"/>
    <col min="15619" max="15619" width="14.7109375" style="180" customWidth="1"/>
    <col min="15620" max="15620" width="10.7109375" style="180" customWidth="1"/>
    <col min="15621" max="15621" width="11.140625" style="180" customWidth="1"/>
    <col min="15622" max="15622" width="10.42578125" style="180" customWidth="1"/>
    <col min="15623" max="15623" width="11.42578125" style="180" customWidth="1"/>
    <col min="15624" max="15624" width="11" style="180" bestFit="1" customWidth="1"/>
    <col min="15625" max="15625" width="2.7109375" style="180" customWidth="1"/>
    <col min="15626" max="15872" width="11.42578125" style="180"/>
    <col min="15873" max="15873" width="2.140625" style="180" customWidth="1"/>
    <col min="15874" max="15874" width="20.85546875" style="180" customWidth="1"/>
    <col min="15875" max="15875" width="14.7109375" style="180" customWidth="1"/>
    <col min="15876" max="15876" width="10.7109375" style="180" customWidth="1"/>
    <col min="15877" max="15877" width="11.140625" style="180" customWidth="1"/>
    <col min="15878" max="15878" width="10.42578125" style="180" customWidth="1"/>
    <col min="15879" max="15879" width="11.42578125" style="180" customWidth="1"/>
    <col min="15880" max="15880" width="11" style="180" bestFit="1" customWidth="1"/>
    <col min="15881" max="15881" width="2.7109375" style="180" customWidth="1"/>
    <col min="15882" max="16128" width="11.42578125" style="180"/>
    <col min="16129" max="16129" width="2.140625" style="180" customWidth="1"/>
    <col min="16130" max="16130" width="20.85546875" style="180" customWidth="1"/>
    <col min="16131" max="16131" width="14.7109375" style="180" customWidth="1"/>
    <col min="16132" max="16132" width="10.7109375" style="180" customWidth="1"/>
    <col min="16133" max="16133" width="11.140625" style="180" customWidth="1"/>
    <col min="16134" max="16134" width="10.42578125" style="180" customWidth="1"/>
    <col min="16135" max="16135" width="11.42578125" style="180" customWidth="1"/>
    <col min="16136" max="16136" width="11" style="180" bestFit="1" customWidth="1"/>
    <col min="16137" max="16137" width="2.7109375" style="180" customWidth="1"/>
    <col min="16138" max="16384" width="11.42578125" style="180"/>
  </cols>
  <sheetData>
    <row r="1" spans="1:11" x14ac:dyDescent="0.2">
      <c r="A1" s="861" t="s">
        <v>394</v>
      </c>
      <c r="B1" s="861"/>
      <c r="C1" s="861"/>
      <c r="D1" s="861"/>
      <c r="E1" s="861"/>
      <c r="F1" s="861"/>
      <c r="G1" s="861"/>
      <c r="H1" s="861"/>
      <c r="I1" s="861"/>
    </row>
    <row r="2" spans="1:11" x14ac:dyDescent="0.2">
      <c r="A2" s="388"/>
      <c r="B2" s="388"/>
      <c r="C2" s="388"/>
      <c r="D2" s="388"/>
      <c r="E2" s="388"/>
      <c r="F2" s="388"/>
      <c r="G2" s="388"/>
      <c r="H2" s="388"/>
      <c r="I2" s="388"/>
    </row>
    <row r="3" spans="1:11" x14ac:dyDescent="0.2">
      <c r="A3" s="388"/>
      <c r="B3" s="808" t="s">
        <v>269</v>
      </c>
      <c r="C3" s="808"/>
      <c r="D3" s="808"/>
      <c r="E3" s="808"/>
      <c r="F3" s="808"/>
      <c r="G3" s="808"/>
      <c r="H3" s="342"/>
      <c r="I3" s="388"/>
    </row>
    <row r="4" spans="1:11" x14ac:dyDescent="0.2">
      <c r="B4" s="121"/>
      <c r="C4" s="118"/>
      <c r="D4" s="118"/>
      <c r="E4" s="119"/>
      <c r="F4" s="120"/>
      <c r="G4" s="118"/>
      <c r="H4" s="121"/>
    </row>
    <row r="5" spans="1:11" x14ac:dyDescent="0.2">
      <c r="B5" s="904" t="s">
        <v>245</v>
      </c>
      <c r="C5" s="886" t="s">
        <v>245</v>
      </c>
      <c r="D5" s="887"/>
      <c r="E5" s="887"/>
      <c r="F5" s="888"/>
    </row>
    <row r="6" spans="1:11" ht="25.5" x14ac:dyDescent="0.2">
      <c r="B6" s="905"/>
      <c r="C6" s="601" t="s">
        <v>247</v>
      </c>
      <c r="D6" s="601" t="s">
        <v>248</v>
      </c>
      <c r="E6" s="601" t="s">
        <v>210</v>
      </c>
      <c r="F6" s="602" t="s">
        <v>249</v>
      </c>
    </row>
    <row r="7" spans="1:11" x14ac:dyDescent="0.2">
      <c r="B7" s="906"/>
      <c r="C7" s="127">
        <v>1854</v>
      </c>
      <c r="D7" s="128">
        <v>900</v>
      </c>
      <c r="E7" s="128">
        <f>C7+D7</f>
        <v>2754</v>
      </c>
      <c r="F7" s="129">
        <v>61</v>
      </c>
    </row>
    <row r="8" spans="1:11" x14ac:dyDescent="0.2">
      <c r="B8" s="136"/>
      <c r="C8" s="136"/>
      <c r="D8" s="136"/>
      <c r="E8" s="148"/>
      <c r="F8" s="148"/>
      <c r="G8" s="148"/>
      <c r="H8" s="137"/>
    </row>
    <row r="9" spans="1:11" x14ac:dyDescent="0.2">
      <c r="B9" s="808" t="s">
        <v>266</v>
      </c>
      <c r="C9" s="808"/>
      <c r="D9" s="808"/>
      <c r="E9" s="808"/>
      <c r="F9" s="808"/>
      <c r="G9" s="808"/>
      <c r="H9" s="117"/>
    </row>
    <row r="10" spans="1:11" x14ac:dyDescent="0.2">
      <c r="B10" s="121"/>
      <c r="C10" s="137"/>
      <c r="D10" s="137"/>
      <c r="E10" s="120"/>
      <c r="F10" s="118"/>
      <c r="G10" s="118"/>
      <c r="H10" s="136"/>
    </row>
    <row r="11" spans="1:11" x14ac:dyDescent="0.2">
      <c r="B11" s="137"/>
      <c r="C11" s="137"/>
      <c r="D11" s="607" t="s">
        <v>247</v>
      </c>
      <c r="E11" s="608" t="s">
        <v>248</v>
      </c>
      <c r="F11" s="607" t="s">
        <v>210</v>
      </c>
      <c r="G11" s="136"/>
    </row>
    <row r="12" spans="1:11" x14ac:dyDescent="0.2">
      <c r="B12" s="895" t="s">
        <v>368</v>
      </c>
      <c r="C12" s="896"/>
      <c r="D12" s="307">
        <v>1639</v>
      </c>
      <c r="E12" s="308">
        <v>821</v>
      </c>
      <c r="F12" s="309">
        <f>D12+E12</f>
        <v>2460</v>
      </c>
      <c r="G12" s="182"/>
    </row>
    <row r="13" spans="1:11" x14ac:dyDescent="0.2">
      <c r="B13" s="895" t="s">
        <v>369</v>
      </c>
      <c r="C13" s="896"/>
      <c r="D13" s="307">
        <v>1096</v>
      </c>
      <c r="E13" s="308">
        <v>459</v>
      </c>
      <c r="F13" s="309">
        <f>D13+E13</f>
        <v>1555</v>
      </c>
      <c r="G13" s="137"/>
    </row>
    <row r="14" spans="1:11" x14ac:dyDescent="0.2">
      <c r="B14" s="811" t="s">
        <v>370</v>
      </c>
      <c r="C14" s="813"/>
      <c r="D14" s="307">
        <v>262</v>
      </c>
      <c r="E14" s="308">
        <v>141</v>
      </c>
      <c r="F14" s="309">
        <f>D14+E14</f>
        <v>403</v>
      </c>
      <c r="G14" s="907"/>
      <c r="H14" s="908"/>
      <c r="I14" s="908"/>
      <c r="J14" s="908"/>
      <c r="K14" s="908"/>
    </row>
    <row r="15" spans="1:11" x14ac:dyDescent="0.2">
      <c r="B15" s="811" t="s">
        <v>395</v>
      </c>
      <c r="C15" s="813"/>
      <c r="D15" s="307">
        <v>158</v>
      </c>
      <c r="E15" s="308">
        <v>65</v>
      </c>
      <c r="F15" s="309">
        <f>D15+E15</f>
        <v>223</v>
      </c>
      <c r="G15" s="147"/>
    </row>
    <row r="16" spans="1:11" x14ac:dyDescent="0.2">
      <c r="B16" s="811" t="s">
        <v>372</v>
      </c>
      <c r="C16" s="813"/>
      <c r="D16" s="128">
        <f t="shared" ref="D16:F16" si="0">D12+D14</f>
        <v>1901</v>
      </c>
      <c r="E16" s="128">
        <f t="shared" si="0"/>
        <v>962</v>
      </c>
      <c r="F16" s="128">
        <f t="shared" si="0"/>
        <v>2863</v>
      </c>
      <c r="G16" s="147"/>
    </row>
    <row r="17" spans="1:256" x14ac:dyDescent="0.2">
      <c r="B17" s="811" t="s">
        <v>373</v>
      </c>
      <c r="C17" s="813"/>
      <c r="D17" s="128">
        <v>1254</v>
      </c>
      <c r="E17" s="128">
        <v>524</v>
      </c>
      <c r="F17" s="128">
        <f>D17+E17</f>
        <v>1778</v>
      </c>
      <c r="G17" s="147"/>
    </row>
    <row r="18" spans="1:256" x14ac:dyDescent="0.2">
      <c r="B18" s="136"/>
      <c r="C18" s="136"/>
      <c r="D18" s="136"/>
      <c r="E18" s="148"/>
      <c r="F18" s="148"/>
      <c r="G18" s="148"/>
      <c r="H18" s="137"/>
    </row>
    <row r="19" spans="1:256" x14ac:dyDescent="0.2">
      <c r="B19" s="808" t="s">
        <v>374</v>
      </c>
      <c r="C19" s="808"/>
      <c r="D19" s="808"/>
      <c r="E19" s="808"/>
      <c r="F19" s="808"/>
      <c r="G19" s="808"/>
      <c r="H19" s="117"/>
    </row>
    <row r="20" spans="1:256" x14ac:dyDescent="0.2">
      <c r="B20" s="155"/>
      <c r="C20" s="120"/>
      <c r="D20" s="120"/>
      <c r="E20" s="118"/>
      <c r="F20" s="132"/>
      <c r="G20" s="137"/>
      <c r="H20" s="137"/>
      <c r="I20" s="132"/>
    </row>
    <row r="21" spans="1:256" ht="25.5" x14ac:dyDescent="0.2">
      <c r="A21" s="254"/>
      <c r="B21" s="609" t="s">
        <v>255</v>
      </c>
      <c r="C21" s="610" t="s">
        <v>375</v>
      </c>
      <c r="D21" s="891" t="s">
        <v>376</v>
      </c>
      <c r="E21" s="888"/>
      <c r="F21" s="891" t="s">
        <v>377</v>
      </c>
      <c r="G21" s="888"/>
      <c r="H21" s="886" t="s">
        <v>210</v>
      </c>
      <c r="I21" s="888"/>
      <c r="J21" s="254"/>
      <c r="K21" s="254"/>
      <c r="L21" s="254"/>
      <c r="M21" s="254"/>
      <c r="N21" s="254"/>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254"/>
      <c r="AU21" s="254"/>
      <c r="AV21" s="254"/>
      <c r="AW21" s="254"/>
      <c r="AX21" s="254"/>
      <c r="AY21" s="254"/>
      <c r="AZ21" s="254"/>
      <c r="BA21" s="254"/>
      <c r="BB21" s="254"/>
      <c r="BC21" s="254"/>
      <c r="BD21" s="254"/>
      <c r="BE21" s="254"/>
      <c r="BF21" s="254"/>
      <c r="BG21" s="254"/>
      <c r="BH21" s="254"/>
      <c r="BI21" s="254"/>
      <c r="BJ21" s="254"/>
      <c r="BK21" s="254"/>
      <c r="BL21" s="254"/>
      <c r="BM21" s="254"/>
      <c r="BN21" s="254"/>
      <c r="BO21" s="254"/>
      <c r="BP21" s="254"/>
      <c r="BQ21" s="254"/>
      <c r="BR21" s="254"/>
      <c r="BS21" s="254"/>
      <c r="BT21" s="254"/>
      <c r="BU21" s="254"/>
      <c r="BV21" s="254"/>
      <c r="BW21" s="254"/>
      <c r="BX21" s="254"/>
      <c r="BY21" s="254"/>
      <c r="BZ21" s="254"/>
      <c r="CA21" s="254"/>
      <c r="CB21" s="254"/>
      <c r="CC21" s="254"/>
      <c r="CD21" s="254"/>
      <c r="CE21" s="254"/>
      <c r="CF21" s="254"/>
      <c r="CG21" s="254"/>
      <c r="CH21" s="254"/>
      <c r="CI21" s="254"/>
      <c r="CJ21" s="254"/>
      <c r="CK21" s="254"/>
      <c r="CL21" s="254"/>
      <c r="CM21" s="254"/>
      <c r="CN21" s="254"/>
      <c r="CO21" s="254"/>
      <c r="CP21" s="254"/>
      <c r="CQ21" s="254"/>
      <c r="CR21" s="254"/>
      <c r="CS21" s="254"/>
      <c r="CT21" s="254"/>
      <c r="CU21" s="254"/>
      <c r="CV21" s="254"/>
      <c r="CW21" s="254"/>
      <c r="CX21" s="254"/>
      <c r="CY21" s="254"/>
      <c r="CZ21" s="254"/>
      <c r="DA21" s="254"/>
      <c r="DB21" s="254"/>
      <c r="DC21" s="254"/>
      <c r="DD21" s="254"/>
      <c r="DE21" s="254"/>
      <c r="DF21" s="254"/>
      <c r="DG21" s="254"/>
      <c r="DH21" s="254"/>
      <c r="DI21" s="254"/>
      <c r="DJ21" s="254"/>
      <c r="DK21" s="254"/>
      <c r="DL21" s="254"/>
      <c r="DM21" s="254"/>
      <c r="DN21" s="254"/>
      <c r="DO21" s="254"/>
      <c r="DP21" s="254"/>
      <c r="DQ21" s="254"/>
      <c r="DR21" s="254"/>
      <c r="DS21" s="254"/>
      <c r="DT21" s="254"/>
      <c r="DU21" s="254"/>
      <c r="DV21" s="254"/>
      <c r="DW21" s="254"/>
      <c r="DX21" s="254"/>
      <c r="DY21" s="254"/>
      <c r="DZ21" s="254"/>
      <c r="EA21" s="254"/>
      <c r="EB21" s="254"/>
      <c r="EC21" s="254"/>
      <c r="ED21" s="254"/>
      <c r="EE21" s="254"/>
      <c r="EF21" s="254"/>
      <c r="EG21" s="254"/>
      <c r="EH21" s="254"/>
      <c r="EI21" s="254"/>
      <c r="EJ21" s="254"/>
      <c r="EK21" s="254"/>
      <c r="EL21" s="254"/>
      <c r="EM21" s="254"/>
      <c r="EN21" s="254"/>
      <c r="EO21" s="254"/>
      <c r="EP21" s="254"/>
      <c r="EQ21" s="254"/>
      <c r="ER21" s="254"/>
      <c r="ES21" s="254"/>
      <c r="ET21" s="254"/>
      <c r="EU21" s="254"/>
      <c r="EV21" s="254"/>
      <c r="EW21" s="254"/>
      <c r="EX21" s="254"/>
      <c r="EY21" s="254"/>
      <c r="EZ21" s="254"/>
      <c r="FA21" s="254"/>
      <c r="FB21" s="254"/>
      <c r="FC21" s="254"/>
      <c r="FD21" s="254"/>
      <c r="FE21" s="254"/>
      <c r="FF21" s="254"/>
      <c r="FG21" s="254"/>
      <c r="FH21" s="254"/>
      <c r="FI21" s="254"/>
      <c r="FJ21" s="254"/>
      <c r="FK21" s="254"/>
      <c r="FL21" s="254"/>
      <c r="FM21" s="254"/>
      <c r="FN21" s="254"/>
      <c r="FO21" s="254"/>
      <c r="FP21" s="254"/>
      <c r="FQ21" s="254"/>
      <c r="FR21" s="254"/>
      <c r="FS21" s="254"/>
      <c r="FT21" s="254"/>
      <c r="FU21" s="254"/>
      <c r="FV21" s="254"/>
      <c r="FW21" s="254"/>
      <c r="FX21" s="254"/>
      <c r="FY21" s="254"/>
      <c r="FZ21" s="254"/>
      <c r="GA21" s="254"/>
      <c r="GB21" s="254"/>
      <c r="GC21" s="254"/>
      <c r="GD21" s="254"/>
      <c r="GE21" s="254"/>
      <c r="GF21" s="254"/>
      <c r="GG21" s="254"/>
      <c r="GH21" s="254"/>
      <c r="GI21" s="254"/>
      <c r="GJ21" s="254"/>
      <c r="GK21" s="254"/>
      <c r="GL21" s="254"/>
      <c r="GM21" s="254"/>
      <c r="GN21" s="254"/>
      <c r="GO21" s="254"/>
      <c r="GP21" s="254"/>
      <c r="GQ21" s="254"/>
      <c r="GR21" s="254"/>
      <c r="GS21" s="254"/>
      <c r="GT21" s="254"/>
      <c r="GU21" s="254"/>
      <c r="GV21" s="254"/>
      <c r="GW21" s="254"/>
      <c r="GX21" s="254"/>
      <c r="GY21" s="254"/>
      <c r="GZ21" s="254"/>
      <c r="HA21" s="254"/>
      <c r="HB21" s="254"/>
      <c r="HC21" s="254"/>
      <c r="HD21" s="254"/>
      <c r="HE21" s="254"/>
      <c r="HF21" s="254"/>
      <c r="HG21" s="254"/>
      <c r="HH21" s="254"/>
      <c r="HI21" s="254"/>
      <c r="HJ21" s="254"/>
      <c r="HK21" s="254"/>
      <c r="HL21" s="254"/>
      <c r="HM21" s="254"/>
      <c r="HN21" s="254"/>
      <c r="HO21" s="254"/>
      <c r="HP21" s="254"/>
      <c r="HQ21" s="254"/>
      <c r="HR21" s="254"/>
      <c r="HS21" s="254"/>
      <c r="HT21" s="254"/>
      <c r="HU21" s="254"/>
      <c r="HV21" s="254"/>
      <c r="HW21" s="254"/>
      <c r="HX21" s="254"/>
      <c r="HY21" s="254"/>
      <c r="HZ21" s="254"/>
      <c r="IA21" s="254"/>
      <c r="IB21" s="254"/>
      <c r="IC21" s="254"/>
      <c r="ID21" s="254"/>
      <c r="IE21" s="254"/>
      <c r="IF21" s="254"/>
      <c r="IG21" s="254"/>
      <c r="IH21" s="254"/>
      <c r="II21" s="254"/>
      <c r="IJ21" s="254"/>
      <c r="IK21" s="254"/>
      <c r="IL21" s="254"/>
      <c r="IM21" s="254"/>
      <c r="IN21" s="254"/>
      <c r="IO21" s="254"/>
      <c r="IP21" s="254"/>
      <c r="IQ21" s="254"/>
      <c r="IR21" s="254"/>
      <c r="IS21" s="254"/>
      <c r="IT21" s="254"/>
      <c r="IU21" s="254"/>
      <c r="IV21" s="254"/>
    </row>
    <row r="22" spans="1:256" x14ac:dyDescent="0.2">
      <c r="B22" s="351">
        <v>24</v>
      </c>
      <c r="C22" s="351">
        <v>11</v>
      </c>
      <c r="D22" s="804">
        <v>44</v>
      </c>
      <c r="E22" s="805"/>
      <c r="F22" s="804">
        <v>74</v>
      </c>
      <c r="G22" s="805"/>
      <c r="H22" s="806">
        <f>SUM(B22:G22)</f>
        <v>153</v>
      </c>
      <c r="I22" s="807"/>
      <c r="J22" s="254"/>
    </row>
    <row r="23" spans="1:256" x14ac:dyDescent="0.2">
      <c r="B23" s="136"/>
      <c r="C23" s="136"/>
      <c r="D23" s="136"/>
      <c r="E23" s="148"/>
      <c r="F23" s="148"/>
      <c r="G23" s="148"/>
      <c r="H23" s="137"/>
      <c r="I23" s="132"/>
    </row>
    <row r="24" spans="1:256" x14ac:dyDescent="0.2">
      <c r="B24" s="808" t="s">
        <v>358</v>
      </c>
      <c r="C24" s="808"/>
      <c r="D24" s="808"/>
      <c r="E24" s="808"/>
      <c r="F24" s="808"/>
      <c r="G24" s="808"/>
      <c r="H24" s="808"/>
      <c r="I24" s="808"/>
    </row>
    <row r="25" spans="1:256" x14ac:dyDescent="0.2">
      <c r="B25" s="156"/>
      <c r="C25" s="156"/>
      <c r="D25" s="156"/>
      <c r="E25" s="156"/>
      <c r="F25" s="156"/>
      <c r="G25" s="156"/>
      <c r="H25" s="156"/>
      <c r="I25" s="156"/>
    </row>
    <row r="26" spans="1:256" x14ac:dyDescent="0.2">
      <c r="B26" s="157"/>
      <c r="C26" s="872" t="s">
        <v>378</v>
      </c>
      <c r="D26" s="872" t="s">
        <v>379</v>
      </c>
      <c r="E26" s="872" t="s">
        <v>380</v>
      </c>
      <c r="F26" s="872" t="s">
        <v>381</v>
      </c>
      <c r="G26" s="872" t="s">
        <v>382</v>
      </c>
      <c r="H26" s="872" t="s">
        <v>210</v>
      </c>
    </row>
    <row r="27" spans="1:256" x14ac:dyDescent="0.2">
      <c r="B27" s="157"/>
      <c r="C27" s="873"/>
      <c r="D27" s="873"/>
      <c r="E27" s="873"/>
      <c r="F27" s="873"/>
      <c r="G27" s="873"/>
      <c r="H27" s="873"/>
    </row>
    <row r="28" spans="1:256" x14ac:dyDescent="0.2">
      <c r="B28" s="157"/>
      <c r="C28" s="873"/>
      <c r="D28" s="873"/>
      <c r="E28" s="873"/>
      <c r="F28" s="873"/>
      <c r="G28" s="873"/>
      <c r="H28" s="873"/>
    </row>
    <row r="29" spans="1:256" x14ac:dyDescent="0.2">
      <c r="B29" s="157"/>
      <c r="C29" s="873"/>
      <c r="D29" s="873"/>
      <c r="E29" s="873"/>
      <c r="F29" s="873"/>
      <c r="G29" s="873"/>
      <c r="H29" s="873"/>
    </row>
    <row r="30" spans="1:256" x14ac:dyDescent="0.2">
      <c r="B30" s="157"/>
      <c r="C30" s="873"/>
      <c r="D30" s="873"/>
      <c r="E30" s="873"/>
      <c r="F30" s="873"/>
      <c r="G30" s="873"/>
      <c r="H30" s="873"/>
    </row>
    <row r="31" spans="1:256" x14ac:dyDescent="0.2">
      <c r="B31" s="157"/>
      <c r="C31" s="873"/>
      <c r="D31" s="873"/>
      <c r="E31" s="873"/>
      <c r="F31" s="873"/>
      <c r="G31" s="873"/>
      <c r="H31" s="873"/>
    </row>
    <row r="32" spans="1:256" x14ac:dyDescent="0.2">
      <c r="B32" s="157"/>
      <c r="C32" s="874"/>
      <c r="D32" s="874"/>
      <c r="E32" s="874"/>
      <c r="F32" s="874"/>
      <c r="G32" s="874"/>
      <c r="H32" s="874"/>
    </row>
    <row r="33" spans="2:9" x14ac:dyDescent="0.2">
      <c r="B33" s="158" t="s">
        <v>272</v>
      </c>
      <c r="C33" s="358">
        <v>18.77269426289034</v>
      </c>
      <c r="D33" s="164">
        <v>1.2345679012345678</v>
      </c>
      <c r="E33" s="164">
        <v>14.0159767610748</v>
      </c>
      <c r="F33" s="358">
        <v>14.197530864197532</v>
      </c>
      <c r="G33" s="358">
        <v>51.779230210602762</v>
      </c>
      <c r="H33" s="236">
        <f>SUM(C33:G33)</f>
        <v>100</v>
      </c>
    </row>
    <row r="34" spans="2:9" x14ac:dyDescent="0.2">
      <c r="B34" s="160" t="s">
        <v>222</v>
      </c>
      <c r="C34" s="363"/>
      <c r="D34" s="162"/>
      <c r="E34" s="162"/>
      <c r="F34" s="162"/>
      <c r="G34" s="161"/>
      <c r="H34" s="237">
        <v>2754</v>
      </c>
    </row>
    <row r="35" spans="2:9" x14ac:dyDescent="0.2">
      <c r="B35" s="136"/>
      <c r="C35" s="136"/>
      <c r="D35" s="136"/>
      <c r="E35" s="148"/>
      <c r="F35" s="148"/>
      <c r="G35" s="148"/>
      <c r="H35" s="137"/>
      <c r="I35" s="132"/>
    </row>
    <row r="36" spans="2:9" x14ac:dyDescent="0.2">
      <c r="B36" s="808" t="s">
        <v>264</v>
      </c>
      <c r="C36" s="808"/>
      <c r="D36" s="808"/>
      <c r="E36" s="808"/>
      <c r="F36" s="808"/>
      <c r="G36" s="808"/>
      <c r="H36" s="808"/>
      <c r="I36" s="808"/>
    </row>
    <row r="37" spans="2:9" x14ac:dyDescent="0.2">
      <c r="B37" s="376"/>
      <c r="C37" s="168"/>
      <c r="D37" s="168"/>
      <c r="E37" s="168"/>
      <c r="F37" s="165"/>
      <c r="G37" s="165"/>
      <c r="H37" s="238"/>
      <c r="I37" s="256"/>
    </row>
    <row r="38" spans="2:9" x14ac:dyDescent="0.2">
      <c r="B38" s="875" t="s">
        <v>219</v>
      </c>
      <c r="C38" s="877" t="s">
        <v>272</v>
      </c>
      <c r="D38" s="877"/>
      <c r="E38" s="165"/>
      <c r="F38" s="238"/>
      <c r="G38" s="256"/>
    </row>
    <row r="39" spans="2:9" x14ac:dyDescent="0.2">
      <c r="B39" s="876"/>
      <c r="C39" s="882"/>
      <c r="D39" s="882"/>
      <c r="E39" s="165"/>
      <c r="F39" s="238"/>
      <c r="G39" s="256"/>
    </row>
    <row r="40" spans="2:9" x14ac:dyDescent="0.2">
      <c r="B40" s="343" t="s">
        <v>223</v>
      </c>
      <c r="C40" s="845">
        <v>0.68990559186637623</v>
      </c>
      <c r="D40" s="846"/>
      <c r="E40" s="165"/>
      <c r="F40" s="238"/>
      <c r="G40" s="256"/>
    </row>
    <row r="41" spans="2:9" x14ac:dyDescent="0.2">
      <c r="B41" s="361" t="s">
        <v>224</v>
      </c>
      <c r="C41" s="843">
        <v>57.697893972403776</v>
      </c>
      <c r="D41" s="844"/>
      <c r="E41" s="165"/>
      <c r="F41" s="238"/>
      <c r="G41" s="256"/>
    </row>
    <row r="42" spans="2:9" x14ac:dyDescent="0.2">
      <c r="B42" s="361" t="s">
        <v>225</v>
      </c>
      <c r="C42" s="843">
        <v>24.582425562817718</v>
      </c>
      <c r="D42" s="844"/>
      <c r="E42" s="165"/>
      <c r="F42" s="238"/>
      <c r="G42" s="256"/>
    </row>
    <row r="43" spans="2:9" x14ac:dyDescent="0.2">
      <c r="B43" s="361" t="s">
        <v>226</v>
      </c>
      <c r="C43" s="843">
        <v>9.6949891067538125</v>
      </c>
      <c r="D43" s="844"/>
      <c r="E43" s="165"/>
      <c r="F43" s="238"/>
      <c r="G43" s="256"/>
    </row>
    <row r="44" spans="2:9" x14ac:dyDescent="0.2">
      <c r="B44" s="361" t="s">
        <v>227</v>
      </c>
      <c r="C44" s="843">
        <v>2.7959331880900509</v>
      </c>
      <c r="D44" s="844"/>
      <c r="E44" s="165"/>
      <c r="F44" s="238"/>
      <c r="G44" s="256"/>
    </row>
    <row r="45" spans="2:9" x14ac:dyDescent="0.2">
      <c r="B45" s="361" t="s">
        <v>228</v>
      </c>
      <c r="C45" s="843">
        <v>2.1423384168482209</v>
      </c>
      <c r="D45" s="844"/>
      <c r="E45" s="165"/>
      <c r="F45" s="238"/>
      <c r="G45" s="256"/>
    </row>
    <row r="46" spans="2:9" x14ac:dyDescent="0.2">
      <c r="B46" s="361" t="s">
        <v>229</v>
      </c>
      <c r="C46" s="843">
        <v>1.3071895424836601</v>
      </c>
      <c r="D46" s="844"/>
      <c r="E46" s="165"/>
      <c r="F46" s="238"/>
      <c r="G46" s="256"/>
    </row>
    <row r="47" spans="2:9" x14ac:dyDescent="0.2">
      <c r="B47" s="361" t="s">
        <v>230</v>
      </c>
      <c r="C47" s="843">
        <v>0.76252723311546844</v>
      </c>
      <c r="D47" s="844"/>
      <c r="E47" s="165"/>
      <c r="F47" s="238"/>
      <c r="G47" s="256"/>
    </row>
    <row r="48" spans="2:9" x14ac:dyDescent="0.2">
      <c r="B48" s="361" t="s">
        <v>231</v>
      </c>
      <c r="C48" s="843">
        <v>0.32679738562091504</v>
      </c>
      <c r="D48" s="844"/>
      <c r="E48" s="165"/>
      <c r="F48" s="238"/>
      <c r="G48" s="256"/>
    </row>
    <row r="49" spans="2:9" x14ac:dyDescent="0.2">
      <c r="B49" s="362" t="s">
        <v>211</v>
      </c>
      <c r="C49" s="843">
        <v>0</v>
      </c>
      <c r="D49" s="844"/>
      <c r="E49" s="165"/>
      <c r="F49" s="238"/>
      <c r="G49" s="256"/>
    </row>
    <row r="50" spans="2:9" x14ac:dyDescent="0.2">
      <c r="B50" s="364" t="s">
        <v>210</v>
      </c>
      <c r="C50" s="837">
        <f>SUM(C40:C49)</f>
        <v>99.999999999999986</v>
      </c>
      <c r="D50" s="838"/>
      <c r="E50" s="165"/>
      <c r="F50" s="238"/>
      <c r="G50" s="256"/>
    </row>
    <row r="51" spans="2:9" x14ac:dyDescent="0.2">
      <c r="B51" s="365" t="s">
        <v>222</v>
      </c>
      <c r="C51" s="839">
        <v>2754</v>
      </c>
      <c r="D51" s="840"/>
      <c r="E51" s="165"/>
      <c r="F51" s="238"/>
      <c r="G51" s="256"/>
    </row>
    <row r="52" spans="2:9" x14ac:dyDescent="0.2">
      <c r="B52" s="167"/>
      <c r="C52" s="165"/>
      <c r="D52" s="165"/>
      <c r="E52" s="165"/>
      <c r="F52" s="165"/>
      <c r="G52" s="165"/>
      <c r="H52" s="238"/>
      <c r="I52" s="256"/>
    </row>
  </sheetData>
  <mergeCells count="41">
    <mergeCell ref="B19:G19"/>
    <mergeCell ref="A1:I1"/>
    <mergeCell ref="B3:G3"/>
    <mergeCell ref="B5:B7"/>
    <mergeCell ref="C5:F5"/>
    <mergeCell ref="B9:G9"/>
    <mergeCell ref="B12:C12"/>
    <mergeCell ref="B13:C13"/>
    <mergeCell ref="B14:C14"/>
    <mergeCell ref="B15:C15"/>
    <mergeCell ref="B16:C16"/>
    <mergeCell ref="B17:C17"/>
    <mergeCell ref="G14:K14"/>
    <mergeCell ref="D21:E21"/>
    <mergeCell ref="F21:G21"/>
    <mergeCell ref="H21:I21"/>
    <mergeCell ref="D22:E22"/>
    <mergeCell ref="F22:G22"/>
    <mergeCell ref="H22:I22"/>
    <mergeCell ref="C42:D42"/>
    <mergeCell ref="B24:I24"/>
    <mergeCell ref="C26:C32"/>
    <mergeCell ref="D26:D32"/>
    <mergeCell ref="E26:E32"/>
    <mergeCell ref="F26:F32"/>
    <mergeCell ref="G26:G32"/>
    <mergeCell ref="H26:H32"/>
    <mergeCell ref="B36:I36"/>
    <mergeCell ref="B38:B39"/>
    <mergeCell ref="C38:D39"/>
    <mergeCell ref="C40:D40"/>
    <mergeCell ref="C41:D41"/>
    <mergeCell ref="C49:D49"/>
    <mergeCell ref="C50:D50"/>
    <mergeCell ref="C51:D51"/>
    <mergeCell ref="C43:D43"/>
    <mergeCell ref="C44:D44"/>
    <mergeCell ref="C45:D45"/>
    <mergeCell ref="C46:D46"/>
    <mergeCell ref="C47:D47"/>
    <mergeCell ref="C48:D48"/>
  </mergeCells>
  <pageMargins left="0.7" right="0.7" top="0.75" bottom="0.75" header="0.3" footer="0.3"/>
  <ignoredErrors>
    <ignoredError sqref="F16" formula="1"/>
  </ignoredError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workbookViewId="0">
      <selection activeCell="H30" sqref="H30"/>
    </sheetView>
  </sheetViews>
  <sheetFormatPr baseColWidth="10" defaultRowHeight="12.75" x14ac:dyDescent="0.2"/>
  <cols>
    <col min="1" max="1" width="2.140625" style="180" customWidth="1"/>
    <col min="2" max="2" width="11.42578125" style="180" customWidth="1"/>
    <col min="3" max="4" width="11.42578125" style="180"/>
    <col min="5" max="5" width="9.85546875" style="180" customWidth="1"/>
    <col min="6" max="7" width="25.7109375" style="180" customWidth="1"/>
    <col min="8" max="8" width="4" style="180" customWidth="1"/>
    <col min="9" max="256" width="11.42578125" style="180"/>
    <col min="257" max="257" width="2.140625" style="180" customWidth="1"/>
    <col min="258" max="258" width="11.42578125" style="180" customWidth="1"/>
    <col min="259" max="260" width="11.42578125" style="180"/>
    <col min="261" max="261" width="9.85546875" style="180" customWidth="1"/>
    <col min="262" max="263" width="25.7109375" style="180" customWidth="1"/>
    <col min="264" max="264" width="4" style="180" customWidth="1"/>
    <col min="265" max="512" width="11.42578125" style="180"/>
    <col min="513" max="513" width="2.140625" style="180" customWidth="1"/>
    <col min="514" max="514" width="11.42578125" style="180" customWidth="1"/>
    <col min="515" max="516" width="11.42578125" style="180"/>
    <col min="517" max="517" width="9.85546875" style="180" customWidth="1"/>
    <col min="518" max="519" width="25.7109375" style="180" customWidth="1"/>
    <col min="520" max="520" width="4" style="180" customWidth="1"/>
    <col min="521" max="768" width="11.42578125" style="180"/>
    <col min="769" max="769" width="2.140625" style="180" customWidth="1"/>
    <col min="770" max="770" width="11.42578125" style="180" customWidth="1"/>
    <col min="771" max="772" width="11.42578125" style="180"/>
    <col min="773" max="773" width="9.85546875" style="180" customWidth="1"/>
    <col min="774" max="775" width="25.7109375" style="180" customWidth="1"/>
    <col min="776" max="776" width="4" style="180" customWidth="1"/>
    <col min="777" max="1024" width="11.42578125" style="180"/>
    <col min="1025" max="1025" width="2.140625" style="180" customWidth="1"/>
    <col min="1026" max="1026" width="11.42578125" style="180" customWidth="1"/>
    <col min="1027" max="1028" width="11.42578125" style="180"/>
    <col min="1029" max="1029" width="9.85546875" style="180" customWidth="1"/>
    <col min="1030" max="1031" width="25.7109375" style="180" customWidth="1"/>
    <col min="1032" max="1032" width="4" style="180" customWidth="1"/>
    <col min="1033" max="1280" width="11.42578125" style="180"/>
    <col min="1281" max="1281" width="2.140625" style="180" customWidth="1"/>
    <col min="1282" max="1282" width="11.42578125" style="180" customWidth="1"/>
    <col min="1283" max="1284" width="11.42578125" style="180"/>
    <col min="1285" max="1285" width="9.85546875" style="180" customWidth="1"/>
    <col min="1286" max="1287" width="25.7109375" style="180" customWidth="1"/>
    <col min="1288" max="1288" width="4" style="180" customWidth="1"/>
    <col min="1289" max="1536" width="11.42578125" style="180"/>
    <col min="1537" max="1537" width="2.140625" style="180" customWidth="1"/>
    <col min="1538" max="1538" width="11.42578125" style="180" customWidth="1"/>
    <col min="1539" max="1540" width="11.42578125" style="180"/>
    <col min="1541" max="1541" width="9.85546875" style="180" customWidth="1"/>
    <col min="1542" max="1543" width="25.7109375" style="180" customWidth="1"/>
    <col min="1544" max="1544" width="4" style="180" customWidth="1"/>
    <col min="1545" max="1792" width="11.42578125" style="180"/>
    <col min="1793" max="1793" width="2.140625" style="180" customWidth="1"/>
    <col min="1794" max="1794" width="11.42578125" style="180" customWidth="1"/>
    <col min="1795" max="1796" width="11.42578125" style="180"/>
    <col min="1797" max="1797" width="9.85546875" style="180" customWidth="1"/>
    <col min="1798" max="1799" width="25.7109375" style="180" customWidth="1"/>
    <col min="1800" max="1800" width="4" style="180" customWidth="1"/>
    <col min="1801" max="2048" width="11.42578125" style="180"/>
    <col min="2049" max="2049" width="2.140625" style="180" customWidth="1"/>
    <col min="2050" max="2050" width="11.42578125" style="180" customWidth="1"/>
    <col min="2051" max="2052" width="11.42578125" style="180"/>
    <col min="2053" max="2053" width="9.85546875" style="180" customWidth="1"/>
    <col min="2054" max="2055" width="25.7109375" style="180" customWidth="1"/>
    <col min="2056" max="2056" width="4" style="180" customWidth="1"/>
    <col min="2057" max="2304" width="11.42578125" style="180"/>
    <col min="2305" max="2305" width="2.140625" style="180" customWidth="1"/>
    <col min="2306" max="2306" width="11.42578125" style="180" customWidth="1"/>
    <col min="2307" max="2308" width="11.42578125" style="180"/>
    <col min="2309" max="2309" width="9.85546875" style="180" customWidth="1"/>
    <col min="2310" max="2311" width="25.7109375" style="180" customWidth="1"/>
    <col min="2312" max="2312" width="4" style="180" customWidth="1"/>
    <col min="2313" max="2560" width="11.42578125" style="180"/>
    <col min="2561" max="2561" width="2.140625" style="180" customWidth="1"/>
    <col min="2562" max="2562" width="11.42578125" style="180" customWidth="1"/>
    <col min="2563" max="2564" width="11.42578125" style="180"/>
    <col min="2565" max="2565" width="9.85546875" style="180" customWidth="1"/>
    <col min="2566" max="2567" width="25.7109375" style="180" customWidth="1"/>
    <col min="2568" max="2568" width="4" style="180" customWidth="1"/>
    <col min="2569" max="2816" width="11.42578125" style="180"/>
    <col min="2817" max="2817" width="2.140625" style="180" customWidth="1"/>
    <col min="2818" max="2818" width="11.42578125" style="180" customWidth="1"/>
    <col min="2819" max="2820" width="11.42578125" style="180"/>
    <col min="2821" max="2821" width="9.85546875" style="180" customWidth="1"/>
    <col min="2822" max="2823" width="25.7109375" style="180" customWidth="1"/>
    <col min="2824" max="2824" width="4" style="180" customWidth="1"/>
    <col min="2825" max="3072" width="11.42578125" style="180"/>
    <col min="3073" max="3073" width="2.140625" style="180" customWidth="1"/>
    <col min="3074" max="3074" width="11.42578125" style="180" customWidth="1"/>
    <col min="3075" max="3076" width="11.42578125" style="180"/>
    <col min="3077" max="3077" width="9.85546875" style="180" customWidth="1"/>
    <col min="3078" max="3079" width="25.7109375" style="180" customWidth="1"/>
    <col min="3080" max="3080" width="4" style="180" customWidth="1"/>
    <col min="3081" max="3328" width="11.42578125" style="180"/>
    <col min="3329" max="3329" width="2.140625" style="180" customWidth="1"/>
    <col min="3330" max="3330" width="11.42578125" style="180" customWidth="1"/>
    <col min="3331" max="3332" width="11.42578125" style="180"/>
    <col min="3333" max="3333" width="9.85546875" style="180" customWidth="1"/>
    <col min="3334" max="3335" width="25.7109375" style="180" customWidth="1"/>
    <col min="3336" max="3336" width="4" style="180" customWidth="1"/>
    <col min="3337" max="3584" width="11.42578125" style="180"/>
    <col min="3585" max="3585" width="2.140625" style="180" customWidth="1"/>
    <col min="3586" max="3586" width="11.42578125" style="180" customWidth="1"/>
    <col min="3587" max="3588" width="11.42578125" style="180"/>
    <col min="3589" max="3589" width="9.85546875" style="180" customWidth="1"/>
    <col min="3590" max="3591" width="25.7109375" style="180" customWidth="1"/>
    <col min="3592" max="3592" width="4" style="180" customWidth="1"/>
    <col min="3593" max="3840" width="11.42578125" style="180"/>
    <col min="3841" max="3841" width="2.140625" style="180" customWidth="1"/>
    <col min="3842" max="3842" width="11.42578125" style="180" customWidth="1"/>
    <col min="3843" max="3844" width="11.42578125" style="180"/>
    <col min="3845" max="3845" width="9.85546875" style="180" customWidth="1"/>
    <col min="3846" max="3847" width="25.7109375" style="180" customWidth="1"/>
    <col min="3848" max="3848" width="4" style="180" customWidth="1"/>
    <col min="3849" max="4096" width="11.42578125" style="180"/>
    <col min="4097" max="4097" width="2.140625" style="180" customWidth="1"/>
    <col min="4098" max="4098" width="11.42578125" style="180" customWidth="1"/>
    <col min="4099" max="4100" width="11.42578125" style="180"/>
    <col min="4101" max="4101" width="9.85546875" style="180" customWidth="1"/>
    <col min="4102" max="4103" width="25.7109375" style="180" customWidth="1"/>
    <col min="4104" max="4104" width="4" style="180" customWidth="1"/>
    <col min="4105" max="4352" width="11.42578125" style="180"/>
    <col min="4353" max="4353" width="2.140625" style="180" customWidth="1"/>
    <col min="4354" max="4354" width="11.42578125" style="180" customWidth="1"/>
    <col min="4355" max="4356" width="11.42578125" style="180"/>
    <col min="4357" max="4357" width="9.85546875" style="180" customWidth="1"/>
    <col min="4358" max="4359" width="25.7109375" style="180" customWidth="1"/>
    <col min="4360" max="4360" width="4" style="180" customWidth="1"/>
    <col min="4361" max="4608" width="11.42578125" style="180"/>
    <col min="4609" max="4609" width="2.140625" style="180" customWidth="1"/>
    <col min="4610" max="4610" width="11.42578125" style="180" customWidth="1"/>
    <col min="4611" max="4612" width="11.42578125" style="180"/>
    <col min="4613" max="4613" width="9.85546875" style="180" customWidth="1"/>
    <col min="4614" max="4615" width="25.7109375" style="180" customWidth="1"/>
    <col min="4616" max="4616" width="4" style="180" customWidth="1"/>
    <col min="4617" max="4864" width="11.42578125" style="180"/>
    <col min="4865" max="4865" width="2.140625" style="180" customWidth="1"/>
    <col min="4866" max="4866" width="11.42578125" style="180" customWidth="1"/>
    <col min="4867" max="4868" width="11.42578125" style="180"/>
    <col min="4869" max="4869" width="9.85546875" style="180" customWidth="1"/>
    <col min="4870" max="4871" width="25.7109375" style="180" customWidth="1"/>
    <col min="4872" max="4872" width="4" style="180" customWidth="1"/>
    <col min="4873" max="5120" width="11.42578125" style="180"/>
    <col min="5121" max="5121" width="2.140625" style="180" customWidth="1"/>
    <col min="5122" max="5122" width="11.42578125" style="180" customWidth="1"/>
    <col min="5123" max="5124" width="11.42578125" style="180"/>
    <col min="5125" max="5125" width="9.85546875" style="180" customWidth="1"/>
    <col min="5126" max="5127" width="25.7109375" style="180" customWidth="1"/>
    <col min="5128" max="5128" width="4" style="180" customWidth="1"/>
    <col min="5129" max="5376" width="11.42578125" style="180"/>
    <col min="5377" max="5377" width="2.140625" style="180" customWidth="1"/>
    <col min="5378" max="5378" width="11.42578125" style="180" customWidth="1"/>
    <col min="5379" max="5380" width="11.42578125" style="180"/>
    <col min="5381" max="5381" width="9.85546875" style="180" customWidth="1"/>
    <col min="5382" max="5383" width="25.7109375" style="180" customWidth="1"/>
    <col min="5384" max="5384" width="4" style="180" customWidth="1"/>
    <col min="5385" max="5632" width="11.42578125" style="180"/>
    <col min="5633" max="5633" width="2.140625" style="180" customWidth="1"/>
    <col min="5634" max="5634" width="11.42578125" style="180" customWidth="1"/>
    <col min="5635" max="5636" width="11.42578125" style="180"/>
    <col min="5637" max="5637" width="9.85546875" style="180" customWidth="1"/>
    <col min="5638" max="5639" width="25.7109375" style="180" customWidth="1"/>
    <col min="5640" max="5640" width="4" style="180" customWidth="1"/>
    <col min="5641" max="5888" width="11.42578125" style="180"/>
    <col min="5889" max="5889" width="2.140625" style="180" customWidth="1"/>
    <col min="5890" max="5890" width="11.42578125" style="180" customWidth="1"/>
    <col min="5891" max="5892" width="11.42578125" style="180"/>
    <col min="5893" max="5893" width="9.85546875" style="180" customWidth="1"/>
    <col min="5894" max="5895" width="25.7109375" style="180" customWidth="1"/>
    <col min="5896" max="5896" width="4" style="180" customWidth="1"/>
    <col min="5897" max="6144" width="11.42578125" style="180"/>
    <col min="6145" max="6145" width="2.140625" style="180" customWidth="1"/>
    <col min="6146" max="6146" width="11.42578125" style="180" customWidth="1"/>
    <col min="6147" max="6148" width="11.42578125" style="180"/>
    <col min="6149" max="6149" width="9.85546875" style="180" customWidth="1"/>
    <col min="6150" max="6151" width="25.7109375" style="180" customWidth="1"/>
    <col min="6152" max="6152" width="4" style="180" customWidth="1"/>
    <col min="6153" max="6400" width="11.42578125" style="180"/>
    <col min="6401" max="6401" width="2.140625" style="180" customWidth="1"/>
    <col min="6402" max="6402" width="11.42578125" style="180" customWidth="1"/>
    <col min="6403" max="6404" width="11.42578125" style="180"/>
    <col min="6405" max="6405" width="9.85546875" style="180" customWidth="1"/>
    <col min="6406" max="6407" width="25.7109375" style="180" customWidth="1"/>
    <col min="6408" max="6408" width="4" style="180" customWidth="1"/>
    <col min="6409" max="6656" width="11.42578125" style="180"/>
    <col min="6657" max="6657" width="2.140625" style="180" customWidth="1"/>
    <col min="6658" max="6658" width="11.42578125" style="180" customWidth="1"/>
    <col min="6659" max="6660" width="11.42578125" style="180"/>
    <col min="6661" max="6661" width="9.85546875" style="180" customWidth="1"/>
    <col min="6662" max="6663" width="25.7109375" style="180" customWidth="1"/>
    <col min="6664" max="6664" width="4" style="180" customWidth="1"/>
    <col min="6665" max="6912" width="11.42578125" style="180"/>
    <col min="6913" max="6913" width="2.140625" style="180" customWidth="1"/>
    <col min="6914" max="6914" width="11.42578125" style="180" customWidth="1"/>
    <col min="6915" max="6916" width="11.42578125" style="180"/>
    <col min="6917" max="6917" width="9.85546875" style="180" customWidth="1"/>
    <col min="6918" max="6919" width="25.7109375" style="180" customWidth="1"/>
    <col min="6920" max="6920" width="4" style="180" customWidth="1"/>
    <col min="6921" max="7168" width="11.42578125" style="180"/>
    <col min="7169" max="7169" width="2.140625" style="180" customWidth="1"/>
    <col min="7170" max="7170" width="11.42578125" style="180" customWidth="1"/>
    <col min="7171" max="7172" width="11.42578125" style="180"/>
    <col min="7173" max="7173" width="9.85546875" style="180" customWidth="1"/>
    <col min="7174" max="7175" width="25.7109375" style="180" customWidth="1"/>
    <col min="7176" max="7176" width="4" style="180" customWidth="1"/>
    <col min="7177" max="7424" width="11.42578125" style="180"/>
    <col min="7425" max="7425" width="2.140625" style="180" customWidth="1"/>
    <col min="7426" max="7426" width="11.42578125" style="180" customWidth="1"/>
    <col min="7427" max="7428" width="11.42578125" style="180"/>
    <col min="7429" max="7429" width="9.85546875" style="180" customWidth="1"/>
    <col min="7430" max="7431" width="25.7109375" style="180" customWidth="1"/>
    <col min="7432" max="7432" width="4" style="180" customWidth="1"/>
    <col min="7433" max="7680" width="11.42578125" style="180"/>
    <col min="7681" max="7681" width="2.140625" style="180" customWidth="1"/>
    <col min="7682" max="7682" width="11.42578125" style="180" customWidth="1"/>
    <col min="7683" max="7684" width="11.42578125" style="180"/>
    <col min="7685" max="7685" width="9.85546875" style="180" customWidth="1"/>
    <col min="7686" max="7687" width="25.7109375" style="180" customWidth="1"/>
    <col min="7688" max="7688" width="4" style="180" customWidth="1"/>
    <col min="7689" max="7936" width="11.42578125" style="180"/>
    <col min="7937" max="7937" width="2.140625" style="180" customWidth="1"/>
    <col min="7938" max="7938" width="11.42578125" style="180" customWidth="1"/>
    <col min="7939" max="7940" width="11.42578125" style="180"/>
    <col min="7941" max="7941" width="9.85546875" style="180" customWidth="1"/>
    <col min="7942" max="7943" width="25.7109375" style="180" customWidth="1"/>
    <col min="7944" max="7944" width="4" style="180" customWidth="1"/>
    <col min="7945" max="8192" width="11.42578125" style="180"/>
    <col min="8193" max="8193" width="2.140625" style="180" customWidth="1"/>
    <col min="8194" max="8194" width="11.42578125" style="180" customWidth="1"/>
    <col min="8195" max="8196" width="11.42578125" style="180"/>
    <col min="8197" max="8197" width="9.85546875" style="180" customWidth="1"/>
    <col min="8198" max="8199" width="25.7109375" style="180" customWidth="1"/>
    <col min="8200" max="8200" width="4" style="180" customWidth="1"/>
    <col min="8201" max="8448" width="11.42578125" style="180"/>
    <col min="8449" max="8449" width="2.140625" style="180" customWidth="1"/>
    <col min="8450" max="8450" width="11.42578125" style="180" customWidth="1"/>
    <col min="8451" max="8452" width="11.42578125" style="180"/>
    <col min="8453" max="8453" width="9.85546875" style="180" customWidth="1"/>
    <col min="8454" max="8455" width="25.7109375" style="180" customWidth="1"/>
    <col min="8456" max="8456" width="4" style="180" customWidth="1"/>
    <col min="8457" max="8704" width="11.42578125" style="180"/>
    <col min="8705" max="8705" width="2.140625" style="180" customWidth="1"/>
    <col min="8706" max="8706" width="11.42578125" style="180" customWidth="1"/>
    <col min="8707" max="8708" width="11.42578125" style="180"/>
    <col min="8709" max="8709" width="9.85546875" style="180" customWidth="1"/>
    <col min="8710" max="8711" width="25.7109375" style="180" customWidth="1"/>
    <col min="8712" max="8712" width="4" style="180" customWidth="1"/>
    <col min="8713" max="8960" width="11.42578125" style="180"/>
    <col min="8961" max="8961" width="2.140625" style="180" customWidth="1"/>
    <col min="8962" max="8962" width="11.42578125" style="180" customWidth="1"/>
    <col min="8963" max="8964" width="11.42578125" style="180"/>
    <col min="8965" max="8965" width="9.85546875" style="180" customWidth="1"/>
    <col min="8966" max="8967" width="25.7109375" style="180" customWidth="1"/>
    <col min="8968" max="8968" width="4" style="180" customWidth="1"/>
    <col min="8969" max="9216" width="11.42578125" style="180"/>
    <col min="9217" max="9217" width="2.140625" style="180" customWidth="1"/>
    <col min="9218" max="9218" width="11.42578125" style="180" customWidth="1"/>
    <col min="9219" max="9220" width="11.42578125" style="180"/>
    <col min="9221" max="9221" width="9.85546875" style="180" customWidth="1"/>
    <col min="9222" max="9223" width="25.7109375" style="180" customWidth="1"/>
    <col min="9224" max="9224" width="4" style="180" customWidth="1"/>
    <col min="9225" max="9472" width="11.42578125" style="180"/>
    <col min="9473" max="9473" width="2.140625" style="180" customWidth="1"/>
    <col min="9474" max="9474" width="11.42578125" style="180" customWidth="1"/>
    <col min="9475" max="9476" width="11.42578125" style="180"/>
    <col min="9477" max="9477" width="9.85546875" style="180" customWidth="1"/>
    <col min="9478" max="9479" width="25.7109375" style="180" customWidth="1"/>
    <col min="9480" max="9480" width="4" style="180" customWidth="1"/>
    <col min="9481" max="9728" width="11.42578125" style="180"/>
    <col min="9729" max="9729" width="2.140625" style="180" customWidth="1"/>
    <col min="9730" max="9730" width="11.42578125" style="180" customWidth="1"/>
    <col min="9731" max="9732" width="11.42578125" style="180"/>
    <col min="9733" max="9733" width="9.85546875" style="180" customWidth="1"/>
    <col min="9734" max="9735" width="25.7109375" style="180" customWidth="1"/>
    <col min="9736" max="9736" width="4" style="180" customWidth="1"/>
    <col min="9737" max="9984" width="11.42578125" style="180"/>
    <col min="9985" max="9985" width="2.140625" style="180" customWidth="1"/>
    <col min="9986" max="9986" width="11.42578125" style="180" customWidth="1"/>
    <col min="9987" max="9988" width="11.42578125" style="180"/>
    <col min="9989" max="9989" width="9.85546875" style="180" customWidth="1"/>
    <col min="9990" max="9991" width="25.7109375" style="180" customWidth="1"/>
    <col min="9992" max="9992" width="4" style="180" customWidth="1"/>
    <col min="9993" max="10240" width="11.42578125" style="180"/>
    <col min="10241" max="10241" width="2.140625" style="180" customWidth="1"/>
    <col min="10242" max="10242" width="11.42578125" style="180" customWidth="1"/>
    <col min="10243" max="10244" width="11.42578125" style="180"/>
    <col min="10245" max="10245" width="9.85546875" style="180" customWidth="1"/>
    <col min="10246" max="10247" width="25.7109375" style="180" customWidth="1"/>
    <col min="10248" max="10248" width="4" style="180" customWidth="1"/>
    <col min="10249" max="10496" width="11.42578125" style="180"/>
    <col min="10497" max="10497" width="2.140625" style="180" customWidth="1"/>
    <col min="10498" max="10498" width="11.42578125" style="180" customWidth="1"/>
    <col min="10499" max="10500" width="11.42578125" style="180"/>
    <col min="10501" max="10501" width="9.85546875" style="180" customWidth="1"/>
    <col min="10502" max="10503" width="25.7109375" style="180" customWidth="1"/>
    <col min="10504" max="10504" width="4" style="180" customWidth="1"/>
    <col min="10505" max="10752" width="11.42578125" style="180"/>
    <col min="10753" max="10753" width="2.140625" style="180" customWidth="1"/>
    <col min="10754" max="10754" width="11.42578125" style="180" customWidth="1"/>
    <col min="10755" max="10756" width="11.42578125" style="180"/>
    <col min="10757" max="10757" width="9.85546875" style="180" customWidth="1"/>
    <col min="10758" max="10759" width="25.7109375" style="180" customWidth="1"/>
    <col min="10760" max="10760" width="4" style="180" customWidth="1"/>
    <col min="10761" max="11008" width="11.42578125" style="180"/>
    <col min="11009" max="11009" width="2.140625" style="180" customWidth="1"/>
    <col min="11010" max="11010" width="11.42578125" style="180" customWidth="1"/>
    <col min="11011" max="11012" width="11.42578125" style="180"/>
    <col min="11013" max="11013" width="9.85546875" style="180" customWidth="1"/>
    <col min="11014" max="11015" width="25.7109375" style="180" customWidth="1"/>
    <col min="11016" max="11016" width="4" style="180" customWidth="1"/>
    <col min="11017" max="11264" width="11.42578125" style="180"/>
    <col min="11265" max="11265" width="2.140625" style="180" customWidth="1"/>
    <col min="11266" max="11266" width="11.42578125" style="180" customWidth="1"/>
    <col min="11267" max="11268" width="11.42578125" style="180"/>
    <col min="11269" max="11269" width="9.85546875" style="180" customWidth="1"/>
    <col min="11270" max="11271" width="25.7109375" style="180" customWidth="1"/>
    <col min="11272" max="11272" width="4" style="180" customWidth="1"/>
    <col min="11273" max="11520" width="11.42578125" style="180"/>
    <col min="11521" max="11521" width="2.140625" style="180" customWidth="1"/>
    <col min="11522" max="11522" width="11.42578125" style="180" customWidth="1"/>
    <col min="11523" max="11524" width="11.42578125" style="180"/>
    <col min="11525" max="11525" width="9.85546875" style="180" customWidth="1"/>
    <col min="11526" max="11527" width="25.7109375" style="180" customWidth="1"/>
    <col min="11528" max="11528" width="4" style="180" customWidth="1"/>
    <col min="11529" max="11776" width="11.42578125" style="180"/>
    <col min="11777" max="11777" width="2.140625" style="180" customWidth="1"/>
    <col min="11778" max="11778" width="11.42578125" style="180" customWidth="1"/>
    <col min="11779" max="11780" width="11.42578125" style="180"/>
    <col min="11781" max="11781" width="9.85546875" style="180" customWidth="1"/>
    <col min="11782" max="11783" width="25.7109375" style="180" customWidth="1"/>
    <col min="11784" max="11784" width="4" style="180" customWidth="1"/>
    <col min="11785" max="12032" width="11.42578125" style="180"/>
    <col min="12033" max="12033" width="2.140625" style="180" customWidth="1"/>
    <col min="12034" max="12034" width="11.42578125" style="180" customWidth="1"/>
    <col min="12035" max="12036" width="11.42578125" style="180"/>
    <col min="12037" max="12037" width="9.85546875" style="180" customWidth="1"/>
    <col min="12038" max="12039" width="25.7109375" style="180" customWidth="1"/>
    <col min="12040" max="12040" width="4" style="180" customWidth="1"/>
    <col min="12041" max="12288" width="11.42578125" style="180"/>
    <col min="12289" max="12289" width="2.140625" style="180" customWidth="1"/>
    <col min="12290" max="12290" width="11.42578125" style="180" customWidth="1"/>
    <col min="12291" max="12292" width="11.42578125" style="180"/>
    <col min="12293" max="12293" width="9.85546875" style="180" customWidth="1"/>
    <col min="12294" max="12295" width="25.7109375" style="180" customWidth="1"/>
    <col min="12296" max="12296" width="4" style="180" customWidth="1"/>
    <col min="12297" max="12544" width="11.42578125" style="180"/>
    <col min="12545" max="12545" width="2.140625" style="180" customWidth="1"/>
    <col min="12546" max="12546" width="11.42578125" style="180" customWidth="1"/>
    <col min="12547" max="12548" width="11.42578125" style="180"/>
    <col min="12549" max="12549" width="9.85546875" style="180" customWidth="1"/>
    <col min="12550" max="12551" width="25.7109375" style="180" customWidth="1"/>
    <col min="12552" max="12552" width="4" style="180" customWidth="1"/>
    <col min="12553" max="12800" width="11.42578125" style="180"/>
    <col min="12801" max="12801" width="2.140625" style="180" customWidth="1"/>
    <col min="12802" max="12802" width="11.42578125" style="180" customWidth="1"/>
    <col min="12803" max="12804" width="11.42578125" style="180"/>
    <col min="12805" max="12805" width="9.85546875" style="180" customWidth="1"/>
    <col min="12806" max="12807" width="25.7109375" style="180" customWidth="1"/>
    <col min="12808" max="12808" width="4" style="180" customWidth="1"/>
    <col min="12809" max="13056" width="11.42578125" style="180"/>
    <col min="13057" max="13057" width="2.140625" style="180" customWidth="1"/>
    <col min="13058" max="13058" width="11.42578125" style="180" customWidth="1"/>
    <col min="13059" max="13060" width="11.42578125" style="180"/>
    <col min="13061" max="13061" width="9.85546875" style="180" customWidth="1"/>
    <col min="13062" max="13063" width="25.7109375" style="180" customWidth="1"/>
    <col min="13064" max="13064" width="4" style="180" customWidth="1"/>
    <col min="13065" max="13312" width="11.42578125" style="180"/>
    <col min="13313" max="13313" width="2.140625" style="180" customWidth="1"/>
    <col min="13314" max="13314" width="11.42578125" style="180" customWidth="1"/>
    <col min="13315" max="13316" width="11.42578125" style="180"/>
    <col min="13317" max="13317" width="9.85546875" style="180" customWidth="1"/>
    <col min="13318" max="13319" width="25.7109375" style="180" customWidth="1"/>
    <col min="13320" max="13320" width="4" style="180" customWidth="1"/>
    <col min="13321" max="13568" width="11.42578125" style="180"/>
    <col min="13569" max="13569" width="2.140625" style="180" customWidth="1"/>
    <col min="13570" max="13570" width="11.42578125" style="180" customWidth="1"/>
    <col min="13571" max="13572" width="11.42578125" style="180"/>
    <col min="13573" max="13573" width="9.85546875" style="180" customWidth="1"/>
    <col min="13574" max="13575" width="25.7109375" style="180" customWidth="1"/>
    <col min="13576" max="13576" width="4" style="180" customWidth="1"/>
    <col min="13577" max="13824" width="11.42578125" style="180"/>
    <col min="13825" max="13825" width="2.140625" style="180" customWidth="1"/>
    <col min="13826" max="13826" width="11.42578125" style="180" customWidth="1"/>
    <col min="13827" max="13828" width="11.42578125" style="180"/>
    <col min="13829" max="13829" width="9.85546875" style="180" customWidth="1"/>
    <col min="13830" max="13831" width="25.7109375" style="180" customWidth="1"/>
    <col min="13832" max="13832" width="4" style="180" customWidth="1"/>
    <col min="13833" max="14080" width="11.42578125" style="180"/>
    <col min="14081" max="14081" width="2.140625" style="180" customWidth="1"/>
    <col min="14082" max="14082" width="11.42578125" style="180" customWidth="1"/>
    <col min="14083" max="14084" width="11.42578125" style="180"/>
    <col min="14085" max="14085" width="9.85546875" style="180" customWidth="1"/>
    <col min="14086" max="14087" width="25.7109375" style="180" customWidth="1"/>
    <col min="14088" max="14088" width="4" style="180" customWidth="1"/>
    <col min="14089" max="14336" width="11.42578125" style="180"/>
    <col min="14337" max="14337" width="2.140625" style="180" customWidth="1"/>
    <col min="14338" max="14338" width="11.42578125" style="180" customWidth="1"/>
    <col min="14339" max="14340" width="11.42578125" style="180"/>
    <col min="14341" max="14341" width="9.85546875" style="180" customWidth="1"/>
    <col min="14342" max="14343" width="25.7109375" style="180" customWidth="1"/>
    <col min="14344" max="14344" width="4" style="180" customWidth="1"/>
    <col min="14345" max="14592" width="11.42578125" style="180"/>
    <col min="14593" max="14593" width="2.140625" style="180" customWidth="1"/>
    <col min="14594" max="14594" width="11.42578125" style="180" customWidth="1"/>
    <col min="14595" max="14596" width="11.42578125" style="180"/>
    <col min="14597" max="14597" width="9.85546875" style="180" customWidth="1"/>
    <col min="14598" max="14599" width="25.7109375" style="180" customWidth="1"/>
    <col min="14600" max="14600" width="4" style="180" customWidth="1"/>
    <col min="14601" max="14848" width="11.42578125" style="180"/>
    <col min="14849" max="14849" width="2.140625" style="180" customWidth="1"/>
    <col min="14850" max="14850" width="11.42578125" style="180" customWidth="1"/>
    <col min="14851" max="14852" width="11.42578125" style="180"/>
    <col min="14853" max="14853" width="9.85546875" style="180" customWidth="1"/>
    <col min="14854" max="14855" width="25.7109375" style="180" customWidth="1"/>
    <col min="14856" max="14856" width="4" style="180" customWidth="1"/>
    <col min="14857" max="15104" width="11.42578125" style="180"/>
    <col min="15105" max="15105" width="2.140625" style="180" customWidth="1"/>
    <col min="15106" max="15106" width="11.42578125" style="180" customWidth="1"/>
    <col min="15107" max="15108" width="11.42578125" style="180"/>
    <col min="15109" max="15109" width="9.85546875" style="180" customWidth="1"/>
    <col min="15110" max="15111" width="25.7109375" style="180" customWidth="1"/>
    <col min="15112" max="15112" width="4" style="180" customWidth="1"/>
    <col min="15113" max="15360" width="11.42578125" style="180"/>
    <col min="15361" max="15361" width="2.140625" style="180" customWidth="1"/>
    <col min="15362" max="15362" width="11.42578125" style="180" customWidth="1"/>
    <col min="15363" max="15364" width="11.42578125" style="180"/>
    <col min="15365" max="15365" width="9.85546875" style="180" customWidth="1"/>
    <col min="15366" max="15367" width="25.7109375" style="180" customWidth="1"/>
    <col min="15368" max="15368" width="4" style="180" customWidth="1"/>
    <col min="15369" max="15616" width="11.42578125" style="180"/>
    <col min="15617" max="15617" width="2.140625" style="180" customWidth="1"/>
    <col min="15618" max="15618" width="11.42578125" style="180" customWidth="1"/>
    <col min="15619" max="15620" width="11.42578125" style="180"/>
    <col min="15621" max="15621" width="9.85546875" style="180" customWidth="1"/>
    <col min="15622" max="15623" width="25.7109375" style="180" customWidth="1"/>
    <col min="15624" max="15624" width="4" style="180" customWidth="1"/>
    <col min="15625" max="15872" width="11.42578125" style="180"/>
    <col min="15873" max="15873" width="2.140625" style="180" customWidth="1"/>
    <col min="15874" max="15874" width="11.42578125" style="180" customWidth="1"/>
    <col min="15875" max="15876" width="11.42578125" style="180"/>
    <col min="15877" max="15877" width="9.85546875" style="180" customWidth="1"/>
    <col min="15878" max="15879" width="25.7109375" style="180" customWidth="1"/>
    <col min="15880" max="15880" width="4" style="180" customWidth="1"/>
    <col min="15881" max="16128" width="11.42578125" style="180"/>
    <col min="16129" max="16129" width="2.140625" style="180" customWidth="1"/>
    <col min="16130" max="16130" width="11.42578125" style="180" customWidth="1"/>
    <col min="16131" max="16132" width="11.42578125" style="180"/>
    <col min="16133" max="16133" width="9.85546875" style="180" customWidth="1"/>
    <col min="16134" max="16135" width="25.7109375" style="180" customWidth="1"/>
    <col min="16136" max="16136" width="4" style="180" customWidth="1"/>
    <col min="16137" max="16384" width="11.42578125" style="180"/>
  </cols>
  <sheetData>
    <row r="1" spans="1:9" x14ac:dyDescent="0.2">
      <c r="A1" s="909" t="s">
        <v>394</v>
      </c>
      <c r="B1" s="910"/>
      <c r="C1" s="910"/>
      <c r="D1" s="910"/>
      <c r="E1" s="910"/>
      <c r="F1" s="910"/>
      <c r="G1" s="910"/>
      <c r="H1" s="911"/>
      <c r="I1" s="387"/>
    </row>
    <row r="2" spans="1:9" x14ac:dyDescent="0.2">
      <c r="A2" s="388"/>
      <c r="B2" s="388"/>
      <c r="C2" s="388"/>
      <c r="D2" s="388"/>
      <c r="E2" s="388"/>
      <c r="F2" s="388"/>
      <c r="G2" s="388"/>
      <c r="H2" s="388"/>
    </row>
    <row r="3" spans="1:9" x14ac:dyDescent="0.2">
      <c r="A3" s="388"/>
      <c r="B3" s="808" t="s">
        <v>185</v>
      </c>
      <c r="C3" s="808"/>
      <c r="D3" s="808"/>
      <c r="E3" s="808"/>
      <c r="F3" s="808"/>
      <c r="G3" s="808"/>
      <c r="H3" s="388"/>
    </row>
    <row r="4" spans="1:9" x14ac:dyDescent="0.2">
      <c r="B4" s="235"/>
      <c r="C4" s="235"/>
      <c r="D4" s="235"/>
      <c r="E4" s="235"/>
    </row>
    <row r="5" spans="1:9" x14ac:dyDescent="0.2">
      <c r="B5" s="903"/>
      <c r="C5" s="903"/>
      <c r="D5" s="903"/>
      <c r="E5" s="903"/>
      <c r="F5" s="611" t="s">
        <v>272</v>
      </c>
    </row>
    <row r="6" spans="1:9" x14ac:dyDescent="0.2">
      <c r="B6" s="798" t="s">
        <v>383</v>
      </c>
      <c r="C6" s="809"/>
      <c r="D6" s="809"/>
      <c r="E6" s="799"/>
      <c r="F6" s="258">
        <v>55.555555555555557</v>
      </c>
    </row>
    <row r="7" spans="1:9" x14ac:dyDescent="0.2">
      <c r="B7" s="800" t="s">
        <v>384</v>
      </c>
      <c r="C7" s="856"/>
      <c r="D7" s="856"/>
      <c r="E7" s="801"/>
      <c r="F7" s="259">
        <v>13.253449527959331</v>
      </c>
    </row>
    <row r="8" spans="1:9" x14ac:dyDescent="0.2">
      <c r="B8" s="800" t="s">
        <v>385</v>
      </c>
      <c r="C8" s="856"/>
      <c r="D8" s="856"/>
      <c r="E8" s="801"/>
      <c r="F8" s="259">
        <v>20.806100217864923</v>
      </c>
    </row>
    <row r="9" spans="1:9" x14ac:dyDescent="0.2">
      <c r="B9" s="800" t="s">
        <v>386</v>
      </c>
      <c r="C9" s="856"/>
      <c r="D9" s="856"/>
      <c r="E9" s="801"/>
      <c r="F9" s="259">
        <v>0.14524328249818447</v>
      </c>
    </row>
    <row r="10" spans="1:9" x14ac:dyDescent="0.2">
      <c r="B10" s="800" t="s">
        <v>387</v>
      </c>
      <c r="C10" s="856"/>
      <c r="D10" s="856"/>
      <c r="E10" s="801"/>
      <c r="F10" s="259">
        <v>0.90777051561365285</v>
      </c>
    </row>
    <row r="11" spans="1:9" x14ac:dyDescent="0.2">
      <c r="B11" s="800" t="s">
        <v>388</v>
      </c>
      <c r="C11" s="856"/>
      <c r="D11" s="856"/>
      <c r="E11" s="801"/>
      <c r="F11" s="259">
        <v>0.72621641249092228</v>
      </c>
    </row>
    <row r="12" spans="1:9" x14ac:dyDescent="0.2">
      <c r="B12" s="800" t="s">
        <v>389</v>
      </c>
      <c r="C12" s="856"/>
      <c r="D12" s="856"/>
      <c r="E12" s="801"/>
      <c r="F12" s="259">
        <v>0.10893246187363835</v>
      </c>
    </row>
    <row r="13" spans="1:9" x14ac:dyDescent="0.2">
      <c r="B13" s="800" t="s">
        <v>390</v>
      </c>
      <c r="C13" s="856"/>
      <c r="D13" s="856"/>
      <c r="E13" s="801"/>
      <c r="F13" s="259">
        <v>1.270878721859114</v>
      </c>
    </row>
    <row r="14" spans="1:9" x14ac:dyDescent="0.2">
      <c r="B14" s="800" t="s">
        <v>391</v>
      </c>
      <c r="C14" s="856"/>
      <c r="D14" s="856"/>
      <c r="E14" s="801"/>
      <c r="F14" s="259">
        <v>0.32679738562091504</v>
      </c>
    </row>
    <row r="15" spans="1:9" x14ac:dyDescent="0.2">
      <c r="B15" s="802" t="s">
        <v>211</v>
      </c>
      <c r="C15" s="810"/>
      <c r="D15" s="810"/>
      <c r="E15" s="803"/>
      <c r="F15" s="259">
        <v>6.8990559186637617</v>
      </c>
    </row>
    <row r="16" spans="1:9" x14ac:dyDescent="0.2">
      <c r="B16" s="899" t="s">
        <v>210</v>
      </c>
      <c r="C16" s="900"/>
      <c r="D16" s="900"/>
      <c r="E16" s="900"/>
      <c r="F16" s="246">
        <f>SUM(F6:F15)</f>
        <v>100.00000000000001</v>
      </c>
    </row>
    <row r="17" spans="2:7" x14ac:dyDescent="0.2">
      <c r="B17" s="901" t="s">
        <v>222</v>
      </c>
      <c r="C17" s="902"/>
      <c r="D17" s="902"/>
      <c r="E17" s="902"/>
      <c r="F17" s="248">
        <v>2754</v>
      </c>
    </row>
    <row r="18" spans="2:7" x14ac:dyDescent="0.2">
      <c r="B18" s="168"/>
      <c r="C18" s="168"/>
      <c r="D18" s="168"/>
      <c r="E18" s="168"/>
      <c r="F18" s="260"/>
      <c r="G18" s="241"/>
    </row>
    <row r="19" spans="2:7" x14ac:dyDescent="0.2">
      <c r="B19" s="808" t="s">
        <v>197</v>
      </c>
      <c r="C19" s="808"/>
      <c r="D19" s="808"/>
      <c r="E19" s="808"/>
      <c r="F19" s="808"/>
      <c r="G19" s="808"/>
    </row>
    <row r="20" spans="2:7" x14ac:dyDescent="0.2">
      <c r="F20" s="132"/>
    </row>
    <row r="21" spans="2:7" x14ac:dyDescent="0.2">
      <c r="B21" s="242"/>
      <c r="C21" s="242"/>
      <c r="F21" s="605" t="s">
        <v>272</v>
      </c>
    </row>
    <row r="22" spans="2:7" x14ac:dyDescent="0.2">
      <c r="B22" s="814" t="s">
        <v>198</v>
      </c>
      <c r="C22" s="847"/>
      <c r="D22" s="847"/>
      <c r="E22" s="815"/>
      <c r="F22" s="172">
        <v>0.93042071197411003</v>
      </c>
    </row>
    <row r="23" spans="2:7" x14ac:dyDescent="0.2">
      <c r="B23" s="816" t="s">
        <v>199</v>
      </c>
      <c r="C23" s="848"/>
      <c r="D23" s="848"/>
      <c r="E23" s="817"/>
      <c r="F23" s="173">
        <v>10.800970873786408</v>
      </c>
    </row>
    <row r="24" spans="2:7" x14ac:dyDescent="0.2">
      <c r="B24" s="816" t="s">
        <v>200</v>
      </c>
      <c r="C24" s="848"/>
      <c r="D24" s="848"/>
      <c r="E24" s="817"/>
      <c r="F24" s="173">
        <v>50.161812297734627</v>
      </c>
    </row>
    <row r="25" spans="2:7" x14ac:dyDescent="0.2">
      <c r="B25" s="816" t="s">
        <v>166</v>
      </c>
      <c r="C25" s="848"/>
      <c r="D25" s="848"/>
      <c r="E25" s="817"/>
      <c r="F25" s="173">
        <v>0</v>
      </c>
    </row>
    <row r="26" spans="2:7" x14ac:dyDescent="0.2">
      <c r="B26" s="816" t="s">
        <v>201</v>
      </c>
      <c r="C26" s="848"/>
      <c r="D26" s="848"/>
      <c r="E26" s="817"/>
      <c r="F26" s="173">
        <v>6.4320388349514559</v>
      </c>
    </row>
    <row r="27" spans="2:7" x14ac:dyDescent="0.2">
      <c r="B27" s="816" t="s">
        <v>163</v>
      </c>
      <c r="C27" s="848"/>
      <c r="D27" s="848"/>
      <c r="E27" s="817"/>
      <c r="F27" s="173">
        <v>4.0857605177993523</v>
      </c>
    </row>
    <row r="28" spans="2:7" x14ac:dyDescent="0.2">
      <c r="B28" s="816" t="s">
        <v>202</v>
      </c>
      <c r="C28" s="848"/>
      <c r="D28" s="848"/>
      <c r="E28" s="817"/>
      <c r="F28" s="173">
        <v>0.16181229773462782</v>
      </c>
    </row>
    <row r="29" spans="2:7" x14ac:dyDescent="0.2">
      <c r="B29" s="816" t="s">
        <v>147</v>
      </c>
      <c r="C29" s="848"/>
      <c r="D29" s="848"/>
      <c r="E29" s="817"/>
      <c r="F29" s="173">
        <v>7.1601941747572813</v>
      </c>
    </row>
    <row r="30" spans="2:7" x14ac:dyDescent="0.2">
      <c r="B30" s="816" t="s">
        <v>203</v>
      </c>
      <c r="C30" s="848"/>
      <c r="D30" s="848"/>
      <c r="E30" s="817"/>
      <c r="F30" s="173">
        <v>0</v>
      </c>
    </row>
    <row r="31" spans="2:7" x14ac:dyDescent="0.2">
      <c r="B31" s="816" t="s">
        <v>164</v>
      </c>
      <c r="C31" s="848"/>
      <c r="D31" s="848"/>
      <c r="E31" s="817"/>
      <c r="F31" s="173">
        <v>0</v>
      </c>
    </row>
    <row r="32" spans="2:7" x14ac:dyDescent="0.2">
      <c r="B32" s="816" t="s">
        <v>392</v>
      </c>
      <c r="C32" s="848"/>
      <c r="D32" s="848"/>
      <c r="E32" s="817"/>
      <c r="F32" s="173">
        <v>14.76537216828479</v>
      </c>
    </row>
    <row r="33" spans="2:7" x14ac:dyDescent="0.2">
      <c r="B33" s="347" t="s">
        <v>363</v>
      </c>
      <c r="C33" s="359"/>
      <c r="D33" s="359"/>
      <c r="E33" s="348"/>
      <c r="F33" s="173">
        <v>0</v>
      </c>
    </row>
    <row r="34" spans="2:7" x14ac:dyDescent="0.2">
      <c r="B34" s="818" t="s">
        <v>211</v>
      </c>
      <c r="C34" s="852"/>
      <c r="D34" s="852"/>
      <c r="E34" s="819"/>
      <c r="F34" s="173">
        <v>5.5016181229773462</v>
      </c>
    </row>
    <row r="35" spans="2:7" x14ac:dyDescent="0.2">
      <c r="B35" s="853" t="s">
        <v>210</v>
      </c>
      <c r="C35" s="854"/>
      <c r="D35" s="854"/>
      <c r="E35" s="855"/>
      <c r="F35" s="246">
        <f>SUM(F22:F34)</f>
        <v>100</v>
      </c>
    </row>
    <row r="36" spans="2:7" x14ac:dyDescent="0.2">
      <c r="B36" s="849" t="s">
        <v>222</v>
      </c>
      <c r="C36" s="850"/>
      <c r="D36" s="850"/>
      <c r="E36" s="851"/>
      <c r="F36" s="248">
        <v>2472</v>
      </c>
    </row>
    <row r="37" spans="2:7" x14ac:dyDescent="0.2">
      <c r="B37" s="130"/>
      <c r="C37" s="130"/>
      <c r="D37" s="130"/>
      <c r="E37" s="130"/>
      <c r="F37" s="260"/>
      <c r="G37" s="241"/>
    </row>
    <row r="38" spans="2:7" x14ac:dyDescent="0.2">
      <c r="B38" s="808" t="s">
        <v>393</v>
      </c>
      <c r="C38" s="808"/>
      <c r="D38" s="808"/>
      <c r="E38" s="808"/>
      <c r="F38" s="808"/>
    </row>
    <row r="40" spans="2:7" x14ac:dyDescent="0.2">
      <c r="D40" s="882" t="s">
        <v>272</v>
      </c>
    </row>
    <row r="41" spans="2:7" x14ac:dyDescent="0.2">
      <c r="B41" s="471"/>
      <c r="C41" s="471"/>
      <c r="D41" s="885"/>
    </row>
    <row r="42" spans="2:7" x14ac:dyDescent="0.2">
      <c r="B42" s="814" t="s">
        <v>148</v>
      </c>
      <c r="C42" s="815"/>
      <c r="D42" s="172">
        <v>2.3602033405954974</v>
      </c>
    </row>
    <row r="43" spans="2:7" x14ac:dyDescent="0.2">
      <c r="B43" s="800" t="s">
        <v>149</v>
      </c>
      <c r="C43" s="801"/>
      <c r="D43" s="173">
        <v>14.197530864197532</v>
      </c>
    </row>
    <row r="44" spans="2:7" x14ac:dyDescent="0.2">
      <c r="B44" s="800" t="s">
        <v>150</v>
      </c>
      <c r="C44" s="801"/>
      <c r="D44" s="173">
        <v>24.40087145969499</v>
      </c>
    </row>
    <row r="45" spans="2:7" x14ac:dyDescent="0.2">
      <c r="B45" s="800" t="s">
        <v>151</v>
      </c>
      <c r="C45" s="801"/>
      <c r="D45" s="173">
        <v>9.4045025417574433</v>
      </c>
    </row>
    <row r="46" spans="2:7" x14ac:dyDescent="0.2">
      <c r="B46" s="800" t="s">
        <v>152</v>
      </c>
      <c r="C46" s="801"/>
      <c r="D46" s="173">
        <v>17.683369644153959</v>
      </c>
    </row>
    <row r="47" spans="2:7" x14ac:dyDescent="0.2">
      <c r="B47" s="800" t="s">
        <v>153</v>
      </c>
      <c r="C47" s="801"/>
      <c r="D47" s="173">
        <v>14.451706608569353</v>
      </c>
    </row>
    <row r="48" spans="2:7" x14ac:dyDescent="0.2">
      <c r="B48" s="347" t="s">
        <v>212</v>
      </c>
      <c r="C48" s="347"/>
      <c r="D48" s="173">
        <v>3.6310820624546117E-2</v>
      </c>
    </row>
    <row r="49" spans="2:4" x14ac:dyDescent="0.2">
      <c r="B49" s="818" t="s">
        <v>211</v>
      </c>
      <c r="C49" s="819"/>
      <c r="D49" s="175">
        <v>17.465504720406681</v>
      </c>
    </row>
    <row r="50" spans="2:4" x14ac:dyDescent="0.2">
      <c r="B50" s="853" t="s">
        <v>221</v>
      </c>
      <c r="C50" s="855"/>
      <c r="D50" s="177">
        <v>100</v>
      </c>
    </row>
    <row r="51" spans="2:4" x14ac:dyDescent="0.2">
      <c r="B51" s="849" t="s">
        <v>222</v>
      </c>
      <c r="C51" s="851"/>
      <c r="D51" s="178">
        <v>2754</v>
      </c>
    </row>
  </sheetData>
  <mergeCells count="41">
    <mergeCell ref="B14:E14"/>
    <mergeCell ref="A1:H1"/>
    <mergeCell ref="B3:G3"/>
    <mergeCell ref="B5:E5"/>
    <mergeCell ref="B6:E6"/>
    <mergeCell ref="B7:E7"/>
    <mergeCell ref="B8:E8"/>
    <mergeCell ref="B9:E9"/>
    <mergeCell ref="B10:E10"/>
    <mergeCell ref="B11:E11"/>
    <mergeCell ref="B12:E12"/>
    <mergeCell ref="B13:E13"/>
    <mergeCell ref="B29:E29"/>
    <mergeCell ref="B15:E15"/>
    <mergeCell ref="B16:E16"/>
    <mergeCell ref="B17:E17"/>
    <mergeCell ref="B19:G19"/>
    <mergeCell ref="B22:E22"/>
    <mergeCell ref="B23:E23"/>
    <mergeCell ref="B24:E24"/>
    <mergeCell ref="B25:E25"/>
    <mergeCell ref="B26:E26"/>
    <mergeCell ref="B27:E27"/>
    <mergeCell ref="B28:E28"/>
    <mergeCell ref="B45:C45"/>
    <mergeCell ref="B30:E30"/>
    <mergeCell ref="B31:E31"/>
    <mergeCell ref="B32:E32"/>
    <mergeCell ref="B34:E34"/>
    <mergeCell ref="B35:E35"/>
    <mergeCell ref="B36:E36"/>
    <mergeCell ref="B38:F38"/>
    <mergeCell ref="D40:D41"/>
    <mergeCell ref="B42:C42"/>
    <mergeCell ref="B43:C43"/>
    <mergeCell ref="B44:C44"/>
    <mergeCell ref="B46:C46"/>
    <mergeCell ref="B47:C47"/>
    <mergeCell ref="B49:C49"/>
    <mergeCell ref="B50:C50"/>
    <mergeCell ref="B51:C51"/>
  </mergeCells>
  <pageMargins left="0.7" right="0.7" top="0.75" bottom="0.75" header="0.3" footer="0.3"/>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workbookViewId="0">
      <selection sqref="A1:I46"/>
    </sheetView>
  </sheetViews>
  <sheetFormatPr baseColWidth="10" defaultRowHeight="12.75" x14ac:dyDescent="0.2"/>
  <cols>
    <col min="1" max="1" width="2.140625" style="180" customWidth="1"/>
    <col min="2" max="2" width="20.85546875" style="180" customWidth="1"/>
    <col min="3" max="3" width="14.7109375" style="180" customWidth="1"/>
    <col min="4" max="4" width="10.7109375" style="180" customWidth="1"/>
    <col min="5" max="5" width="11.140625" style="180" customWidth="1"/>
    <col min="6" max="6" width="10.42578125" style="180" customWidth="1"/>
    <col min="7" max="7" width="11.42578125" style="180" customWidth="1"/>
    <col min="8" max="8" width="11" style="180" bestFit="1" customWidth="1"/>
    <col min="9" max="9" width="2.7109375" style="180" customWidth="1"/>
    <col min="10" max="256" width="11.42578125" style="180"/>
    <col min="257" max="257" width="2.140625" style="180" customWidth="1"/>
    <col min="258" max="258" width="20.85546875" style="180" customWidth="1"/>
    <col min="259" max="259" width="14.7109375" style="180" customWidth="1"/>
    <col min="260" max="260" width="10.7109375" style="180" customWidth="1"/>
    <col min="261" max="261" width="11.140625" style="180" customWidth="1"/>
    <col min="262" max="262" width="10.42578125" style="180" customWidth="1"/>
    <col min="263" max="263" width="11.42578125" style="180" customWidth="1"/>
    <col min="264" max="264" width="11" style="180" bestFit="1" customWidth="1"/>
    <col min="265" max="265" width="2.7109375" style="180" customWidth="1"/>
    <col min="266" max="512" width="11.42578125" style="180"/>
    <col min="513" max="513" width="2.140625" style="180" customWidth="1"/>
    <col min="514" max="514" width="20.85546875" style="180" customWidth="1"/>
    <col min="515" max="515" width="14.7109375" style="180" customWidth="1"/>
    <col min="516" max="516" width="10.7109375" style="180" customWidth="1"/>
    <col min="517" max="517" width="11.140625" style="180" customWidth="1"/>
    <col min="518" max="518" width="10.42578125" style="180" customWidth="1"/>
    <col min="519" max="519" width="11.42578125" style="180" customWidth="1"/>
    <col min="520" max="520" width="11" style="180" bestFit="1" customWidth="1"/>
    <col min="521" max="521" width="2.7109375" style="180" customWidth="1"/>
    <col min="522" max="768" width="11.42578125" style="180"/>
    <col min="769" max="769" width="2.140625" style="180" customWidth="1"/>
    <col min="770" max="770" width="20.85546875" style="180" customWidth="1"/>
    <col min="771" max="771" width="14.7109375" style="180" customWidth="1"/>
    <col min="772" max="772" width="10.7109375" style="180" customWidth="1"/>
    <col min="773" max="773" width="11.140625" style="180" customWidth="1"/>
    <col min="774" max="774" width="10.42578125" style="180" customWidth="1"/>
    <col min="775" max="775" width="11.42578125" style="180" customWidth="1"/>
    <col min="776" max="776" width="11" style="180" bestFit="1" customWidth="1"/>
    <col min="777" max="777" width="2.7109375" style="180" customWidth="1"/>
    <col min="778" max="1024" width="11.42578125" style="180"/>
    <col min="1025" max="1025" width="2.140625" style="180" customWidth="1"/>
    <col min="1026" max="1026" width="20.85546875" style="180" customWidth="1"/>
    <col min="1027" max="1027" width="14.7109375" style="180" customWidth="1"/>
    <col min="1028" max="1028" width="10.7109375" style="180" customWidth="1"/>
    <col min="1029" max="1029" width="11.140625" style="180" customWidth="1"/>
    <col min="1030" max="1030" width="10.42578125" style="180" customWidth="1"/>
    <col min="1031" max="1031" width="11.42578125" style="180" customWidth="1"/>
    <col min="1032" max="1032" width="11" style="180" bestFit="1" customWidth="1"/>
    <col min="1033" max="1033" width="2.7109375" style="180" customWidth="1"/>
    <col min="1034" max="1280" width="11.42578125" style="180"/>
    <col min="1281" max="1281" width="2.140625" style="180" customWidth="1"/>
    <col min="1282" max="1282" width="20.85546875" style="180" customWidth="1"/>
    <col min="1283" max="1283" width="14.7109375" style="180" customWidth="1"/>
    <col min="1284" max="1284" width="10.7109375" style="180" customWidth="1"/>
    <col min="1285" max="1285" width="11.140625" style="180" customWidth="1"/>
    <col min="1286" max="1286" width="10.42578125" style="180" customWidth="1"/>
    <col min="1287" max="1287" width="11.42578125" style="180" customWidth="1"/>
    <col min="1288" max="1288" width="11" style="180" bestFit="1" customWidth="1"/>
    <col min="1289" max="1289" width="2.7109375" style="180" customWidth="1"/>
    <col min="1290" max="1536" width="11.42578125" style="180"/>
    <col min="1537" max="1537" width="2.140625" style="180" customWidth="1"/>
    <col min="1538" max="1538" width="20.85546875" style="180" customWidth="1"/>
    <col min="1539" max="1539" width="14.7109375" style="180" customWidth="1"/>
    <col min="1540" max="1540" width="10.7109375" style="180" customWidth="1"/>
    <col min="1541" max="1541" width="11.140625" style="180" customWidth="1"/>
    <col min="1542" max="1542" width="10.42578125" style="180" customWidth="1"/>
    <col min="1543" max="1543" width="11.42578125" style="180" customWidth="1"/>
    <col min="1544" max="1544" width="11" style="180" bestFit="1" customWidth="1"/>
    <col min="1545" max="1545" width="2.7109375" style="180" customWidth="1"/>
    <col min="1546" max="1792" width="11.42578125" style="180"/>
    <col min="1793" max="1793" width="2.140625" style="180" customWidth="1"/>
    <col min="1794" max="1794" width="20.85546875" style="180" customWidth="1"/>
    <col min="1795" max="1795" width="14.7109375" style="180" customWidth="1"/>
    <col min="1796" max="1796" width="10.7109375" style="180" customWidth="1"/>
    <col min="1797" max="1797" width="11.140625" style="180" customWidth="1"/>
    <col min="1798" max="1798" width="10.42578125" style="180" customWidth="1"/>
    <col min="1799" max="1799" width="11.42578125" style="180" customWidth="1"/>
    <col min="1800" max="1800" width="11" style="180" bestFit="1" customWidth="1"/>
    <col min="1801" max="1801" width="2.7109375" style="180" customWidth="1"/>
    <col min="1802" max="2048" width="11.42578125" style="180"/>
    <col min="2049" max="2049" width="2.140625" style="180" customWidth="1"/>
    <col min="2050" max="2050" width="20.85546875" style="180" customWidth="1"/>
    <col min="2051" max="2051" width="14.7109375" style="180" customWidth="1"/>
    <col min="2052" max="2052" width="10.7109375" style="180" customWidth="1"/>
    <col min="2053" max="2053" width="11.140625" style="180" customWidth="1"/>
    <col min="2054" max="2054" width="10.42578125" style="180" customWidth="1"/>
    <col min="2055" max="2055" width="11.42578125" style="180" customWidth="1"/>
    <col min="2056" max="2056" width="11" style="180" bestFit="1" customWidth="1"/>
    <col min="2057" max="2057" width="2.7109375" style="180" customWidth="1"/>
    <col min="2058" max="2304" width="11.42578125" style="180"/>
    <col min="2305" max="2305" width="2.140625" style="180" customWidth="1"/>
    <col min="2306" max="2306" width="20.85546875" style="180" customWidth="1"/>
    <col min="2307" max="2307" width="14.7109375" style="180" customWidth="1"/>
    <col min="2308" max="2308" width="10.7109375" style="180" customWidth="1"/>
    <col min="2309" max="2309" width="11.140625" style="180" customWidth="1"/>
    <col min="2310" max="2310" width="10.42578125" style="180" customWidth="1"/>
    <col min="2311" max="2311" width="11.42578125" style="180" customWidth="1"/>
    <col min="2312" max="2312" width="11" style="180" bestFit="1" customWidth="1"/>
    <col min="2313" max="2313" width="2.7109375" style="180" customWidth="1"/>
    <col min="2314" max="2560" width="11.42578125" style="180"/>
    <col min="2561" max="2561" width="2.140625" style="180" customWidth="1"/>
    <col min="2562" max="2562" width="20.85546875" style="180" customWidth="1"/>
    <col min="2563" max="2563" width="14.7109375" style="180" customWidth="1"/>
    <col min="2564" max="2564" width="10.7109375" style="180" customWidth="1"/>
    <col min="2565" max="2565" width="11.140625" style="180" customWidth="1"/>
    <col min="2566" max="2566" width="10.42578125" style="180" customWidth="1"/>
    <col min="2567" max="2567" width="11.42578125" style="180" customWidth="1"/>
    <col min="2568" max="2568" width="11" style="180" bestFit="1" customWidth="1"/>
    <col min="2569" max="2569" width="2.7109375" style="180" customWidth="1"/>
    <col min="2570" max="2816" width="11.42578125" style="180"/>
    <col min="2817" max="2817" width="2.140625" style="180" customWidth="1"/>
    <col min="2818" max="2818" width="20.85546875" style="180" customWidth="1"/>
    <col min="2819" max="2819" width="14.7109375" style="180" customWidth="1"/>
    <col min="2820" max="2820" width="10.7109375" style="180" customWidth="1"/>
    <col min="2821" max="2821" width="11.140625" style="180" customWidth="1"/>
    <col min="2822" max="2822" width="10.42578125" style="180" customWidth="1"/>
    <col min="2823" max="2823" width="11.42578125" style="180" customWidth="1"/>
    <col min="2824" max="2824" width="11" style="180" bestFit="1" customWidth="1"/>
    <col min="2825" max="2825" width="2.7109375" style="180" customWidth="1"/>
    <col min="2826" max="3072" width="11.42578125" style="180"/>
    <col min="3073" max="3073" width="2.140625" style="180" customWidth="1"/>
    <col min="3074" max="3074" width="20.85546875" style="180" customWidth="1"/>
    <col min="3075" max="3075" width="14.7109375" style="180" customWidth="1"/>
    <col min="3076" max="3076" width="10.7109375" style="180" customWidth="1"/>
    <col min="3077" max="3077" width="11.140625" style="180" customWidth="1"/>
    <col min="3078" max="3078" width="10.42578125" style="180" customWidth="1"/>
    <col min="3079" max="3079" width="11.42578125" style="180" customWidth="1"/>
    <col min="3080" max="3080" width="11" style="180" bestFit="1" customWidth="1"/>
    <col min="3081" max="3081" width="2.7109375" style="180" customWidth="1"/>
    <col min="3082" max="3328" width="11.42578125" style="180"/>
    <col min="3329" max="3329" width="2.140625" style="180" customWidth="1"/>
    <col min="3330" max="3330" width="20.85546875" style="180" customWidth="1"/>
    <col min="3331" max="3331" width="14.7109375" style="180" customWidth="1"/>
    <col min="3332" max="3332" width="10.7109375" style="180" customWidth="1"/>
    <col min="3333" max="3333" width="11.140625" style="180" customWidth="1"/>
    <col min="3334" max="3334" width="10.42578125" style="180" customWidth="1"/>
    <col min="3335" max="3335" width="11.42578125" style="180" customWidth="1"/>
    <col min="3336" max="3336" width="11" style="180" bestFit="1" customWidth="1"/>
    <col min="3337" max="3337" width="2.7109375" style="180" customWidth="1"/>
    <col min="3338" max="3584" width="11.42578125" style="180"/>
    <col min="3585" max="3585" width="2.140625" style="180" customWidth="1"/>
    <col min="3586" max="3586" width="20.85546875" style="180" customWidth="1"/>
    <col min="3587" max="3587" width="14.7109375" style="180" customWidth="1"/>
    <col min="3588" max="3588" width="10.7109375" style="180" customWidth="1"/>
    <col min="3589" max="3589" width="11.140625" style="180" customWidth="1"/>
    <col min="3590" max="3590" width="10.42578125" style="180" customWidth="1"/>
    <col min="3591" max="3591" width="11.42578125" style="180" customWidth="1"/>
    <col min="3592" max="3592" width="11" style="180" bestFit="1" customWidth="1"/>
    <col min="3593" max="3593" width="2.7109375" style="180" customWidth="1"/>
    <col min="3594" max="3840" width="11.42578125" style="180"/>
    <col min="3841" max="3841" width="2.140625" style="180" customWidth="1"/>
    <col min="3842" max="3842" width="20.85546875" style="180" customWidth="1"/>
    <col min="3843" max="3843" width="14.7109375" style="180" customWidth="1"/>
    <col min="3844" max="3844" width="10.7109375" style="180" customWidth="1"/>
    <col min="3845" max="3845" width="11.140625" style="180" customWidth="1"/>
    <col min="3846" max="3846" width="10.42578125" style="180" customWidth="1"/>
    <col min="3847" max="3847" width="11.42578125" style="180" customWidth="1"/>
    <col min="3848" max="3848" width="11" style="180" bestFit="1" customWidth="1"/>
    <col min="3849" max="3849" width="2.7109375" style="180" customWidth="1"/>
    <col min="3850" max="4096" width="11.42578125" style="180"/>
    <col min="4097" max="4097" width="2.140625" style="180" customWidth="1"/>
    <col min="4098" max="4098" width="20.85546875" style="180" customWidth="1"/>
    <col min="4099" max="4099" width="14.7109375" style="180" customWidth="1"/>
    <col min="4100" max="4100" width="10.7109375" style="180" customWidth="1"/>
    <col min="4101" max="4101" width="11.140625" style="180" customWidth="1"/>
    <col min="4102" max="4102" width="10.42578125" style="180" customWidth="1"/>
    <col min="4103" max="4103" width="11.42578125" style="180" customWidth="1"/>
    <col min="4104" max="4104" width="11" style="180" bestFit="1" customWidth="1"/>
    <col min="4105" max="4105" width="2.7109375" style="180" customWidth="1"/>
    <col min="4106" max="4352" width="11.42578125" style="180"/>
    <col min="4353" max="4353" width="2.140625" style="180" customWidth="1"/>
    <col min="4354" max="4354" width="20.85546875" style="180" customWidth="1"/>
    <col min="4355" max="4355" width="14.7109375" style="180" customWidth="1"/>
    <col min="4356" max="4356" width="10.7109375" style="180" customWidth="1"/>
    <col min="4357" max="4357" width="11.140625" style="180" customWidth="1"/>
    <col min="4358" max="4358" width="10.42578125" style="180" customWidth="1"/>
    <col min="4359" max="4359" width="11.42578125" style="180" customWidth="1"/>
    <col min="4360" max="4360" width="11" style="180" bestFit="1" customWidth="1"/>
    <col min="4361" max="4361" width="2.7109375" style="180" customWidth="1"/>
    <col min="4362" max="4608" width="11.42578125" style="180"/>
    <col min="4609" max="4609" width="2.140625" style="180" customWidth="1"/>
    <col min="4610" max="4610" width="20.85546875" style="180" customWidth="1"/>
    <col min="4611" max="4611" width="14.7109375" style="180" customWidth="1"/>
    <col min="4612" max="4612" width="10.7109375" style="180" customWidth="1"/>
    <col min="4613" max="4613" width="11.140625" style="180" customWidth="1"/>
    <col min="4614" max="4614" width="10.42578125" style="180" customWidth="1"/>
    <col min="4615" max="4615" width="11.42578125" style="180" customWidth="1"/>
    <col min="4616" max="4616" width="11" style="180" bestFit="1" customWidth="1"/>
    <col min="4617" max="4617" width="2.7109375" style="180" customWidth="1"/>
    <col min="4618" max="4864" width="11.42578125" style="180"/>
    <col min="4865" max="4865" width="2.140625" style="180" customWidth="1"/>
    <col min="4866" max="4866" width="20.85546875" style="180" customWidth="1"/>
    <col min="4867" max="4867" width="14.7109375" style="180" customWidth="1"/>
    <col min="4868" max="4868" width="10.7109375" style="180" customWidth="1"/>
    <col min="4869" max="4869" width="11.140625" style="180" customWidth="1"/>
    <col min="4870" max="4870" width="10.42578125" style="180" customWidth="1"/>
    <col min="4871" max="4871" width="11.42578125" style="180" customWidth="1"/>
    <col min="4872" max="4872" width="11" style="180" bestFit="1" customWidth="1"/>
    <col min="4873" max="4873" width="2.7109375" style="180" customWidth="1"/>
    <col min="4874" max="5120" width="11.42578125" style="180"/>
    <col min="5121" max="5121" width="2.140625" style="180" customWidth="1"/>
    <col min="5122" max="5122" width="20.85546875" style="180" customWidth="1"/>
    <col min="5123" max="5123" width="14.7109375" style="180" customWidth="1"/>
    <col min="5124" max="5124" width="10.7109375" style="180" customWidth="1"/>
    <col min="5125" max="5125" width="11.140625" style="180" customWidth="1"/>
    <col min="5126" max="5126" width="10.42578125" style="180" customWidth="1"/>
    <col min="5127" max="5127" width="11.42578125" style="180" customWidth="1"/>
    <col min="5128" max="5128" width="11" style="180" bestFit="1" customWidth="1"/>
    <col min="5129" max="5129" width="2.7109375" style="180" customWidth="1"/>
    <col min="5130" max="5376" width="11.42578125" style="180"/>
    <col min="5377" max="5377" width="2.140625" style="180" customWidth="1"/>
    <col min="5378" max="5378" width="20.85546875" style="180" customWidth="1"/>
    <col min="5379" max="5379" width="14.7109375" style="180" customWidth="1"/>
    <col min="5380" max="5380" width="10.7109375" style="180" customWidth="1"/>
    <col min="5381" max="5381" width="11.140625" style="180" customWidth="1"/>
    <col min="5382" max="5382" width="10.42578125" style="180" customWidth="1"/>
    <col min="5383" max="5383" width="11.42578125" style="180" customWidth="1"/>
    <col min="5384" max="5384" width="11" style="180" bestFit="1" customWidth="1"/>
    <col min="5385" max="5385" width="2.7109375" style="180" customWidth="1"/>
    <col min="5386" max="5632" width="11.42578125" style="180"/>
    <col min="5633" max="5633" width="2.140625" style="180" customWidth="1"/>
    <col min="5634" max="5634" width="20.85546875" style="180" customWidth="1"/>
    <col min="5635" max="5635" width="14.7109375" style="180" customWidth="1"/>
    <col min="5636" max="5636" width="10.7109375" style="180" customWidth="1"/>
    <col min="5637" max="5637" width="11.140625" style="180" customWidth="1"/>
    <col min="5638" max="5638" width="10.42578125" style="180" customWidth="1"/>
    <col min="5639" max="5639" width="11.42578125" style="180" customWidth="1"/>
    <col min="5640" max="5640" width="11" style="180" bestFit="1" customWidth="1"/>
    <col min="5641" max="5641" width="2.7109375" style="180" customWidth="1"/>
    <col min="5642" max="5888" width="11.42578125" style="180"/>
    <col min="5889" max="5889" width="2.140625" style="180" customWidth="1"/>
    <col min="5890" max="5890" width="20.85546875" style="180" customWidth="1"/>
    <col min="5891" max="5891" width="14.7109375" style="180" customWidth="1"/>
    <col min="5892" max="5892" width="10.7109375" style="180" customWidth="1"/>
    <col min="5893" max="5893" width="11.140625" style="180" customWidth="1"/>
    <col min="5894" max="5894" width="10.42578125" style="180" customWidth="1"/>
    <col min="5895" max="5895" width="11.42578125" style="180" customWidth="1"/>
    <col min="5896" max="5896" width="11" style="180" bestFit="1" customWidth="1"/>
    <col min="5897" max="5897" width="2.7109375" style="180" customWidth="1"/>
    <col min="5898" max="6144" width="11.42578125" style="180"/>
    <col min="6145" max="6145" width="2.140625" style="180" customWidth="1"/>
    <col min="6146" max="6146" width="20.85546875" style="180" customWidth="1"/>
    <col min="6147" max="6147" width="14.7109375" style="180" customWidth="1"/>
    <col min="6148" max="6148" width="10.7109375" style="180" customWidth="1"/>
    <col min="6149" max="6149" width="11.140625" style="180" customWidth="1"/>
    <col min="6150" max="6150" width="10.42578125" style="180" customWidth="1"/>
    <col min="6151" max="6151" width="11.42578125" style="180" customWidth="1"/>
    <col min="6152" max="6152" width="11" style="180" bestFit="1" customWidth="1"/>
    <col min="6153" max="6153" width="2.7109375" style="180" customWidth="1"/>
    <col min="6154" max="6400" width="11.42578125" style="180"/>
    <col min="6401" max="6401" width="2.140625" style="180" customWidth="1"/>
    <col min="6402" max="6402" width="20.85546875" style="180" customWidth="1"/>
    <col min="6403" max="6403" width="14.7109375" style="180" customWidth="1"/>
    <col min="6404" max="6404" width="10.7109375" style="180" customWidth="1"/>
    <col min="6405" max="6405" width="11.140625" style="180" customWidth="1"/>
    <col min="6406" max="6406" width="10.42578125" style="180" customWidth="1"/>
    <col min="6407" max="6407" width="11.42578125" style="180" customWidth="1"/>
    <col min="6408" max="6408" width="11" style="180" bestFit="1" customWidth="1"/>
    <col min="6409" max="6409" width="2.7109375" style="180" customWidth="1"/>
    <col min="6410" max="6656" width="11.42578125" style="180"/>
    <col min="6657" max="6657" width="2.140625" style="180" customWidth="1"/>
    <col min="6658" max="6658" width="20.85546875" style="180" customWidth="1"/>
    <col min="6659" max="6659" width="14.7109375" style="180" customWidth="1"/>
    <col min="6660" max="6660" width="10.7109375" style="180" customWidth="1"/>
    <col min="6661" max="6661" width="11.140625" style="180" customWidth="1"/>
    <col min="6662" max="6662" width="10.42578125" style="180" customWidth="1"/>
    <col min="6663" max="6663" width="11.42578125" style="180" customWidth="1"/>
    <col min="6664" max="6664" width="11" style="180" bestFit="1" customWidth="1"/>
    <col min="6665" max="6665" width="2.7109375" style="180" customWidth="1"/>
    <col min="6666" max="6912" width="11.42578125" style="180"/>
    <col min="6913" max="6913" width="2.140625" style="180" customWidth="1"/>
    <col min="6914" max="6914" width="20.85546875" style="180" customWidth="1"/>
    <col min="6915" max="6915" width="14.7109375" style="180" customWidth="1"/>
    <col min="6916" max="6916" width="10.7109375" style="180" customWidth="1"/>
    <col min="6917" max="6917" width="11.140625" style="180" customWidth="1"/>
    <col min="6918" max="6918" width="10.42578125" style="180" customWidth="1"/>
    <col min="6919" max="6919" width="11.42578125" style="180" customWidth="1"/>
    <col min="6920" max="6920" width="11" style="180" bestFit="1" customWidth="1"/>
    <col min="6921" max="6921" width="2.7109375" style="180" customWidth="1"/>
    <col min="6922" max="7168" width="11.42578125" style="180"/>
    <col min="7169" max="7169" width="2.140625" style="180" customWidth="1"/>
    <col min="7170" max="7170" width="20.85546875" style="180" customWidth="1"/>
    <col min="7171" max="7171" width="14.7109375" style="180" customWidth="1"/>
    <col min="7172" max="7172" width="10.7109375" style="180" customWidth="1"/>
    <col min="7173" max="7173" width="11.140625" style="180" customWidth="1"/>
    <col min="7174" max="7174" width="10.42578125" style="180" customWidth="1"/>
    <col min="7175" max="7175" width="11.42578125" style="180" customWidth="1"/>
    <col min="7176" max="7176" width="11" style="180" bestFit="1" customWidth="1"/>
    <col min="7177" max="7177" width="2.7109375" style="180" customWidth="1"/>
    <col min="7178" max="7424" width="11.42578125" style="180"/>
    <col min="7425" max="7425" width="2.140625" style="180" customWidth="1"/>
    <col min="7426" max="7426" width="20.85546875" style="180" customWidth="1"/>
    <col min="7427" max="7427" width="14.7109375" style="180" customWidth="1"/>
    <col min="7428" max="7428" width="10.7109375" style="180" customWidth="1"/>
    <col min="7429" max="7429" width="11.140625" style="180" customWidth="1"/>
    <col min="7430" max="7430" width="10.42578125" style="180" customWidth="1"/>
    <col min="7431" max="7431" width="11.42578125" style="180" customWidth="1"/>
    <col min="7432" max="7432" width="11" style="180" bestFit="1" customWidth="1"/>
    <col min="7433" max="7433" width="2.7109375" style="180" customWidth="1"/>
    <col min="7434" max="7680" width="11.42578125" style="180"/>
    <col min="7681" max="7681" width="2.140625" style="180" customWidth="1"/>
    <col min="7682" max="7682" width="20.85546875" style="180" customWidth="1"/>
    <col min="7683" max="7683" width="14.7109375" style="180" customWidth="1"/>
    <col min="7684" max="7684" width="10.7109375" style="180" customWidth="1"/>
    <col min="7685" max="7685" width="11.140625" style="180" customWidth="1"/>
    <col min="7686" max="7686" width="10.42578125" style="180" customWidth="1"/>
    <col min="7687" max="7687" width="11.42578125" style="180" customWidth="1"/>
    <col min="7688" max="7688" width="11" style="180" bestFit="1" customWidth="1"/>
    <col min="7689" max="7689" width="2.7109375" style="180" customWidth="1"/>
    <col min="7690" max="7936" width="11.42578125" style="180"/>
    <col min="7937" max="7937" width="2.140625" style="180" customWidth="1"/>
    <col min="7938" max="7938" width="20.85546875" style="180" customWidth="1"/>
    <col min="7939" max="7939" width="14.7109375" style="180" customWidth="1"/>
    <col min="7940" max="7940" width="10.7109375" style="180" customWidth="1"/>
    <col min="7941" max="7941" width="11.140625" style="180" customWidth="1"/>
    <col min="7942" max="7942" width="10.42578125" style="180" customWidth="1"/>
    <col min="7943" max="7943" width="11.42578125" style="180" customWidth="1"/>
    <col min="7944" max="7944" width="11" style="180" bestFit="1" customWidth="1"/>
    <col min="7945" max="7945" width="2.7109375" style="180" customWidth="1"/>
    <col min="7946" max="8192" width="11.42578125" style="180"/>
    <col min="8193" max="8193" width="2.140625" style="180" customWidth="1"/>
    <col min="8194" max="8194" width="20.85546875" style="180" customWidth="1"/>
    <col min="8195" max="8195" width="14.7109375" style="180" customWidth="1"/>
    <col min="8196" max="8196" width="10.7109375" style="180" customWidth="1"/>
    <col min="8197" max="8197" width="11.140625" style="180" customWidth="1"/>
    <col min="8198" max="8198" width="10.42578125" style="180" customWidth="1"/>
    <col min="8199" max="8199" width="11.42578125" style="180" customWidth="1"/>
    <col min="8200" max="8200" width="11" style="180" bestFit="1" customWidth="1"/>
    <col min="8201" max="8201" width="2.7109375" style="180" customWidth="1"/>
    <col min="8202" max="8448" width="11.42578125" style="180"/>
    <col min="8449" max="8449" width="2.140625" style="180" customWidth="1"/>
    <col min="8450" max="8450" width="20.85546875" style="180" customWidth="1"/>
    <col min="8451" max="8451" width="14.7109375" style="180" customWidth="1"/>
    <col min="8452" max="8452" width="10.7109375" style="180" customWidth="1"/>
    <col min="8453" max="8453" width="11.140625" style="180" customWidth="1"/>
    <col min="8454" max="8454" width="10.42578125" style="180" customWidth="1"/>
    <col min="8455" max="8455" width="11.42578125" style="180" customWidth="1"/>
    <col min="8456" max="8456" width="11" style="180" bestFit="1" customWidth="1"/>
    <col min="8457" max="8457" width="2.7109375" style="180" customWidth="1"/>
    <col min="8458" max="8704" width="11.42578125" style="180"/>
    <col min="8705" max="8705" width="2.140625" style="180" customWidth="1"/>
    <col min="8706" max="8706" width="20.85546875" style="180" customWidth="1"/>
    <col min="8707" max="8707" width="14.7109375" style="180" customWidth="1"/>
    <col min="8708" max="8708" width="10.7109375" style="180" customWidth="1"/>
    <col min="8709" max="8709" width="11.140625" style="180" customWidth="1"/>
    <col min="8710" max="8710" width="10.42578125" style="180" customWidth="1"/>
    <col min="8711" max="8711" width="11.42578125" style="180" customWidth="1"/>
    <col min="8712" max="8712" width="11" style="180" bestFit="1" customWidth="1"/>
    <col min="8713" max="8713" width="2.7109375" style="180" customWidth="1"/>
    <col min="8714" max="8960" width="11.42578125" style="180"/>
    <col min="8961" max="8961" width="2.140625" style="180" customWidth="1"/>
    <col min="8962" max="8962" width="20.85546875" style="180" customWidth="1"/>
    <col min="8963" max="8963" width="14.7109375" style="180" customWidth="1"/>
    <col min="8964" max="8964" width="10.7109375" style="180" customWidth="1"/>
    <col min="8965" max="8965" width="11.140625" style="180" customWidth="1"/>
    <col min="8966" max="8966" width="10.42578125" style="180" customWidth="1"/>
    <col min="8967" max="8967" width="11.42578125" style="180" customWidth="1"/>
    <col min="8968" max="8968" width="11" style="180" bestFit="1" customWidth="1"/>
    <col min="8969" max="8969" width="2.7109375" style="180" customWidth="1"/>
    <col min="8970" max="9216" width="11.42578125" style="180"/>
    <col min="9217" max="9217" width="2.140625" style="180" customWidth="1"/>
    <col min="9218" max="9218" width="20.85546875" style="180" customWidth="1"/>
    <col min="9219" max="9219" width="14.7109375" style="180" customWidth="1"/>
    <col min="9220" max="9220" width="10.7109375" style="180" customWidth="1"/>
    <col min="9221" max="9221" width="11.140625" style="180" customWidth="1"/>
    <col min="9222" max="9222" width="10.42578125" style="180" customWidth="1"/>
    <col min="9223" max="9223" width="11.42578125" style="180" customWidth="1"/>
    <col min="9224" max="9224" width="11" style="180" bestFit="1" customWidth="1"/>
    <col min="9225" max="9225" width="2.7109375" style="180" customWidth="1"/>
    <col min="9226" max="9472" width="11.42578125" style="180"/>
    <col min="9473" max="9473" width="2.140625" style="180" customWidth="1"/>
    <col min="9474" max="9474" width="20.85546875" style="180" customWidth="1"/>
    <col min="9475" max="9475" width="14.7109375" style="180" customWidth="1"/>
    <col min="9476" max="9476" width="10.7109375" style="180" customWidth="1"/>
    <col min="9477" max="9477" width="11.140625" style="180" customWidth="1"/>
    <col min="9478" max="9478" width="10.42578125" style="180" customWidth="1"/>
    <col min="9479" max="9479" width="11.42578125" style="180" customWidth="1"/>
    <col min="9480" max="9480" width="11" style="180" bestFit="1" customWidth="1"/>
    <col min="9481" max="9481" width="2.7109375" style="180" customWidth="1"/>
    <col min="9482" max="9728" width="11.42578125" style="180"/>
    <col min="9729" max="9729" width="2.140625" style="180" customWidth="1"/>
    <col min="9730" max="9730" width="20.85546875" style="180" customWidth="1"/>
    <col min="9731" max="9731" width="14.7109375" style="180" customWidth="1"/>
    <col min="9732" max="9732" width="10.7109375" style="180" customWidth="1"/>
    <col min="9733" max="9733" width="11.140625" style="180" customWidth="1"/>
    <col min="9734" max="9734" width="10.42578125" style="180" customWidth="1"/>
    <col min="9735" max="9735" width="11.42578125" style="180" customWidth="1"/>
    <col min="9736" max="9736" width="11" style="180" bestFit="1" customWidth="1"/>
    <col min="9737" max="9737" width="2.7109375" style="180" customWidth="1"/>
    <col min="9738" max="9984" width="11.42578125" style="180"/>
    <col min="9985" max="9985" width="2.140625" style="180" customWidth="1"/>
    <col min="9986" max="9986" width="20.85546875" style="180" customWidth="1"/>
    <col min="9987" max="9987" width="14.7109375" style="180" customWidth="1"/>
    <col min="9988" max="9988" width="10.7109375" style="180" customWidth="1"/>
    <col min="9989" max="9989" width="11.140625" style="180" customWidth="1"/>
    <col min="9990" max="9990" width="10.42578125" style="180" customWidth="1"/>
    <col min="9991" max="9991" width="11.42578125" style="180" customWidth="1"/>
    <col min="9992" max="9992" width="11" style="180" bestFit="1" customWidth="1"/>
    <col min="9993" max="9993" width="2.7109375" style="180" customWidth="1"/>
    <col min="9994" max="10240" width="11.42578125" style="180"/>
    <col min="10241" max="10241" width="2.140625" style="180" customWidth="1"/>
    <col min="10242" max="10242" width="20.85546875" style="180" customWidth="1"/>
    <col min="10243" max="10243" width="14.7109375" style="180" customWidth="1"/>
    <col min="10244" max="10244" width="10.7109375" style="180" customWidth="1"/>
    <col min="10245" max="10245" width="11.140625" style="180" customWidth="1"/>
    <col min="10246" max="10246" width="10.42578125" style="180" customWidth="1"/>
    <col min="10247" max="10247" width="11.42578125" style="180" customWidth="1"/>
    <col min="10248" max="10248" width="11" style="180" bestFit="1" customWidth="1"/>
    <col min="10249" max="10249" width="2.7109375" style="180" customWidth="1"/>
    <col min="10250" max="10496" width="11.42578125" style="180"/>
    <col min="10497" max="10497" width="2.140625" style="180" customWidth="1"/>
    <col min="10498" max="10498" width="20.85546875" style="180" customWidth="1"/>
    <col min="10499" max="10499" width="14.7109375" style="180" customWidth="1"/>
    <col min="10500" max="10500" width="10.7109375" style="180" customWidth="1"/>
    <col min="10501" max="10501" width="11.140625" style="180" customWidth="1"/>
    <col min="10502" max="10502" width="10.42578125" style="180" customWidth="1"/>
    <col min="10503" max="10503" width="11.42578125" style="180" customWidth="1"/>
    <col min="10504" max="10504" width="11" style="180" bestFit="1" customWidth="1"/>
    <col min="10505" max="10505" width="2.7109375" style="180" customWidth="1"/>
    <col min="10506" max="10752" width="11.42578125" style="180"/>
    <col min="10753" max="10753" width="2.140625" style="180" customWidth="1"/>
    <col min="10754" max="10754" width="20.85546875" style="180" customWidth="1"/>
    <col min="10755" max="10755" width="14.7109375" style="180" customWidth="1"/>
    <col min="10756" max="10756" width="10.7109375" style="180" customWidth="1"/>
    <col min="10757" max="10757" width="11.140625" style="180" customWidth="1"/>
    <col min="10758" max="10758" width="10.42578125" style="180" customWidth="1"/>
    <col min="10759" max="10759" width="11.42578125" style="180" customWidth="1"/>
    <col min="10760" max="10760" width="11" style="180" bestFit="1" customWidth="1"/>
    <col min="10761" max="10761" width="2.7109375" style="180" customWidth="1"/>
    <col min="10762" max="11008" width="11.42578125" style="180"/>
    <col min="11009" max="11009" width="2.140625" style="180" customWidth="1"/>
    <col min="11010" max="11010" width="20.85546875" style="180" customWidth="1"/>
    <col min="11011" max="11011" width="14.7109375" style="180" customWidth="1"/>
    <col min="11012" max="11012" width="10.7109375" style="180" customWidth="1"/>
    <col min="11013" max="11013" width="11.140625" style="180" customWidth="1"/>
    <col min="11014" max="11014" width="10.42578125" style="180" customWidth="1"/>
    <col min="11015" max="11015" width="11.42578125" style="180" customWidth="1"/>
    <col min="11016" max="11016" width="11" style="180" bestFit="1" customWidth="1"/>
    <col min="11017" max="11017" width="2.7109375" style="180" customWidth="1"/>
    <col min="11018" max="11264" width="11.42578125" style="180"/>
    <col min="11265" max="11265" width="2.140625" style="180" customWidth="1"/>
    <col min="11266" max="11266" width="20.85546875" style="180" customWidth="1"/>
    <col min="11267" max="11267" width="14.7109375" style="180" customWidth="1"/>
    <col min="11268" max="11268" width="10.7109375" style="180" customWidth="1"/>
    <col min="11269" max="11269" width="11.140625" style="180" customWidth="1"/>
    <col min="11270" max="11270" width="10.42578125" style="180" customWidth="1"/>
    <col min="11271" max="11271" width="11.42578125" style="180" customWidth="1"/>
    <col min="11272" max="11272" width="11" style="180" bestFit="1" customWidth="1"/>
    <col min="11273" max="11273" width="2.7109375" style="180" customWidth="1"/>
    <col min="11274" max="11520" width="11.42578125" style="180"/>
    <col min="11521" max="11521" width="2.140625" style="180" customWidth="1"/>
    <col min="11522" max="11522" width="20.85546875" style="180" customWidth="1"/>
    <col min="11523" max="11523" width="14.7109375" style="180" customWidth="1"/>
    <col min="11524" max="11524" width="10.7109375" style="180" customWidth="1"/>
    <col min="11525" max="11525" width="11.140625" style="180" customWidth="1"/>
    <col min="11526" max="11526" width="10.42578125" style="180" customWidth="1"/>
    <col min="11527" max="11527" width="11.42578125" style="180" customWidth="1"/>
    <col min="11528" max="11528" width="11" style="180" bestFit="1" customWidth="1"/>
    <col min="11529" max="11529" width="2.7109375" style="180" customWidth="1"/>
    <col min="11530" max="11776" width="11.42578125" style="180"/>
    <col min="11777" max="11777" width="2.140625" style="180" customWidth="1"/>
    <col min="11778" max="11778" width="20.85546875" style="180" customWidth="1"/>
    <col min="11779" max="11779" width="14.7109375" style="180" customWidth="1"/>
    <col min="11780" max="11780" width="10.7109375" style="180" customWidth="1"/>
    <col min="11781" max="11781" width="11.140625" style="180" customWidth="1"/>
    <col min="11782" max="11782" width="10.42578125" style="180" customWidth="1"/>
    <col min="11783" max="11783" width="11.42578125" style="180" customWidth="1"/>
    <col min="11784" max="11784" width="11" style="180" bestFit="1" customWidth="1"/>
    <col min="11785" max="11785" width="2.7109375" style="180" customWidth="1"/>
    <col min="11786" max="12032" width="11.42578125" style="180"/>
    <col min="12033" max="12033" width="2.140625" style="180" customWidth="1"/>
    <col min="12034" max="12034" width="20.85546875" style="180" customWidth="1"/>
    <col min="12035" max="12035" width="14.7109375" style="180" customWidth="1"/>
    <col min="12036" max="12036" width="10.7109375" style="180" customWidth="1"/>
    <col min="12037" max="12037" width="11.140625" style="180" customWidth="1"/>
    <col min="12038" max="12038" width="10.42578125" style="180" customWidth="1"/>
    <col min="12039" max="12039" width="11.42578125" style="180" customWidth="1"/>
    <col min="12040" max="12040" width="11" style="180" bestFit="1" customWidth="1"/>
    <col min="12041" max="12041" width="2.7109375" style="180" customWidth="1"/>
    <col min="12042" max="12288" width="11.42578125" style="180"/>
    <col min="12289" max="12289" width="2.140625" style="180" customWidth="1"/>
    <col min="12290" max="12290" width="20.85546875" style="180" customWidth="1"/>
    <col min="12291" max="12291" width="14.7109375" style="180" customWidth="1"/>
    <col min="12292" max="12292" width="10.7109375" style="180" customWidth="1"/>
    <col min="12293" max="12293" width="11.140625" style="180" customWidth="1"/>
    <col min="12294" max="12294" width="10.42578125" style="180" customWidth="1"/>
    <col min="12295" max="12295" width="11.42578125" style="180" customWidth="1"/>
    <col min="12296" max="12296" width="11" style="180" bestFit="1" customWidth="1"/>
    <col min="12297" max="12297" width="2.7109375" style="180" customWidth="1"/>
    <col min="12298" max="12544" width="11.42578125" style="180"/>
    <col min="12545" max="12545" width="2.140625" style="180" customWidth="1"/>
    <col min="12546" max="12546" width="20.85546875" style="180" customWidth="1"/>
    <col min="12547" max="12547" width="14.7109375" style="180" customWidth="1"/>
    <col min="12548" max="12548" width="10.7109375" style="180" customWidth="1"/>
    <col min="12549" max="12549" width="11.140625" style="180" customWidth="1"/>
    <col min="12550" max="12550" width="10.42578125" style="180" customWidth="1"/>
    <col min="12551" max="12551" width="11.42578125" style="180" customWidth="1"/>
    <col min="12552" max="12552" width="11" style="180" bestFit="1" customWidth="1"/>
    <col min="12553" max="12553" width="2.7109375" style="180" customWidth="1"/>
    <col min="12554" max="12800" width="11.42578125" style="180"/>
    <col min="12801" max="12801" width="2.140625" style="180" customWidth="1"/>
    <col min="12802" max="12802" width="20.85546875" style="180" customWidth="1"/>
    <col min="12803" max="12803" width="14.7109375" style="180" customWidth="1"/>
    <col min="12804" max="12804" width="10.7109375" style="180" customWidth="1"/>
    <col min="12805" max="12805" width="11.140625" style="180" customWidth="1"/>
    <col min="12806" max="12806" width="10.42578125" style="180" customWidth="1"/>
    <col min="12807" max="12807" width="11.42578125" style="180" customWidth="1"/>
    <col min="12808" max="12808" width="11" style="180" bestFit="1" customWidth="1"/>
    <col min="12809" max="12809" width="2.7109375" style="180" customWidth="1"/>
    <col min="12810" max="13056" width="11.42578125" style="180"/>
    <col min="13057" max="13057" width="2.140625" style="180" customWidth="1"/>
    <col min="13058" max="13058" width="20.85546875" style="180" customWidth="1"/>
    <col min="13059" max="13059" width="14.7109375" style="180" customWidth="1"/>
    <col min="13060" max="13060" width="10.7109375" style="180" customWidth="1"/>
    <col min="13061" max="13061" width="11.140625" style="180" customWidth="1"/>
    <col min="13062" max="13062" width="10.42578125" style="180" customWidth="1"/>
    <col min="13063" max="13063" width="11.42578125" style="180" customWidth="1"/>
    <col min="13064" max="13064" width="11" style="180" bestFit="1" customWidth="1"/>
    <col min="13065" max="13065" width="2.7109375" style="180" customWidth="1"/>
    <col min="13066" max="13312" width="11.42578125" style="180"/>
    <col min="13313" max="13313" width="2.140625" style="180" customWidth="1"/>
    <col min="13314" max="13314" width="20.85546875" style="180" customWidth="1"/>
    <col min="13315" max="13315" width="14.7109375" style="180" customWidth="1"/>
    <col min="13316" max="13316" width="10.7109375" style="180" customWidth="1"/>
    <col min="13317" max="13317" width="11.140625" style="180" customWidth="1"/>
    <col min="13318" max="13318" width="10.42578125" style="180" customWidth="1"/>
    <col min="13319" max="13319" width="11.42578125" style="180" customWidth="1"/>
    <col min="13320" max="13320" width="11" style="180" bestFit="1" customWidth="1"/>
    <col min="13321" max="13321" width="2.7109375" style="180" customWidth="1"/>
    <col min="13322" max="13568" width="11.42578125" style="180"/>
    <col min="13569" max="13569" width="2.140625" style="180" customWidth="1"/>
    <col min="13570" max="13570" width="20.85546875" style="180" customWidth="1"/>
    <col min="13571" max="13571" width="14.7109375" style="180" customWidth="1"/>
    <col min="13572" max="13572" width="10.7109375" style="180" customWidth="1"/>
    <col min="13573" max="13573" width="11.140625" style="180" customWidth="1"/>
    <col min="13574" max="13574" width="10.42578125" style="180" customWidth="1"/>
    <col min="13575" max="13575" width="11.42578125" style="180" customWidth="1"/>
    <col min="13576" max="13576" width="11" style="180" bestFit="1" customWidth="1"/>
    <col min="13577" max="13577" width="2.7109375" style="180" customWidth="1"/>
    <col min="13578" max="13824" width="11.42578125" style="180"/>
    <col min="13825" max="13825" width="2.140625" style="180" customWidth="1"/>
    <col min="13826" max="13826" width="20.85546875" style="180" customWidth="1"/>
    <col min="13827" max="13827" width="14.7109375" style="180" customWidth="1"/>
    <col min="13828" max="13828" width="10.7109375" style="180" customWidth="1"/>
    <col min="13829" max="13829" width="11.140625" style="180" customWidth="1"/>
    <col min="13830" max="13830" width="10.42578125" style="180" customWidth="1"/>
    <col min="13831" max="13831" width="11.42578125" style="180" customWidth="1"/>
    <col min="13832" max="13832" width="11" style="180" bestFit="1" customWidth="1"/>
    <col min="13833" max="13833" width="2.7109375" style="180" customWidth="1"/>
    <col min="13834" max="14080" width="11.42578125" style="180"/>
    <col min="14081" max="14081" width="2.140625" style="180" customWidth="1"/>
    <col min="14082" max="14082" width="20.85546875" style="180" customWidth="1"/>
    <col min="14083" max="14083" width="14.7109375" style="180" customWidth="1"/>
    <col min="14084" max="14084" width="10.7109375" style="180" customWidth="1"/>
    <col min="14085" max="14085" width="11.140625" style="180" customWidth="1"/>
    <col min="14086" max="14086" width="10.42578125" style="180" customWidth="1"/>
    <col min="14087" max="14087" width="11.42578125" style="180" customWidth="1"/>
    <col min="14088" max="14088" width="11" style="180" bestFit="1" customWidth="1"/>
    <col min="14089" max="14089" width="2.7109375" style="180" customWidth="1"/>
    <col min="14090" max="14336" width="11.42578125" style="180"/>
    <col min="14337" max="14337" width="2.140625" style="180" customWidth="1"/>
    <col min="14338" max="14338" width="20.85546875" style="180" customWidth="1"/>
    <col min="14339" max="14339" width="14.7109375" style="180" customWidth="1"/>
    <col min="14340" max="14340" width="10.7109375" style="180" customWidth="1"/>
    <col min="14341" max="14341" width="11.140625" style="180" customWidth="1"/>
    <col min="14342" max="14342" width="10.42578125" style="180" customWidth="1"/>
    <col min="14343" max="14343" width="11.42578125" style="180" customWidth="1"/>
    <col min="14344" max="14344" width="11" style="180" bestFit="1" customWidth="1"/>
    <col min="14345" max="14345" width="2.7109375" style="180" customWidth="1"/>
    <col min="14346" max="14592" width="11.42578125" style="180"/>
    <col min="14593" max="14593" width="2.140625" style="180" customWidth="1"/>
    <col min="14594" max="14594" width="20.85546875" style="180" customWidth="1"/>
    <col min="14595" max="14595" width="14.7109375" style="180" customWidth="1"/>
    <col min="14596" max="14596" width="10.7109375" style="180" customWidth="1"/>
    <col min="14597" max="14597" width="11.140625" style="180" customWidth="1"/>
    <col min="14598" max="14598" width="10.42578125" style="180" customWidth="1"/>
    <col min="14599" max="14599" width="11.42578125" style="180" customWidth="1"/>
    <col min="14600" max="14600" width="11" style="180" bestFit="1" customWidth="1"/>
    <col min="14601" max="14601" width="2.7109375" style="180" customWidth="1"/>
    <col min="14602" max="14848" width="11.42578125" style="180"/>
    <col min="14849" max="14849" width="2.140625" style="180" customWidth="1"/>
    <col min="14850" max="14850" width="20.85546875" style="180" customWidth="1"/>
    <col min="14851" max="14851" width="14.7109375" style="180" customWidth="1"/>
    <col min="14852" max="14852" width="10.7109375" style="180" customWidth="1"/>
    <col min="14853" max="14853" width="11.140625" style="180" customWidth="1"/>
    <col min="14854" max="14854" width="10.42578125" style="180" customWidth="1"/>
    <col min="14855" max="14855" width="11.42578125" style="180" customWidth="1"/>
    <col min="14856" max="14856" width="11" style="180" bestFit="1" customWidth="1"/>
    <col min="14857" max="14857" width="2.7109375" style="180" customWidth="1"/>
    <col min="14858" max="15104" width="11.42578125" style="180"/>
    <col min="15105" max="15105" width="2.140625" style="180" customWidth="1"/>
    <col min="15106" max="15106" width="20.85546875" style="180" customWidth="1"/>
    <col min="15107" max="15107" width="14.7109375" style="180" customWidth="1"/>
    <col min="15108" max="15108" width="10.7109375" style="180" customWidth="1"/>
    <col min="15109" max="15109" width="11.140625" style="180" customWidth="1"/>
    <col min="15110" max="15110" width="10.42578125" style="180" customWidth="1"/>
    <col min="15111" max="15111" width="11.42578125" style="180" customWidth="1"/>
    <col min="15112" max="15112" width="11" style="180" bestFit="1" customWidth="1"/>
    <col min="15113" max="15113" width="2.7109375" style="180" customWidth="1"/>
    <col min="15114" max="15360" width="11.42578125" style="180"/>
    <col min="15361" max="15361" width="2.140625" style="180" customWidth="1"/>
    <col min="15362" max="15362" width="20.85546875" style="180" customWidth="1"/>
    <col min="15363" max="15363" width="14.7109375" style="180" customWidth="1"/>
    <col min="15364" max="15364" width="10.7109375" style="180" customWidth="1"/>
    <col min="15365" max="15365" width="11.140625" style="180" customWidth="1"/>
    <col min="15366" max="15366" width="10.42578125" style="180" customWidth="1"/>
    <col min="15367" max="15367" width="11.42578125" style="180" customWidth="1"/>
    <col min="15368" max="15368" width="11" style="180" bestFit="1" customWidth="1"/>
    <col min="15369" max="15369" width="2.7109375" style="180" customWidth="1"/>
    <col min="15370" max="15616" width="11.42578125" style="180"/>
    <col min="15617" max="15617" width="2.140625" style="180" customWidth="1"/>
    <col min="15618" max="15618" width="20.85546875" style="180" customWidth="1"/>
    <col min="15619" max="15619" width="14.7109375" style="180" customWidth="1"/>
    <col min="15620" max="15620" width="10.7109375" style="180" customWidth="1"/>
    <col min="15621" max="15621" width="11.140625" style="180" customWidth="1"/>
    <col min="15622" max="15622" width="10.42578125" style="180" customWidth="1"/>
    <col min="15623" max="15623" width="11.42578125" style="180" customWidth="1"/>
    <col min="15624" max="15624" width="11" style="180" bestFit="1" customWidth="1"/>
    <col min="15625" max="15625" width="2.7109375" style="180" customWidth="1"/>
    <col min="15626" max="15872" width="11.42578125" style="180"/>
    <col min="15873" max="15873" width="2.140625" style="180" customWidth="1"/>
    <col min="15874" max="15874" width="20.85546875" style="180" customWidth="1"/>
    <col min="15875" max="15875" width="14.7109375" style="180" customWidth="1"/>
    <col min="15876" max="15876" width="10.7109375" style="180" customWidth="1"/>
    <col min="15877" max="15877" width="11.140625" style="180" customWidth="1"/>
    <col min="15878" max="15878" width="10.42578125" style="180" customWidth="1"/>
    <col min="15879" max="15879" width="11.42578125" style="180" customWidth="1"/>
    <col min="15880" max="15880" width="11" style="180" bestFit="1" customWidth="1"/>
    <col min="15881" max="15881" width="2.7109375" style="180" customWidth="1"/>
    <col min="15882" max="16128" width="11.42578125" style="180"/>
    <col min="16129" max="16129" width="2.140625" style="180" customWidth="1"/>
    <col min="16130" max="16130" width="20.85546875" style="180" customWidth="1"/>
    <col min="16131" max="16131" width="14.7109375" style="180" customWidth="1"/>
    <col min="16132" max="16132" width="10.7109375" style="180" customWidth="1"/>
    <col min="16133" max="16133" width="11.140625" style="180" customWidth="1"/>
    <col min="16134" max="16134" width="10.42578125" style="180" customWidth="1"/>
    <col min="16135" max="16135" width="11.42578125" style="180" customWidth="1"/>
    <col min="16136" max="16136" width="11" style="180" bestFit="1" customWidth="1"/>
    <col min="16137" max="16137" width="2.7109375" style="180" customWidth="1"/>
    <col min="16138" max="16384" width="11.42578125" style="180"/>
  </cols>
  <sheetData>
    <row r="1" spans="1:9" x14ac:dyDescent="0.2">
      <c r="A1" s="909" t="s">
        <v>396</v>
      </c>
      <c r="B1" s="910"/>
      <c r="C1" s="910"/>
      <c r="D1" s="910"/>
      <c r="E1" s="910"/>
      <c r="F1" s="910"/>
      <c r="G1" s="910"/>
      <c r="H1" s="910"/>
      <c r="I1" s="911"/>
    </row>
    <row r="2" spans="1:9" x14ac:dyDescent="0.2">
      <c r="A2" s="388"/>
      <c r="B2" s="388"/>
      <c r="C2" s="388"/>
      <c r="D2" s="388"/>
      <c r="E2" s="388"/>
      <c r="F2" s="388"/>
      <c r="G2" s="388"/>
      <c r="H2" s="388"/>
      <c r="I2" s="388"/>
    </row>
    <row r="3" spans="1:9" x14ac:dyDescent="0.2">
      <c r="A3" s="388"/>
      <c r="B3" s="808" t="s">
        <v>269</v>
      </c>
      <c r="C3" s="808"/>
      <c r="D3" s="808"/>
      <c r="E3" s="808"/>
      <c r="F3" s="808"/>
      <c r="G3" s="808"/>
      <c r="H3" s="342"/>
      <c r="I3" s="388"/>
    </row>
    <row r="4" spans="1:9" x14ac:dyDescent="0.2">
      <c r="B4" s="121"/>
      <c r="C4" s="118"/>
      <c r="D4" s="118"/>
      <c r="E4" s="119"/>
      <c r="F4" s="120"/>
      <c r="G4" s="118"/>
      <c r="H4" s="121"/>
    </row>
    <row r="5" spans="1:9" x14ac:dyDescent="0.2">
      <c r="B5" s="823" t="s">
        <v>245</v>
      </c>
      <c r="C5" s="912" t="s">
        <v>246</v>
      </c>
      <c r="D5" s="886" t="s">
        <v>245</v>
      </c>
      <c r="E5" s="887"/>
      <c r="F5" s="887"/>
      <c r="G5" s="888"/>
    </row>
    <row r="6" spans="1:9" x14ac:dyDescent="0.2">
      <c r="B6" s="883"/>
      <c r="C6" s="913"/>
      <c r="D6" s="612" t="s">
        <v>247</v>
      </c>
      <c r="E6" s="612" t="s">
        <v>248</v>
      </c>
      <c r="F6" s="601" t="s">
        <v>210</v>
      </c>
      <c r="G6" s="613" t="s">
        <v>249</v>
      </c>
    </row>
    <row r="7" spans="1:9" ht="15" x14ac:dyDescent="0.2">
      <c r="B7" s="883"/>
      <c r="C7" s="230" t="s">
        <v>258</v>
      </c>
      <c r="D7" s="231">
        <v>874</v>
      </c>
      <c r="E7" s="232">
        <v>37</v>
      </c>
      <c r="F7" s="128">
        <f>D7+E7</f>
        <v>911</v>
      </c>
      <c r="G7" s="233">
        <v>3</v>
      </c>
    </row>
    <row r="8" spans="1:9" ht="15" x14ac:dyDescent="0.2">
      <c r="B8" s="883"/>
      <c r="C8" s="230" t="s">
        <v>259</v>
      </c>
      <c r="D8" s="231">
        <v>757</v>
      </c>
      <c r="E8" s="232">
        <v>25</v>
      </c>
      <c r="F8" s="128">
        <f>D8+E8</f>
        <v>782</v>
      </c>
      <c r="G8" s="233">
        <v>1</v>
      </c>
    </row>
    <row r="9" spans="1:9" ht="15" x14ac:dyDescent="0.2">
      <c r="B9" s="883"/>
      <c r="C9" s="230" t="s">
        <v>260</v>
      </c>
      <c r="D9" s="231">
        <v>750</v>
      </c>
      <c r="E9" s="232">
        <v>27</v>
      </c>
      <c r="F9" s="128">
        <f>D9+E9</f>
        <v>777</v>
      </c>
      <c r="G9" s="233">
        <v>10</v>
      </c>
    </row>
    <row r="10" spans="1:9" ht="15" x14ac:dyDescent="0.2">
      <c r="B10" s="883"/>
      <c r="C10" s="230" t="s">
        <v>262</v>
      </c>
      <c r="D10" s="231">
        <v>672</v>
      </c>
      <c r="E10" s="232">
        <v>25</v>
      </c>
      <c r="F10" s="128">
        <f>D10+E10</f>
        <v>697</v>
      </c>
      <c r="G10" s="233">
        <v>2</v>
      </c>
    </row>
    <row r="11" spans="1:9" x14ac:dyDescent="0.2">
      <c r="B11" s="884"/>
      <c r="C11" s="234" t="s">
        <v>210</v>
      </c>
      <c r="D11" s="127">
        <f>D7+D8+D9+D10</f>
        <v>3053</v>
      </c>
      <c r="E11" s="128">
        <f>E7+E8+E9+E10</f>
        <v>114</v>
      </c>
      <c r="F11" s="128">
        <f>D11+E11</f>
        <v>3167</v>
      </c>
      <c r="G11" s="129">
        <f>G7+G8+G9+G10</f>
        <v>16</v>
      </c>
    </row>
    <row r="12" spans="1:9" x14ac:dyDescent="0.2">
      <c r="B12" s="136"/>
      <c r="C12" s="136"/>
      <c r="D12" s="136"/>
      <c r="E12" s="136"/>
      <c r="F12" s="136"/>
      <c r="G12" s="137"/>
      <c r="H12" s="137"/>
    </row>
    <row r="13" spans="1:9" x14ac:dyDescent="0.2">
      <c r="B13" s="808" t="s">
        <v>374</v>
      </c>
      <c r="C13" s="808"/>
      <c r="D13" s="808"/>
      <c r="E13" s="808"/>
      <c r="F13" s="808"/>
      <c r="G13" s="808"/>
      <c r="H13" s="117"/>
    </row>
    <row r="14" spans="1:9" x14ac:dyDescent="0.2">
      <c r="B14" s="155"/>
      <c r="C14" s="120"/>
      <c r="D14" s="120"/>
      <c r="E14" s="118"/>
      <c r="F14" s="132"/>
      <c r="G14" s="137"/>
      <c r="H14" s="137"/>
    </row>
    <row r="15" spans="1:9" x14ac:dyDescent="0.2">
      <c r="B15" s="615" t="s">
        <v>255</v>
      </c>
      <c r="C15" s="615" t="s">
        <v>256</v>
      </c>
      <c r="D15" s="880" t="s">
        <v>257</v>
      </c>
      <c r="E15" s="881"/>
      <c r="F15" s="880" t="s">
        <v>210</v>
      </c>
      <c r="G15" s="881"/>
      <c r="H15" s="137"/>
    </row>
    <row r="16" spans="1:9" x14ac:dyDescent="0.2">
      <c r="B16" s="351">
        <v>19</v>
      </c>
      <c r="C16" s="351">
        <v>0</v>
      </c>
      <c r="D16" s="804">
        <v>0</v>
      </c>
      <c r="E16" s="805"/>
      <c r="F16" s="806">
        <v>19</v>
      </c>
      <c r="G16" s="807"/>
      <c r="H16" s="137"/>
    </row>
    <row r="18" spans="2:9" x14ac:dyDescent="0.2">
      <c r="B18" s="808" t="s">
        <v>358</v>
      </c>
      <c r="C18" s="808"/>
      <c r="D18" s="808"/>
      <c r="E18" s="808"/>
      <c r="F18" s="808"/>
      <c r="G18" s="808"/>
      <c r="H18" s="808"/>
      <c r="I18" s="808"/>
    </row>
    <row r="19" spans="2:9" x14ac:dyDescent="0.2">
      <c r="B19" s="156"/>
      <c r="C19" s="156"/>
      <c r="D19" s="156"/>
      <c r="E19" s="156"/>
      <c r="F19" s="156"/>
      <c r="G19" s="156"/>
      <c r="H19" s="156"/>
      <c r="I19" s="235"/>
    </row>
    <row r="20" spans="2:9" x14ac:dyDescent="0.2">
      <c r="B20" s="157"/>
      <c r="C20" s="872" t="s">
        <v>232</v>
      </c>
      <c r="D20" s="872" t="s">
        <v>359</v>
      </c>
      <c r="E20" s="872" t="s">
        <v>360</v>
      </c>
      <c r="F20" s="872" t="s">
        <v>361</v>
      </c>
      <c r="G20" s="872" t="s">
        <v>362</v>
      </c>
      <c r="H20" s="872" t="s">
        <v>210</v>
      </c>
    </row>
    <row r="21" spans="2:9" x14ac:dyDescent="0.2">
      <c r="B21" s="157"/>
      <c r="C21" s="873"/>
      <c r="D21" s="873"/>
      <c r="E21" s="873"/>
      <c r="F21" s="873"/>
      <c r="G21" s="873"/>
      <c r="H21" s="873"/>
    </row>
    <row r="22" spans="2:9" x14ac:dyDescent="0.2">
      <c r="B22" s="157"/>
      <c r="C22" s="873"/>
      <c r="D22" s="873"/>
      <c r="E22" s="873"/>
      <c r="F22" s="873"/>
      <c r="G22" s="873"/>
      <c r="H22" s="873"/>
    </row>
    <row r="23" spans="2:9" x14ac:dyDescent="0.2">
      <c r="B23" s="157"/>
      <c r="C23" s="873"/>
      <c r="D23" s="873"/>
      <c r="E23" s="873"/>
      <c r="F23" s="873"/>
      <c r="G23" s="873"/>
      <c r="H23" s="873"/>
    </row>
    <row r="24" spans="2:9" x14ac:dyDescent="0.2">
      <c r="B24" s="157"/>
      <c r="C24" s="873"/>
      <c r="D24" s="873"/>
      <c r="E24" s="873"/>
      <c r="F24" s="873"/>
      <c r="G24" s="873"/>
      <c r="H24" s="873"/>
    </row>
    <row r="25" spans="2:9" x14ac:dyDescent="0.2">
      <c r="B25" s="157"/>
      <c r="C25" s="873"/>
      <c r="D25" s="873"/>
      <c r="E25" s="873"/>
      <c r="F25" s="873"/>
      <c r="G25" s="873"/>
      <c r="H25" s="873"/>
    </row>
    <row r="26" spans="2:9" x14ac:dyDescent="0.2">
      <c r="B26" s="157"/>
      <c r="C26" s="874"/>
      <c r="D26" s="874"/>
      <c r="E26" s="874"/>
      <c r="F26" s="874"/>
      <c r="G26" s="874"/>
      <c r="H26" s="874"/>
    </row>
    <row r="27" spans="2:9" x14ac:dyDescent="0.2">
      <c r="B27" s="158" t="s">
        <v>272</v>
      </c>
      <c r="C27" s="358">
        <v>0</v>
      </c>
      <c r="D27" s="358">
        <v>3.1575623618566466E-2</v>
      </c>
      <c r="E27" s="164">
        <v>4.010104199557941</v>
      </c>
      <c r="F27" s="164">
        <v>3.5048942216608778</v>
      </c>
      <c r="G27" s="165">
        <v>92.453425955162615</v>
      </c>
      <c r="H27" s="236">
        <f>SUM(C27:G27)</f>
        <v>100</v>
      </c>
    </row>
    <row r="28" spans="2:9" x14ac:dyDescent="0.2">
      <c r="B28" s="160" t="s">
        <v>222</v>
      </c>
      <c r="C28" s="363"/>
      <c r="D28" s="363"/>
      <c r="E28" s="162"/>
      <c r="F28" s="162"/>
      <c r="G28" s="161"/>
      <c r="H28" s="237">
        <v>3167</v>
      </c>
    </row>
    <row r="29" spans="2:9" x14ac:dyDescent="0.2">
      <c r="B29" s="167"/>
      <c r="C29" s="165"/>
      <c r="D29" s="165"/>
      <c r="E29" s="165"/>
      <c r="F29" s="165"/>
      <c r="G29" s="165"/>
      <c r="H29" s="238"/>
      <c r="I29" s="239"/>
    </row>
    <row r="30" spans="2:9" x14ac:dyDescent="0.2">
      <c r="B30" s="808" t="s">
        <v>264</v>
      </c>
      <c r="C30" s="808"/>
      <c r="D30" s="808"/>
      <c r="E30" s="808"/>
      <c r="F30" s="808"/>
      <c r="G30" s="808"/>
      <c r="H30" s="808"/>
      <c r="I30" s="808"/>
    </row>
    <row r="31" spans="2:9" x14ac:dyDescent="0.2">
      <c r="B31" s="168"/>
      <c r="C31" s="168"/>
      <c r="D31" s="168"/>
      <c r="E31" s="168"/>
      <c r="F31" s="165"/>
      <c r="G31" s="165"/>
      <c r="H31" s="238"/>
      <c r="I31" s="239"/>
    </row>
    <row r="32" spans="2:9" x14ac:dyDescent="0.2">
      <c r="B32" s="875" t="s">
        <v>219</v>
      </c>
      <c r="C32" s="877" t="s">
        <v>442</v>
      </c>
      <c r="D32" s="877"/>
      <c r="E32" s="877" t="s">
        <v>272</v>
      </c>
      <c r="F32" s="877"/>
      <c r="G32" s="165"/>
      <c r="H32" s="238"/>
      <c r="I32" s="239"/>
    </row>
    <row r="33" spans="2:9" x14ac:dyDescent="0.2">
      <c r="B33" s="876"/>
      <c r="C33" s="877"/>
      <c r="D33" s="877"/>
      <c r="E33" s="882"/>
      <c r="F33" s="882"/>
      <c r="G33" s="165"/>
      <c r="H33" s="238"/>
      <c r="I33" s="239"/>
    </row>
    <row r="34" spans="2:9" x14ac:dyDescent="0.2">
      <c r="B34" s="343" t="s">
        <v>223</v>
      </c>
      <c r="C34" s="858">
        <v>29.857299670691546</v>
      </c>
      <c r="D34" s="846"/>
      <c r="E34" s="261">
        <v>9.8831701926113045</v>
      </c>
      <c r="F34" s="262"/>
      <c r="G34" s="165"/>
      <c r="H34" s="238"/>
      <c r="I34" s="239"/>
    </row>
    <row r="35" spans="2:9" x14ac:dyDescent="0.2">
      <c r="B35" s="361" t="s">
        <v>224</v>
      </c>
      <c r="C35" s="857">
        <v>46.981339187705821</v>
      </c>
      <c r="D35" s="844"/>
      <c r="E35" s="263">
        <v>50.015787811809282</v>
      </c>
      <c r="F35" s="264"/>
      <c r="G35" s="165"/>
      <c r="H35" s="238"/>
      <c r="I35" s="239"/>
    </row>
    <row r="36" spans="2:9" x14ac:dyDescent="0.2">
      <c r="B36" s="361" t="s">
        <v>225</v>
      </c>
      <c r="C36" s="857">
        <v>8.23271130625686</v>
      </c>
      <c r="D36" s="844"/>
      <c r="E36" s="263">
        <v>22.197663403852225</v>
      </c>
      <c r="F36" s="264"/>
      <c r="G36" s="165"/>
      <c r="H36" s="238"/>
      <c r="I36" s="239"/>
    </row>
    <row r="37" spans="2:9" x14ac:dyDescent="0.2">
      <c r="B37" s="361" t="s">
        <v>226</v>
      </c>
      <c r="C37" s="857">
        <v>3.6223929747530188</v>
      </c>
      <c r="D37" s="844"/>
      <c r="E37" s="263">
        <v>5.9046416166719293</v>
      </c>
      <c r="F37" s="264"/>
      <c r="G37" s="165"/>
      <c r="H37" s="238"/>
      <c r="I37" s="239"/>
    </row>
    <row r="38" spans="2:9" x14ac:dyDescent="0.2">
      <c r="B38" s="361" t="s">
        <v>227</v>
      </c>
      <c r="C38" s="857">
        <v>3.7321624588364433</v>
      </c>
      <c r="D38" s="844"/>
      <c r="E38" s="263">
        <v>3.4417429744237449</v>
      </c>
      <c r="F38" s="264"/>
      <c r="G38" s="165"/>
      <c r="H38" s="238"/>
      <c r="I38" s="239"/>
    </row>
    <row r="39" spans="2:9" x14ac:dyDescent="0.2">
      <c r="B39" s="361" t="s">
        <v>228</v>
      </c>
      <c r="C39" s="857">
        <v>3.9517014270032931</v>
      </c>
      <c r="D39" s="844"/>
      <c r="E39" s="263">
        <v>4.5153141774550045</v>
      </c>
      <c r="F39" s="264"/>
      <c r="G39" s="165"/>
      <c r="H39" s="238"/>
      <c r="I39" s="239"/>
    </row>
    <row r="40" spans="2:9" x14ac:dyDescent="0.2">
      <c r="B40" s="361" t="s">
        <v>229</v>
      </c>
      <c r="C40" s="857">
        <v>2.6344676180021955</v>
      </c>
      <c r="D40" s="844"/>
      <c r="E40" s="263">
        <v>2.6523523839595833</v>
      </c>
      <c r="F40" s="264"/>
      <c r="G40" s="165"/>
      <c r="H40" s="238"/>
      <c r="I40" s="239"/>
    </row>
    <row r="41" spans="2:9" x14ac:dyDescent="0.2">
      <c r="B41" s="361" t="s">
        <v>230</v>
      </c>
      <c r="C41" s="857">
        <v>0.87815587266739847</v>
      </c>
      <c r="D41" s="844"/>
      <c r="E41" s="263">
        <v>1.1682980738869593</v>
      </c>
      <c r="F41" s="264"/>
      <c r="G41" s="165"/>
      <c r="H41" s="238"/>
      <c r="I41" s="239"/>
    </row>
    <row r="42" spans="2:9" x14ac:dyDescent="0.2">
      <c r="B42" s="361" t="s">
        <v>231</v>
      </c>
      <c r="C42" s="857">
        <v>0.10976948408342481</v>
      </c>
      <c r="D42" s="844"/>
      <c r="E42" s="263">
        <v>0.22102936532996525</v>
      </c>
      <c r="F42" s="264"/>
      <c r="G42" s="165"/>
      <c r="H42" s="238"/>
      <c r="I42" s="239"/>
    </row>
    <row r="43" spans="2:9" x14ac:dyDescent="0.2">
      <c r="B43" s="362" t="s">
        <v>211</v>
      </c>
      <c r="C43" s="870">
        <v>0</v>
      </c>
      <c r="D43" s="871"/>
      <c r="E43" s="265">
        <v>0</v>
      </c>
      <c r="F43" s="266"/>
      <c r="G43" s="165"/>
      <c r="H43" s="238"/>
      <c r="I43" s="239"/>
    </row>
    <row r="44" spans="2:9" x14ac:dyDescent="0.2">
      <c r="B44" s="364" t="s">
        <v>210</v>
      </c>
      <c r="C44" s="837">
        <f>SUM(C34:D43)</f>
        <v>99.999999999999972</v>
      </c>
      <c r="D44" s="838"/>
      <c r="E44" s="837">
        <f>SUM(E34:E43)</f>
        <v>100</v>
      </c>
      <c r="F44" s="838"/>
      <c r="G44" s="165"/>
      <c r="H44" s="238"/>
      <c r="I44" s="239"/>
    </row>
    <row r="45" spans="2:9" x14ac:dyDescent="0.2">
      <c r="B45" s="365" t="s">
        <v>222</v>
      </c>
      <c r="C45" s="839">
        <v>911</v>
      </c>
      <c r="D45" s="840"/>
      <c r="E45" s="841">
        <v>3167</v>
      </c>
      <c r="F45" s="840"/>
      <c r="G45" s="165"/>
      <c r="H45" s="238"/>
      <c r="I45" s="239"/>
    </row>
    <row r="46" spans="2:9" x14ac:dyDescent="0.2">
      <c r="B46" s="167"/>
      <c r="C46" s="165"/>
      <c r="D46" s="165"/>
      <c r="E46" s="165"/>
      <c r="F46" s="165"/>
      <c r="G46" s="165"/>
      <c r="H46" s="238"/>
      <c r="I46" s="239"/>
    </row>
  </sheetData>
  <mergeCells count="35">
    <mergeCell ref="B13:G13"/>
    <mergeCell ref="A1:I1"/>
    <mergeCell ref="B3:G3"/>
    <mergeCell ref="B5:B11"/>
    <mergeCell ref="C5:C6"/>
    <mergeCell ref="D5:G5"/>
    <mergeCell ref="C34:D34"/>
    <mergeCell ref="D15:E15"/>
    <mergeCell ref="F15:G15"/>
    <mergeCell ref="D16:E16"/>
    <mergeCell ref="F16:G16"/>
    <mergeCell ref="B18:I18"/>
    <mergeCell ref="C20:C26"/>
    <mergeCell ref="D20:D26"/>
    <mergeCell ref="E20:E26"/>
    <mergeCell ref="F20:F26"/>
    <mergeCell ref="G20:G26"/>
    <mergeCell ref="H20:H26"/>
    <mergeCell ref="B30:I30"/>
    <mergeCell ref="B32:B33"/>
    <mergeCell ref="C32:D33"/>
    <mergeCell ref="E32:F33"/>
    <mergeCell ref="C45:D45"/>
    <mergeCell ref="E45:F45"/>
    <mergeCell ref="C35:D35"/>
    <mergeCell ref="C36:D36"/>
    <mergeCell ref="C37:D37"/>
    <mergeCell ref="C38:D38"/>
    <mergeCell ref="C39:D39"/>
    <mergeCell ref="C40:D40"/>
    <mergeCell ref="C41:D41"/>
    <mergeCell ref="C42:D42"/>
    <mergeCell ref="C43:D43"/>
    <mergeCell ref="C44:D44"/>
    <mergeCell ref="E44:F44"/>
  </mergeCells>
  <pageMargins left="0.7" right="0.7" top="0.75" bottom="0.75" header="0.3" footer="0.3"/>
  <ignoredErrors>
    <ignoredError sqref="F11" formula="1"/>
  </ignoredErrors>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activeCell="A3" sqref="A3:H22"/>
    </sheetView>
  </sheetViews>
  <sheetFormatPr baseColWidth="10" defaultRowHeight="12.75" x14ac:dyDescent="0.2"/>
  <cols>
    <col min="1" max="1" width="2.140625" style="180" customWidth="1"/>
    <col min="2" max="2" width="11.42578125" style="180" customWidth="1"/>
    <col min="3" max="4" width="11.42578125" style="180"/>
    <col min="5" max="5" width="9.85546875" style="180" customWidth="1"/>
    <col min="6" max="7" width="25.7109375" style="180" customWidth="1"/>
    <col min="8" max="8" width="4" style="180" customWidth="1"/>
    <col min="9" max="256" width="11.42578125" style="180"/>
    <col min="257" max="257" width="2.140625" style="180" customWidth="1"/>
    <col min="258" max="258" width="11.42578125" style="180" customWidth="1"/>
    <col min="259" max="260" width="11.42578125" style="180"/>
    <col min="261" max="261" width="9.85546875" style="180" customWidth="1"/>
    <col min="262" max="263" width="25.7109375" style="180" customWidth="1"/>
    <col min="264" max="264" width="4" style="180" customWidth="1"/>
    <col min="265" max="512" width="11.42578125" style="180"/>
    <col min="513" max="513" width="2.140625" style="180" customWidth="1"/>
    <col min="514" max="514" width="11.42578125" style="180" customWidth="1"/>
    <col min="515" max="516" width="11.42578125" style="180"/>
    <col min="517" max="517" width="9.85546875" style="180" customWidth="1"/>
    <col min="518" max="519" width="25.7109375" style="180" customWidth="1"/>
    <col min="520" max="520" width="4" style="180" customWidth="1"/>
    <col min="521" max="768" width="11.42578125" style="180"/>
    <col min="769" max="769" width="2.140625" style="180" customWidth="1"/>
    <col min="770" max="770" width="11.42578125" style="180" customWidth="1"/>
    <col min="771" max="772" width="11.42578125" style="180"/>
    <col min="773" max="773" width="9.85546875" style="180" customWidth="1"/>
    <col min="774" max="775" width="25.7109375" style="180" customWidth="1"/>
    <col min="776" max="776" width="4" style="180" customWidth="1"/>
    <col min="777" max="1024" width="11.42578125" style="180"/>
    <col min="1025" max="1025" width="2.140625" style="180" customWidth="1"/>
    <col min="1026" max="1026" width="11.42578125" style="180" customWidth="1"/>
    <col min="1027" max="1028" width="11.42578125" style="180"/>
    <col min="1029" max="1029" width="9.85546875" style="180" customWidth="1"/>
    <col min="1030" max="1031" width="25.7109375" style="180" customWidth="1"/>
    <col min="1032" max="1032" width="4" style="180" customWidth="1"/>
    <col min="1033" max="1280" width="11.42578125" style="180"/>
    <col min="1281" max="1281" width="2.140625" style="180" customWidth="1"/>
    <col min="1282" max="1282" width="11.42578125" style="180" customWidth="1"/>
    <col min="1283" max="1284" width="11.42578125" style="180"/>
    <col min="1285" max="1285" width="9.85546875" style="180" customWidth="1"/>
    <col min="1286" max="1287" width="25.7109375" style="180" customWidth="1"/>
    <col min="1288" max="1288" width="4" style="180" customWidth="1"/>
    <col min="1289" max="1536" width="11.42578125" style="180"/>
    <col min="1537" max="1537" width="2.140625" style="180" customWidth="1"/>
    <col min="1538" max="1538" width="11.42578125" style="180" customWidth="1"/>
    <col min="1539" max="1540" width="11.42578125" style="180"/>
    <col min="1541" max="1541" width="9.85546875" style="180" customWidth="1"/>
    <col min="1542" max="1543" width="25.7109375" style="180" customWidth="1"/>
    <col min="1544" max="1544" width="4" style="180" customWidth="1"/>
    <col min="1545" max="1792" width="11.42578125" style="180"/>
    <col min="1793" max="1793" width="2.140625" style="180" customWidth="1"/>
    <col min="1794" max="1794" width="11.42578125" style="180" customWidth="1"/>
    <col min="1795" max="1796" width="11.42578125" style="180"/>
    <col min="1797" max="1797" width="9.85546875" style="180" customWidth="1"/>
    <col min="1798" max="1799" width="25.7109375" style="180" customWidth="1"/>
    <col min="1800" max="1800" width="4" style="180" customWidth="1"/>
    <col min="1801" max="2048" width="11.42578125" style="180"/>
    <col min="2049" max="2049" width="2.140625" style="180" customWidth="1"/>
    <col min="2050" max="2050" width="11.42578125" style="180" customWidth="1"/>
    <col min="2051" max="2052" width="11.42578125" style="180"/>
    <col min="2053" max="2053" width="9.85546875" style="180" customWidth="1"/>
    <col min="2054" max="2055" width="25.7109375" style="180" customWidth="1"/>
    <col min="2056" max="2056" width="4" style="180" customWidth="1"/>
    <col min="2057" max="2304" width="11.42578125" style="180"/>
    <col min="2305" max="2305" width="2.140625" style="180" customWidth="1"/>
    <col min="2306" max="2306" width="11.42578125" style="180" customWidth="1"/>
    <col min="2307" max="2308" width="11.42578125" style="180"/>
    <col min="2309" max="2309" width="9.85546875" style="180" customWidth="1"/>
    <col min="2310" max="2311" width="25.7109375" style="180" customWidth="1"/>
    <col min="2312" max="2312" width="4" style="180" customWidth="1"/>
    <col min="2313" max="2560" width="11.42578125" style="180"/>
    <col min="2561" max="2561" width="2.140625" style="180" customWidth="1"/>
    <col min="2562" max="2562" width="11.42578125" style="180" customWidth="1"/>
    <col min="2563" max="2564" width="11.42578125" style="180"/>
    <col min="2565" max="2565" width="9.85546875" style="180" customWidth="1"/>
    <col min="2566" max="2567" width="25.7109375" style="180" customWidth="1"/>
    <col min="2568" max="2568" width="4" style="180" customWidth="1"/>
    <col min="2569" max="2816" width="11.42578125" style="180"/>
    <col min="2817" max="2817" width="2.140625" style="180" customWidth="1"/>
    <col min="2818" max="2818" width="11.42578125" style="180" customWidth="1"/>
    <col min="2819" max="2820" width="11.42578125" style="180"/>
    <col min="2821" max="2821" width="9.85546875" style="180" customWidth="1"/>
    <col min="2822" max="2823" width="25.7109375" style="180" customWidth="1"/>
    <col min="2824" max="2824" width="4" style="180" customWidth="1"/>
    <col min="2825" max="3072" width="11.42578125" style="180"/>
    <col min="3073" max="3073" width="2.140625" style="180" customWidth="1"/>
    <col min="3074" max="3074" width="11.42578125" style="180" customWidth="1"/>
    <col min="3075" max="3076" width="11.42578125" style="180"/>
    <col min="3077" max="3077" width="9.85546875" style="180" customWidth="1"/>
    <col min="3078" max="3079" width="25.7109375" style="180" customWidth="1"/>
    <col min="3080" max="3080" width="4" style="180" customWidth="1"/>
    <col min="3081" max="3328" width="11.42578125" style="180"/>
    <col min="3329" max="3329" width="2.140625" style="180" customWidth="1"/>
    <col min="3330" max="3330" width="11.42578125" style="180" customWidth="1"/>
    <col min="3331" max="3332" width="11.42578125" style="180"/>
    <col min="3333" max="3333" width="9.85546875" style="180" customWidth="1"/>
    <col min="3334" max="3335" width="25.7109375" style="180" customWidth="1"/>
    <col min="3336" max="3336" width="4" style="180" customWidth="1"/>
    <col min="3337" max="3584" width="11.42578125" style="180"/>
    <col min="3585" max="3585" width="2.140625" style="180" customWidth="1"/>
    <col min="3586" max="3586" width="11.42578125" style="180" customWidth="1"/>
    <col min="3587" max="3588" width="11.42578125" style="180"/>
    <col min="3589" max="3589" width="9.85546875" style="180" customWidth="1"/>
    <col min="3590" max="3591" width="25.7109375" style="180" customWidth="1"/>
    <col min="3592" max="3592" width="4" style="180" customWidth="1"/>
    <col min="3593" max="3840" width="11.42578125" style="180"/>
    <col min="3841" max="3841" width="2.140625" style="180" customWidth="1"/>
    <col min="3842" max="3842" width="11.42578125" style="180" customWidth="1"/>
    <col min="3843" max="3844" width="11.42578125" style="180"/>
    <col min="3845" max="3845" width="9.85546875" style="180" customWidth="1"/>
    <col min="3846" max="3847" width="25.7109375" style="180" customWidth="1"/>
    <col min="3848" max="3848" width="4" style="180" customWidth="1"/>
    <col min="3849" max="4096" width="11.42578125" style="180"/>
    <col min="4097" max="4097" width="2.140625" style="180" customWidth="1"/>
    <col min="4098" max="4098" width="11.42578125" style="180" customWidth="1"/>
    <col min="4099" max="4100" width="11.42578125" style="180"/>
    <col min="4101" max="4101" width="9.85546875" style="180" customWidth="1"/>
    <col min="4102" max="4103" width="25.7109375" style="180" customWidth="1"/>
    <col min="4104" max="4104" width="4" style="180" customWidth="1"/>
    <col min="4105" max="4352" width="11.42578125" style="180"/>
    <col min="4353" max="4353" width="2.140625" style="180" customWidth="1"/>
    <col min="4354" max="4354" width="11.42578125" style="180" customWidth="1"/>
    <col min="4355" max="4356" width="11.42578125" style="180"/>
    <col min="4357" max="4357" width="9.85546875" style="180" customWidth="1"/>
    <col min="4358" max="4359" width="25.7109375" style="180" customWidth="1"/>
    <col min="4360" max="4360" width="4" style="180" customWidth="1"/>
    <col min="4361" max="4608" width="11.42578125" style="180"/>
    <col min="4609" max="4609" width="2.140625" style="180" customWidth="1"/>
    <col min="4610" max="4610" width="11.42578125" style="180" customWidth="1"/>
    <col min="4611" max="4612" width="11.42578125" style="180"/>
    <col min="4613" max="4613" width="9.85546875" style="180" customWidth="1"/>
    <col min="4614" max="4615" width="25.7109375" style="180" customWidth="1"/>
    <col min="4616" max="4616" width="4" style="180" customWidth="1"/>
    <col min="4617" max="4864" width="11.42578125" style="180"/>
    <col min="4865" max="4865" width="2.140625" style="180" customWidth="1"/>
    <col min="4866" max="4866" width="11.42578125" style="180" customWidth="1"/>
    <col min="4867" max="4868" width="11.42578125" style="180"/>
    <col min="4869" max="4869" width="9.85546875" style="180" customWidth="1"/>
    <col min="4870" max="4871" width="25.7109375" style="180" customWidth="1"/>
    <col min="4872" max="4872" width="4" style="180" customWidth="1"/>
    <col min="4873" max="5120" width="11.42578125" style="180"/>
    <col min="5121" max="5121" width="2.140625" style="180" customWidth="1"/>
    <col min="5122" max="5122" width="11.42578125" style="180" customWidth="1"/>
    <col min="5123" max="5124" width="11.42578125" style="180"/>
    <col min="5125" max="5125" width="9.85546875" style="180" customWidth="1"/>
    <col min="5126" max="5127" width="25.7109375" style="180" customWidth="1"/>
    <col min="5128" max="5128" width="4" style="180" customWidth="1"/>
    <col min="5129" max="5376" width="11.42578125" style="180"/>
    <col min="5377" max="5377" width="2.140625" style="180" customWidth="1"/>
    <col min="5378" max="5378" width="11.42578125" style="180" customWidth="1"/>
    <col min="5379" max="5380" width="11.42578125" style="180"/>
    <col min="5381" max="5381" width="9.85546875" style="180" customWidth="1"/>
    <col min="5382" max="5383" width="25.7109375" style="180" customWidth="1"/>
    <col min="5384" max="5384" width="4" style="180" customWidth="1"/>
    <col min="5385" max="5632" width="11.42578125" style="180"/>
    <col min="5633" max="5633" width="2.140625" style="180" customWidth="1"/>
    <col min="5634" max="5634" width="11.42578125" style="180" customWidth="1"/>
    <col min="5635" max="5636" width="11.42578125" style="180"/>
    <col min="5637" max="5637" width="9.85546875" style="180" customWidth="1"/>
    <col min="5638" max="5639" width="25.7109375" style="180" customWidth="1"/>
    <col min="5640" max="5640" width="4" style="180" customWidth="1"/>
    <col min="5641" max="5888" width="11.42578125" style="180"/>
    <col min="5889" max="5889" width="2.140625" style="180" customWidth="1"/>
    <col min="5890" max="5890" width="11.42578125" style="180" customWidth="1"/>
    <col min="5891" max="5892" width="11.42578125" style="180"/>
    <col min="5893" max="5893" width="9.85546875" style="180" customWidth="1"/>
    <col min="5894" max="5895" width="25.7109375" style="180" customWidth="1"/>
    <col min="5896" max="5896" width="4" style="180" customWidth="1"/>
    <col min="5897" max="6144" width="11.42578125" style="180"/>
    <col min="6145" max="6145" width="2.140625" style="180" customWidth="1"/>
    <col min="6146" max="6146" width="11.42578125" style="180" customWidth="1"/>
    <col min="6147" max="6148" width="11.42578125" style="180"/>
    <col min="6149" max="6149" width="9.85546875" style="180" customWidth="1"/>
    <col min="6150" max="6151" width="25.7109375" style="180" customWidth="1"/>
    <col min="6152" max="6152" width="4" style="180" customWidth="1"/>
    <col min="6153" max="6400" width="11.42578125" style="180"/>
    <col min="6401" max="6401" width="2.140625" style="180" customWidth="1"/>
    <col min="6402" max="6402" width="11.42578125" style="180" customWidth="1"/>
    <col min="6403" max="6404" width="11.42578125" style="180"/>
    <col min="6405" max="6405" width="9.85546875" style="180" customWidth="1"/>
    <col min="6406" max="6407" width="25.7109375" style="180" customWidth="1"/>
    <col min="6408" max="6408" width="4" style="180" customWidth="1"/>
    <col min="6409" max="6656" width="11.42578125" style="180"/>
    <col min="6657" max="6657" width="2.140625" style="180" customWidth="1"/>
    <col min="6658" max="6658" width="11.42578125" style="180" customWidth="1"/>
    <col min="6659" max="6660" width="11.42578125" style="180"/>
    <col min="6661" max="6661" width="9.85546875" style="180" customWidth="1"/>
    <col min="6662" max="6663" width="25.7109375" style="180" customWidth="1"/>
    <col min="6664" max="6664" width="4" style="180" customWidth="1"/>
    <col min="6665" max="6912" width="11.42578125" style="180"/>
    <col min="6913" max="6913" width="2.140625" style="180" customWidth="1"/>
    <col min="6914" max="6914" width="11.42578125" style="180" customWidth="1"/>
    <col min="6915" max="6916" width="11.42578125" style="180"/>
    <col min="6917" max="6917" width="9.85546875" style="180" customWidth="1"/>
    <col min="6918" max="6919" width="25.7109375" style="180" customWidth="1"/>
    <col min="6920" max="6920" width="4" style="180" customWidth="1"/>
    <col min="6921" max="7168" width="11.42578125" style="180"/>
    <col min="7169" max="7169" width="2.140625" style="180" customWidth="1"/>
    <col min="7170" max="7170" width="11.42578125" style="180" customWidth="1"/>
    <col min="7171" max="7172" width="11.42578125" style="180"/>
    <col min="7173" max="7173" width="9.85546875" style="180" customWidth="1"/>
    <col min="7174" max="7175" width="25.7109375" style="180" customWidth="1"/>
    <col min="7176" max="7176" width="4" style="180" customWidth="1"/>
    <col min="7177" max="7424" width="11.42578125" style="180"/>
    <col min="7425" max="7425" width="2.140625" style="180" customWidth="1"/>
    <col min="7426" max="7426" width="11.42578125" style="180" customWidth="1"/>
    <col min="7427" max="7428" width="11.42578125" style="180"/>
    <col min="7429" max="7429" width="9.85546875" style="180" customWidth="1"/>
    <col min="7430" max="7431" width="25.7109375" style="180" customWidth="1"/>
    <col min="7432" max="7432" width="4" style="180" customWidth="1"/>
    <col min="7433" max="7680" width="11.42578125" style="180"/>
    <col min="7681" max="7681" width="2.140625" style="180" customWidth="1"/>
    <col min="7682" max="7682" width="11.42578125" style="180" customWidth="1"/>
    <col min="7683" max="7684" width="11.42578125" style="180"/>
    <col min="7685" max="7685" width="9.85546875" style="180" customWidth="1"/>
    <col min="7686" max="7687" width="25.7109375" style="180" customWidth="1"/>
    <col min="7688" max="7688" width="4" style="180" customWidth="1"/>
    <col min="7689" max="7936" width="11.42578125" style="180"/>
    <col min="7937" max="7937" width="2.140625" style="180" customWidth="1"/>
    <col min="7938" max="7938" width="11.42578125" style="180" customWidth="1"/>
    <col min="7939" max="7940" width="11.42578125" style="180"/>
    <col min="7941" max="7941" width="9.85546875" style="180" customWidth="1"/>
    <col min="7942" max="7943" width="25.7109375" style="180" customWidth="1"/>
    <col min="7944" max="7944" width="4" style="180" customWidth="1"/>
    <col min="7945" max="8192" width="11.42578125" style="180"/>
    <col min="8193" max="8193" width="2.140625" style="180" customWidth="1"/>
    <col min="8194" max="8194" width="11.42578125" style="180" customWidth="1"/>
    <col min="8195" max="8196" width="11.42578125" style="180"/>
    <col min="8197" max="8197" width="9.85546875" style="180" customWidth="1"/>
    <col min="8198" max="8199" width="25.7109375" style="180" customWidth="1"/>
    <col min="8200" max="8200" width="4" style="180" customWidth="1"/>
    <col min="8201" max="8448" width="11.42578125" style="180"/>
    <col min="8449" max="8449" width="2.140625" style="180" customWidth="1"/>
    <col min="8450" max="8450" width="11.42578125" style="180" customWidth="1"/>
    <col min="8451" max="8452" width="11.42578125" style="180"/>
    <col min="8453" max="8453" width="9.85546875" style="180" customWidth="1"/>
    <col min="8454" max="8455" width="25.7109375" style="180" customWidth="1"/>
    <col min="8456" max="8456" width="4" style="180" customWidth="1"/>
    <col min="8457" max="8704" width="11.42578125" style="180"/>
    <col min="8705" max="8705" width="2.140625" style="180" customWidth="1"/>
    <col min="8706" max="8706" width="11.42578125" style="180" customWidth="1"/>
    <col min="8707" max="8708" width="11.42578125" style="180"/>
    <col min="8709" max="8709" width="9.85546875" style="180" customWidth="1"/>
    <col min="8710" max="8711" width="25.7109375" style="180" customWidth="1"/>
    <col min="8712" max="8712" width="4" style="180" customWidth="1"/>
    <col min="8713" max="8960" width="11.42578125" style="180"/>
    <col min="8961" max="8961" width="2.140625" style="180" customWidth="1"/>
    <col min="8962" max="8962" width="11.42578125" style="180" customWidth="1"/>
    <col min="8963" max="8964" width="11.42578125" style="180"/>
    <col min="8965" max="8965" width="9.85546875" style="180" customWidth="1"/>
    <col min="8966" max="8967" width="25.7109375" style="180" customWidth="1"/>
    <col min="8968" max="8968" width="4" style="180" customWidth="1"/>
    <col min="8969" max="9216" width="11.42578125" style="180"/>
    <col min="9217" max="9217" width="2.140625" style="180" customWidth="1"/>
    <col min="9218" max="9218" width="11.42578125" style="180" customWidth="1"/>
    <col min="9219" max="9220" width="11.42578125" style="180"/>
    <col min="9221" max="9221" width="9.85546875" style="180" customWidth="1"/>
    <col min="9222" max="9223" width="25.7109375" style="180" customWidth="1"/>
    <col min="9224" max="9224" width="4" style="180" customWidth="1"/>
    <col min="9225" max="9472" width="11.42578125" style="180"/>
    <col min="9473" max="9473" width="2.140625" style="180" customWidth="1"/>
    <col min="9474" max="9474" width="11.42578125" style="180" customWidth="1"/>
    <col min="9475" max="9476" width="11.42578125" style="180"/>
    <col min="9477" max="9477" width="9.85546875" style="180" customWidth="1"/>
    <col min="9478" max="9479" width="25.7109375" style="180" customWidth="1"/>
    <col min="9480" max="9480" width="4" style="180" customWidth="1"/>
    <col min="9481" max="9728" width="11.42578125" style="180"/>
    <col min="9729" max="9729" width="2.140625" style="180" customWidth="1"/>
    <col min="9730" max="9730" width="11.42578125" style="180" customWidth="1"/>
    <col min="9731" max="9732" width="11.42578125" style="180"/>
    <col min="9733" max="9733" width="9.85546875" style="180" customWidth="1"/>
    <col min="9734" max="9735" width="25.7109375" style="180" customWidth="1"/>
    <col min="9736" max="9736" width="4" style="180" customWidth="1"/>
    <col min="9737" max="9984" width="11.42578125" style="180"/>
    <col min="9985" max="9985" width="2.140625" style="180" customWidth="1"/>
    <col min="9986" max="9986" width="11.42578125" style="180" customWidth="1"/>
    <col min="9987" max="9988" width="11.42578125" style="180"/>
    <col min="9989" max="9989" width="9.85546875" style="180" customWidth="1"/>
    <col min="9990" max="9991" width="25.7109375" style="180" customWidth="1"/>
    <col min="9992" max="9992" width="4" style="180" customWidth="1"/>
    <col min="9993" max="10240" width="11.42578125" style="180"/>
    <col min="10241" max="10241" width="2.140625" style="180" customWidth="1"/>
    <col min="10242" max="10242" width="11.42578125" style="180" customWidth="1"/>
    <col min="10243" max="10244" width="11.42578125" style="180"/>
    <col min="10245" max="10245" width="9.85546875" style="180" customWidth="1"/>
    <col min="10246" max="10247" width="25.7109375" style="180" customWidth="1"/>
    <col min="10248" max="10248" width="4" style="180" customWidth="1"/>
    <col min="10249" max="10496" width="11.42578125" style="180"/>
    <col min="10497" max="10497" width="2.140625" style="180" customWidth="1"/>
    <col min="10498" max="10498" width="11.42578125" style="180" customWidth="1"/>
    <col min="10499" max="10500" width="11.42578125" style="180"/>
    <col min="10501" max="10501" width="9.85546875" style="180" customWidth="1"/>
    <col min="10502" max="10503" width="25.7109375" style="180" customWidth="1"/>
    <col min="10504" max="10504" width="4" style="180" customWidth="1"/>
    <col min="10505" max="10752" width="11.42578125" style="180"/>
    <col min="10753" max="10753" width="2.140625" style="180" customWidth="1"/>
    <col min="10754" max="10754" width="11.42578125" style="180" customWidth="1"/>
    <col min="10755" max="10756" width="11.42578125" style="180"/>
    <col min="10757" max="10757" width="9.85546875" style="180" customWidth="1"/>
    <col min="10758" max="10759" width="25.7109375" style="180" customWidth="1"/>
    <col min="10760" max="10760" width="4" style="180" customWidth="1"/>
    <col min="10761" max="11008" width="11.42578125" style="180"/>
    <col min="11009" max="11009" width="2.140625" style="180" customWidth="1"/>
    <col min="11010" max="11010" width="11.42578125" style="180" customWidth="1"/>
    <col min="11011" max="11012" width="11.42578125" style="180"/>
    <col min="11013" max="11013" width="9.85546875" style="180" customWidth="1"/>
    <col min="11014" max="11015" width="25.7109375" style="180" customWidth="1"/>
    <col min="11016" max="11016" width="4" style="180" customWidth="1"/>
    <col min="11017" max="11264" width="11.42578125" style="180"/>
    <col min="11265" max="11265" width="2.140625" style="180" customWidth="1"/>
    <col min="11266" max="11266" width="11.42578125" style="180" customWidth="1"/>
    <col min="11267" max="11268" width="11.42578125" style="180"/>
    <col min="11269" max="11269" width="9.85546875" style="180" customWidth="1"/>
    <col min="11270" max="11271" width="25.7109375" style="180" customWidth="1"/>
    <col min="11272" max="11272" width="4" style="180" customWidth="1"/>
    <col min="11273" max="11520" width="11.42578125" style="180"/>
    <col min="11521" max="11521" width="2.140625" style="180" customWidth="1"/>
    <col min="11522" max="11522" width="11.42578125" style="180" customWidth="1"/>
    <col min="11523" max="11524" width="11.42578125" style="180"/>
    <col min="11525" max="11525" width="9.85546875" style="180" customWidth="1"/>
    <col min="11526" max="11527" width="25.7109375" style="180" customWidth="1"/>
    <col min="11528" max="11528" width="4" style="180" customWidth="1"/>
    <col min="11529" max="11776" width="11.42578125" style="180"/>
    <col min="11777" max="11777" width="2.140625" style="180" customWidth="1"/>
    <col min="11778" max="11778" width="11.42578125" style="180" customWidth="1"/>
    <col min="11779" max="11780" width="11.42578125" style="180"/>
    <col min="11781" max="11781" width="9.85546875" style="180" customWidth="1"/>
    <col min="11782" max="11783" width="25.7109375" style="180" customWidth="1"/>
    <col min="11784" max="11784" width="4" style="180" customWidth="1"/>
    <col min="11785" max="12032" width="11.42578125" style="180"/>
    <col min="12033" max="12033" width="2.140625" style="180" customWidth="1"/>
    <col min="12034" max="12034" width="11.42578125" style="180" customWidth="1"/>
    <col min="12035" max="12036" width="11.42578125" style="180"/>
    <col min="12037" max="12037" width="9.85546875" style="180" customWidth="1"/>
    <col min="12038" max="12039" width="25.7109375" style="180" customWidth="1"/>
    <col min="12040" max="12040" width="4" style="180" customWidth="1"/>
    <col min="12041" max="12288" width="11.42578125" style="180"/>
    <col min="12289" max="12289" width="2.140625" style="180" customWidth="1"/>
    <col min="12290" max="12290" width="11.42578125" style="180" customWidth="1"/>
    <col min="12291" max="12292" width="11.42578125" style="180"/>
    <col min="12293" max="12293" width="9.85546875" style="180" customWidth="1"/>
    <col min="12294" max="12295" width="25.7109375" style="180" customWidth="1"/>
    <col min="12296" max="12296" width="4" style="180" customWidth="1"/>
    <col min="12297" max="12544" width="11.42578125" style="180"/>
    <col min="12545" max="12545" width="2.140625" style="180" customWidth="1"/>
    <col min="12546" max="12546" width="11.42578125" style="180" customWidth="1"/>
    <col min="12547" max="12548" width="11.42578125" style="180"/>
    <col min="12549" max="12549" width="9.85546875" style="180" customWidth="1"/>
    <col min="12550" max="12551" width="25.7109375" style="180" customWidth="1"/>
    <col min="12552" max="12552" width="4" style="180" customWidth="1"/>
    <col min="12553" max="12800" width="11.42578125" style="180"/>
    <col min="12801" max="12801" width="2.140625" style="180" customWidth="1"/>
    <col min="12802" max="12802" width="11.42578125" style="180" customWidth="1"/>
    <col min="12803" max="12804" width="11.42578125" style="180"/>
    <col min="12805" max="12805" width="9.85546875" style="180" customWidth="1"/>
    <col min="12806" max="12807" width="25.7109375" style="180" customWidth="1"/>
    <col min="12808" max="12808" width="4" style="180" customWidth="1"/>
    <col min="12809" max="13056" width="11.42578125" style="180"/>
    <col min="13057" max="13057" width="2.140625" style="180" customWidth="1"/>
    <col min="13058" max="13058" width="11.42578125" style="180" customWidth="1"/>
    <col min="13059" max="13060" width="11.42578125" style="180"/>
    <col min="13061" max="13061" width="9.85546875" style="180" customWidth="1"/>
    <col min="13062" max="13063" width="25.7109375" style="180" customWidth="1"/>
    <col min="13064" max="13064" width="4" style="180" customWidth="1"/>
    <col min="13065" max="13312" width="11.42578125" style="180"/>
    <col min="13313" max="13313" width="2.140625" style="180" customWidth="1"/>
    <col min="13314" max="13314" width="11.42578125" style="180" customWidth="1"/>
    <col min="13315" max="13316" width="11.42578125" style="180"/>
    <col min="13317" max="13317" width="9.85546875" style="180" customWidth="1"/>
    <col min="13318" max="13319" width="25.7109375" style="180" customWidth="1"/>
    <col min="13320" max="13320" width="4" style="180" customWidth="1"/>
    <col min="13321" max="13568" width="11.42578125" style="180"/>
    <col min="13569" max="13569" width="2.140625" style="180" customWidth="1"/>
    <col min="13570" max="13570" width="11.42578125" style="180" customWidth="1"/>
    <col min="13571" max="13572" width="11.42578125" style="180"/>
    <col min="13573" max="13573" width="9.85546875" style="180" customWidth="1"/>
    <col min="13574" max="13575" width="25.7109375" style="180" customWidth="1"/>
    <col min="13576" max="13576" width="4" style="180" customWidth="1"/>
    <col min="13577" max="13824" width="11.42578125" style="180"/>
    <col min="13825" max="13825" width="2.140625" style="180" customWidth="1"/>
    <col min="13826" max="13826" width="11.42578125" style="180" customWidth="1"/>
    <col min="13827" max="13828" width="11.42578125" style="180"/>
    <col min="13829" max="13829" width="9.85546875" style="180" customWidth="1"/>
    <col min="13830" max="13831" width="25.7109375" style="180" customWidth="1"/>
    <col min="13832" max="13832" width="4" style="180" customWidth="1"/>
    <col min="13833" max="14080" width="11.42578125" style="180"/>
    <col min="14081" max="14081" width="2.140625" style="180" customWidth="1"/>
    <col min="14082" max="14082" width="11.42578125" style="180" customWidth="1"/>
    <col min="14083" max="14084" width="11.42578125" style="180"/>
    <col min="14085" max="14085" width="9.85546875" style="180" customWidth="1"/>
    <col min="14086" max="14087" width="25.7109375" style="180" customWidth="1"/>
    <col min="14088" max="14088" width="4" style="180" customWidth="1"/>
    <col min="14089" max="14336" width="11.42578125" style="180"/>
    <col min="14337" max="14337" width="2.140625" style="180" customWidth="1"/>
    <col min="14338" max="14338" width="11.42578125" style="180" customWidth="1"/>
    <col min="14339" max="14340" width="11.42578125" style="180"/>
    <col min="14341" max="14341" width="9.85546875" style="180" customWidth="1"/>
    <col min="14342" max="14343" width="25.7109375" style="180" customWidth="1"/>
    <col min="14344" max="14344" width="4" style="180" customWidth="1"/>
    <col min="14345" max="14592" width="11.42578125" style="180"/>
    <col min="14593" max="14593" width="2.140625" style="180" customWidth="1"/>
    <col min="14594" max="14594" width="11.42578125" style="180" customWidth="1"/>
    <col min="14595" max="14596" width="11.42578125" style="180"/>
    <col min="14597" max="14597" width="9.85546875" style="180" customWidth="1"/>
    <col min="14598" max="14599" width="25.7109375" style="180" customWidth="1"/>
    <col min="14600" max="14600" width="4" style="180" customWidth="1"/>
    <col min="14601" max="14848" width="11.42578125" style="180"/>
    <col min="14849" max="14849" width="2.140625" style="180" customWidth="1"/>
    <col min="14850" max="14850" width="11.42578125" style="180" customWidth="1"/>
    <col min="14851" max="14852" width="11.42578125" style="180"/>
    <col min="14853" max="14853" width="9.85546875" style="180" customWidth="1"/>
    <col min="14854" max="14855" width="25.7109375" style="180" customWidth="1"/>
    <col min="14856" max="14856" width="4" style="180" customWidth="1"/>
    <col min="14857" max="15104" width="11.42578125" style="180"/>
    <col min="15105" max="15105" width="2.140625" style="180" customWidth="1"/>
    <col min="15106" max="15106" width="11.42578125" style="180" customWidth="1"/>
    <col min="15107" max="15108" width="11.42578125" style="180"/>
    <col min="15109" max="15109" width="9.85546875" style="180" customWidth="1"/>
    <col min="15110" max="15111" width="25.7109375" style="180" customWidth="1"/>
    <col min="15112" max="15112" width="4" style="180" customWidth="1"/>
    <col min="15113" max="15360" width="11.42578125" style="180"/>
    <col min="15361" max="15361" width="2.140625" style="180" customWidth="1"/>
    <col min="15362" max="15362" width="11.42578125" style="180" customWidth="1"/>
    <col min="15363" max="15364" width="11.42578125" style="180"/>
    <col min="15365" max="15365" width="9.85546875" style="180" customWidth="1"/>
    <col min="15366" max="15367" width="25.7109375" style="180" customWidth="1"/>
    <col min="15368" max="15368" width="4" style="180" customWidth="1"/>
    <col min="15369" max="15616" width="11.42578125" style="180"/>
    <col min="15617" max="15617" width="2.140625" style="180" customWidth="1"/>
    <col min="15618" max="15618" width="11.42578125" style="180" customWidth="1"/>
    <col min="15619" max="15620" width="11.42578125" style="180"/>
    <col min="15621" max="15621" width="9.85546875" style="180" customWidth="1"/>
    <col min="15622" max="15623" width="25.7109375" style="180" customWidth="1"/>
    <col min="15624" max="15624" width="4" style="180" customWidth="1"/>
    <col min="15625" max="15872" width="11.42578125" style="180"/>
    <col min="15873" max="15873" width="2.140625" style="180" customWidth="1"/>
    <col min="15874" max="15874" width="11.42578125" style="180" customWidth="1"/>
    <col min="15875" max="15876" width="11.42578125" style="180"/>
    <col min="15877" max="15877" width="9.85546875" style="180" customWidth="1"/>
    <col min="15878" max="15879" width="25.7109375" style="180" customWidth="1"/>
    <col min="15880" max="15880" width="4" style="180" customWidth="1"/>
    <col min="15881" max="16128" width="11.42578125" style="180"/>
    <col min="16129" max="16129" width="2.140625" style="180" customWidth="1"/>
    <col min="16130" max="16130" width="11.42578125" style="180" customWidth="1"/>
    <col min="16131" max="16132" width="11.42578125" style="180"/>
    <col min="16133" max="16133" width="9.85546875" style="180" customWidth="1"/>
    <col min="16134" max="16135" width="25.7109375" style="180" customWidth="1"/>
    <col min="16136" max="16136" width="4" style="180" customWidth="1"/>
    <col min="16137" max="16384" width="11.42578125" style="180"/>
  </cols>
  <sheetData>
    <row r="1" spans="1:8" x14ac:dyDescent="0.2">
      <c r="A1" s="909" t="s">
        <v>396</v>
      </c>
      <c r="B1" s="910"/>
      <c r="C1" s="910"/>
      <c r="D1" s="910"/>
      <c r="E1" s="910"/>
      <c r="F1" s="910"/>
      <c r="G1" s="910"/>
      <c r="H1" s="911"/>
    </row>
    <row r="2" spans="1:8" x14ac:dyDescent="0.2">
      <c r="A2" s="388"/>
      <c r="B2" s="388"/>
      <c r="C2" s="388"/>
      <c r="D2" s="388"/>
      <c r="E2" s="388"/>
      <c r="F2" s="388"/>
      <c r="G2" s="388"/>
      <c r="H2" s="388"/>
    </row>
    <row r="3" spans="1:8" x14ac:dyDescent="0.2">
      <c r="B3" s="842" t="s">
        <v>197</v>
      </c>
      <c r="C3" s="842"/>
      <c r="D3" s="842"/>
      <c r="E3" s="842"/>
      <c r="F3" s="842"/>
      <c r="G3" s="842"/>
    </row>
    <row r="5" spans="1:8" ht="15" x14ac:dyDescent="0.2">
      <c r="B5" s="242"/>
      <c r="C5" s="242"/>
      <c r="F5" s="604" t="s">
        <v>442</v>
      </c>
      <c r="G5" s="605" t="s">
        <v>272</v>
      </c>
    </row>
    <row r="6" spans="1:8" x14ac:dyDescent="0.2">
      <c r="B6" s="814" t="s">
        <v>198</v>
      </c>
      <c r="C6" s="847"/>
      <c r="D6" s="847"/>
      <c r="E6" s="815"/>
      <c r="F6" s="243">
        <v>20.636663007683865</v>
      </c>
      <c r="G6" s="172">
        <v>21.787180296810863</v>
      </c>
    </row>
    <row r="7" spans="1:8" x14ac:dyDescent="0.2">
      <c r="B7" s="816" t="s">
        <v>199</v>
      </c>
      <c r="C7" s="848"/>
      <c r="D7" s="848"/>
      <c r="E7" s="817"/>
      <c r="F7" s="244">
        <v>27.113062568605926</v>
      </c>
      <c r="G7" s="173">
        <v>25.860435743605937</v>
      </c>
    </row>
    <row r="8" spans="1:8" x14ac:dyDescent="0.2">
      <c r="B8" s="816" t="s">
        <v>200</v>
      </c>
      <c r="C8" s="848"/>
      <c r="D8" s="848"/>
      <c r="E8" s="817"/>
      <c r="F8" s="244">
        <v>51.262349066959388</v>
      </c>
      <c r="G8" s="173">
        <v>50.868329649510578</v>
      </c>
    </row>
    <row r="9" spans="1:8" x14ac:dyDescent="0.2">
      <c r="B9" s="816" t="s">
        <v>166</v>
      </c>
      <c r="C9" s="848"/>
      <c r="D9" s="848"/>
      <c r="E9" s="817"/>
      <c r="F9" s="244">
        <v>0</v>
      </c>
      <c r="G9" s="173">
        <v>0.12630249447426586</v>
      </c>
    </row>
    <row r="10" spans="1:8" x14ac:dyDescent="0.2">
      <c r="B10" s="816" t="s">
        <v>201</v>
      </c>
      <c r="C10" s="848"/>
      <c r="D10" s="848"/>
      <c r="E10" s="817"/>
      <c r="F10" s="244">
        <v>0.10976948408342481</v>
      </c>
      <c r="G10" s="173">
        <v>9.4726870855699405E-2</v>
      </c>
    </row>
    <row r="11" spans="1:8" x14ac:dyDescent="0.2">
      <c r="B11" s="816" t="s">
        <v>163</v>
      </c>
      <c r="C11" s="848"/>
      <c r="D11" s="848"/>
      <c r="E11" s="817"/>
      <c r="F11" s="244">
        <v>0.21953896816684962</v>
      </c>
      <c r="G11" s="173">
        <v>0.25260498894853173</v>
      </c>
    </row>
    <row r="12" spans="1:8" x14ac:dyDescent="0.2">
      <c r="B12" s="816" t="s">
        <v>202</v>
      </c>
      <c r="C12" s="848"/>
      <c r="D12" s="848"/>
      <c r="E12" s="817"/>
      <c r="F12" s="244">
        <v>0</v>
      </c>
      <c r="G12" s="173">
        <v>3.1575623618566466E-2</v>
      </c>
    </row>
    <row r="13" spans="1:8" x14ac:dyDescent="0.2">
      <c r="B13" s="816" t="s">
        <v>147</v>
      </c>
      <c r="C13" s="848"/>
      <c r="D13" s="848"/>
      <c r="E13" s="817"/>
      <c r="F13" s="244">
        <v>0.43907793633369924</v>
      </c>
      <c r="G13" s="173">
        <v>0.50520997789706346</v>
      </c>
    </row>
    <row r="14" spans="1:8" x14ac:dyDescent="0.2">
      <c r="B14" s="816" t="s">
        <v>203</v>
      </c>
      <c r="C14" s="848"/>
      <c r="D14" s="848"/>
      <c r="E14" s="817"/>
      <c r="F14" s="244">
        <v>0</v>
      </c>
      <c r="G14" s="173">
        <v>0</v>
      </c>
    </row>
    <row r="15" spans="1:8" x14ac:dyDescent="0.2">
      <c r="B15" s="816" t="s">
        <v>164</v>
      </c>
      <c r="C15" s="848"/>
      <c r="D15" s="848"/>
      <c r="E15" s="817"/>
      <c r="F15" s="244">
        <v>0</v>
      </c>
      <c r="G15" s="173">
        <v>3.1575623618566466E-2</v>
      </c>
    </row>
    <row r="16" spans="1:8" x14ac:dyDescent="0.2">
      <c r="B16" s="816" t="s">
        <v>413</v>
      </c>
      <c r="C16" s="848"/>
      <c r="D16" s="848"/>
      <c r="E16" s="817"/>
      <c r="F16" s="244">
        <v>0</v>
      </c>
      <c r="G16" s="173">
        <v>0</v>
      </c>
    </row>
    <row r="17" spans="2:7" x14ac:dyDescent="0.2">
      <c r="B17" s="347" t="s">
        <v>3</v>
      </c>
      <c r="C17" s="359"/>
      <c r="D17" s="359"/>
      <c r="E17" s="348"/>
      <c r="F17" s="244">
        <v>0.10976948408342481</v>
      </c>
      <c r="G17" s="173">
        <v>3.1575623618566466E-2</v>
      </c>
    </row>
    <row r="18" spans="2:7" x14ac:dyDescent="0.2">
      <c r="B18" s="347" t="s">
        <v>363</v>
      </c>
      <c r="C18" s="359"/>
      <c r="D18" s="359"/>
      <c r="E18" s="348"/>
      <c r="F18" s="244">
        <v>0.10976948408342481</v>
      </c>
      <c r="G18" s="173">
        <v>0.41048310704136409</v>
      </c>
    </row>
    <row r="19" spans="2:7" x14ac:dyDescent="0.2">
      <c r="B19" s="818" t="s">
        <v>211</v>
      </c>
      <c r="C19" s="852"/>
      <c r="D19" s="852"/>
      <c r="E19" s="819"/>
      <c r="F19" s="244">
        <v>0</v>
      </c>
      <c r="G19" s="173">
        <v>0</v>
      </c>
    </row>
    <row r="20" spans="2:7" x14ac:dyDescent="0.2">
      <c r="B20" s="853" t="s">
        <v>210</v>
      </c>
      <c r="C20" s="854"/>
      <c r="D20" s="854"/>
      <c r="E20" s="855"/>
      <c r="F20" s="245">
        <f>SUM(F6:F19)</f>
        <v>100.00000000000001</v>
      </c>
      <c r="G20" s="246">
        <f>SUM(G6:G19)</f>
        <v>99.999999999999986</v>
      </c>
    </row>
    <row r="21" spans="2:7" x14ac:dyDescent="0.2">
      <c r="B21" s="849" t="s">
        <v>222</v>
      </c>
      <c r="C21" s="850"/>
      <c r="D21" s="850"/>
      <c r="E21" s="851"/>
      <c r="F21" s="247">
        <v>911</v>
      </c>
      <c r="G21" s="248">
        <v>3167</v>
      </c>
    </row>
    <row r="22" spans="2:7" x14ac:dyDescent="0.2">
      <c r="B22" s="130"/>
      <c r="C22" s="130"/>
      <c r="D22" s="130"/>
      <c r="E22" s="130"/>
      <c r="F22" s="260"/>
      <c r="G22" s="260"/>
    </row>
  </sheetData>
  <mergeCells count="16">
    <mergeCell ref="B9:E9"/>
    <mergeCell ref="A1:H1"/>
    <mergeCell ref="B3:G3"/>
    <mergeCell ref="B6:E6"/>
    <mergeCell ref="B7:E7"/>
    <mergeCell ref="B8:E8"/>
    <mergeCell ref="B16:E16"/>
    <mergeCell ref="B19:E19"/>
    <mergeCell ref="B20:E20"/>
    <mergeCell ref="B21:E21"/>
    <mergeCell ref="B10:E10"/>
    <mergeCell ref="B11:E11"/>
    <mergeCell ref="B12:E12"/>
    <mergeCell ref="B13:E13"/>
    <mergeCell ref="B14:E14"/>
    <mergeCell ref="B15:E15"/>
  </mergeCells>
  <pageMargins left="0.7" right="0.7" top="0.75" bottom="0.75" header="0.3" footer="0.3"/>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election activeCell="A3" sqref="A3:G17"/>
    </sheetView>
  </sheetViews>
  <sheetFormatPr baseColWidth="10" defaultRowHeight="12.75" x14ac:dyDescent="0.2"/>
  <cols>
    <col min="1" max="1" width="2.140625" style="180" customWidth="1"/>
    <col min="2" max="2" width="40.28515625" style="180" customWidth="1"/>
    <col min="3" max="3" width="12.42578125" style="180" customWidth="1"/>
    <col min="4" max="4" width="13.42578125" style="180" customWidth="1"/>
    <col min="5" max="5" width="11.42578125" style="180" customWidth="1"/>
    <col min="6" max="6" width="11.42578125" style="180"/>
    <col min="7" max="7" width="2.42578125" style="180" customWidth="1"/>
    <col min="8" max="9" width="11.42578125" style="180"/>
    <col min="10" max="10" width="32" style="180" bestFit="1" customWidth="1"/>
    <col min="11" max="256" width="11.42578125" style="180"/>
    <col min="257" max="257" width="2.140625" style="180" customWidth="1"/>
    <col min="258" max="258" width="40.28515625" style="180" customWidth="1"/>
    <col min="259" max="259" width="12.42578125" style="180" customWidth="1"/>
    <col min="260" max="260" width="13.42578125" style="180" customWidth="1"/>
    <col min="261" max="261" width="11.42578125" style="180" customWidth="1"/>
    <col min="262" max="262" width="11.42578125" style="180"/>
    <col min="263" max="263" width="2.42578125" style="180" customWidth="1"/>
    <col min="264" max="265" width="11.42578125" style="180"/>
    <col min="266" max="266" width="32" style="180" bestFit="1" customWidth="1"/>
    <col min="267" max="512" width="11.42578125" style="180"/>
    <col min="513" max="513" width="2.140625" style="180" customWidth="1"/>
    <col min="514" max="514" width="40.28515625" style="180" customWidth="1"/>
    <col min="515" max="515" width="12.42578125" style="180" customWidth="1"/>
    <col min="516" max="516" width="13.42578125" style="180" customWidth="1"/>
    <col min="517" max="517" width="11.42578125" style="180" customWidth="1"/>
    <col min="518" max="518" width="11.42578125" style="180"/>
    <col min="519" max="519" width="2.42578125" style="180" customWidth="1"/>
    <col min="520" max="521" width="11.42578125" style="180"/>
    <col min="522" max="522" width="32" style="180" bestFit="1" customWidth="1"/>
    <col min="523" max="768" width="11.42578125" style="180"/>
    <col min="769" max="769" width="2.140625" style="180" customWidth="1"/>
    <col min="770" max="770" width="40.28515625" style="180" customWidth="1"/>
    <col min="771" max="771" width="12.42578125" style="180" customWidth="1"/>
    <col min="772" max="772" width="13.42578125" style="180" customWidth="1"/>
    <col min="773" max="773" width="11.42578125" style="180" customWidth="1"/>
    <col min="774" max="774" width="11.42578125" style="180"/>
    <col min="775" max="775" width="2.42578125" style="180" customWidth="1"/>
    <col min="776" max="777" width="11.42578125" style="180"/>
    <col min="778" max="778" width="32" style="180" bestFit="1" customWidth="1"/>
    <col min="779" max="1024" width="11.42578125" style="180"/>
    <col min="1025" max="1025" width="2.140625" style="180" customWidth="1"/>
    <col min="1026" max="1026" width="40.28515625" style="180" customWidth="1"/>
    <col min="1027" max="1027" width="12.42578125" style="180" customWidth="1"/>
    <col min="1028" max="1028" width="13.42578125" style="180" customWidth="1"/>
    <col min="1029" max="1029" width="11.42578125" style="180" customWidth="1"/>
    <col min="1030" max="1030" width="11.42578125" style="180"/>
    <col min="1031" max="1031" width="2.42578125" style="180" customWidth="1"/>
    <col min="1032" max="1033" width="11.42578125" style="180"/>
    <col min="1034" max="1034" width="32" style="180" bestFit="1" customWidth="1"/>
    <col min="1035" max="1280" width="11.42578125" style="180"/>
    <col min="1281" max="1281" width="2.140625" style="180" customWidth="1"/>
    <col min="1282" max="1282" width="40.28515625" style="180" customWidth="1"/>
    <col min="1283" max="1283" width="12.42578125" style="180" customWidth="1"/>
    <col min="1284" max="1284" width="13.42578125" style="180" customWidth="1"/>
    <col min="1285" max="1285" width="11.42578125" style="180" customWidth="1"/>
    <col min="1286" max="1286" width="11.42578125" style="180"/>
    <col min="1287" max="1287" width="2.42578125" style="180" customWidth="1"/>
    <col min="1288" max="1289" width="11.42578125" style="180"/>
    <col min="1290" max="1290" width="32" style="180" bestFit="1" customWidth="1"/>
    <col min="1291" max="1536" width="11.42578125" style="180"/>
    <col min="1537" max="1537" width="2.140625" style="180" customWidth="1"/>
    <col min="1538" max="1538" width="40.28515625" style="180" customWidth="1"/>
    <col min="1539" max="1539" width="12.42578125" style="180" customWidth="1"/>
    <col min="1540" max="1540" width="13.42578125" style="180" customWidth="1"/>
    <col min="1541" max="1541" width="11.42578125" style="180" customWidth="1"/>
    <col min="1542" max="1542" width="11.42578125" style="180"/>
    <col min="1543" max="1543" width="2.42578125" style="180" customWidth="1"/>
    <col min="1544" max="1545" width="11.42578125" style="180"/>
    <col min="1546" max="1546" width="32" style="180" bestFit="1" customWidth="1"/>
    <col min="1547" max="1792" width="11.42578125" style="180"/>
    <col min="1793" max="1793" width="2.140625" style="180" customWidth="1"/>
    <col min="1794" max="1794" width="40.28515625" style="180" customWidth="1"/>
    <col min="1795" max="1795" width="12.42578125" style="180" customWidth="1"/>
    <col min="1796" max="1796" width="13.42578125" style="180" customWidth="1"/>
    <col min="1797" max="1797" width="11.42578125" style="180" customWidth="1"/>
    <col min="1798" max="1798" width="11.42578125" style="180"/>
    <col min="1799" max="1799" width="2.42578125" style="180" customWidth="1"/>
    <col min="1800" max="1801" width="11.42578125" style="180"/>
    <col min="1802" max="1802" width="32" style="180" bestFit="1" customWidth="1"/>
    <col min="1803" max="2048" width="11.42578125" style="180"/>
    <col min="2049" max="2049" width="2.140625" style="180" customWidth="1"/>
    <col min="2050" max="2050" width="40.28515625" style="180" customWidth="1"/>
    <col min="2051" max="2051" width="12.42578125" style="180" customWidth="1"/>
    <col min="2052" max="2052" width="13.42578125" style="180" customWidth="1"/>
    <col min="2053" max="2053" width="11.42578125" style="180" customWidth="1"/>
    <col min="2054" max="2054" width="11.42578125" style="180"/>
    <col min="2055" max="2055" width="2.42578125" style="180" customWidth="1"/>
    <col min="2056" max="2057" width="11.42578125" style="180"/>
    <col min="2058" max="2058" width="32" style="180" bestFit="1" customWidth="1"/>
    <col min="2059" max="2304" width="11.42578125" style="180"/>
    <col min="2305" max="2305" width="2.140625" style="180" customWidth="1"/>
    <col min="2306" max="2306" width="40.28515625" style="180" customWidth="1"/>
    <col min="2307" max="2307" width="12.42578125" style="180" customWidth="1"/>
    <col min="2308" max="2308" width="13.42578125" style="180" customWidth="1"/>
    <col min="2309" max="2309" width="11.42578125" style="180" customWidth="1"/>
    <col min="2310" max="2310" width="11.42578125" style="180"/>
    <col min="2311" max="2311" width="2.42578125" style="180" customWidth="1"/>
    <col min="2312" max="2313" width="11.42578125" style="180"/>
    <col min="2314" max="2314" width="32" style="180" bestFit="1" customWidth="1"/>
    <col min="2315" max="2560" width="11.42578125" style="180"/>
    <col min="2561" max="2561" width="2.140625" style="180" customWidth="1"/>
    <col min="2562" max="2562" width="40.28515625" style="180" customWidth="1"/>
    <col min="2563" max="2563" width="12.42578125" style="180" customWidth="1"/>
    <col min="2564" max="2564" width="13.42578125" style="180" customWidth="1"/>
    <col min="2565" max="2565" width="11.42578125" style="180" customWidth="1"/>
    <col min="2566" max="2566" width="11.42578125" style="180"/>
    <col min="2567" max="2567" width="2.42578125" style="180" customWidth="1"/>
    <col min="2568" max="2569" width="11.42578125" style="180"/>
    <col min="2570" max="2570" width="32" style="180" bestFit="1" customWidth="1"/>
    <col min="2571" max="2816" width="11.42578125" style="180"/>
    <col min="2817" max="2817" width="2.140625" style="180" customWidth="1"/>
    <col min="2818" max="2818" width="40.28515625" style="180" customWidth="1"/>
    <col min="2819" max="2819" width="12.42578125" style="180" customWidth="1"/>
    <col min="2820" max="2820" width="13.42578125" style="180" customWidth="1"/>
    <col min="2821" max="2821" width="11.42578125" style="180" customWidth="1"/>
    <col min="2822" max="2822" width="11.42578125" style="180"/>
    <col min="2823" max="2823" width="2.42578125" style="180" customWidth="1"/>
    <col min="2824" max="2825" width="11.42578125" style="180"/>
    <col min="2826" max="2826" width="32" style="180" bestFit="1" customWidth="1"/>
    <col min="2827" max="3072" width="11.42578125" style="180"/>
    <col min="3073" max="3073" width="2.140625" style="180" customWidth="1"/>
    <col min="3074" max="3074" width="40.28515625" style="180" customWidth="1"/>
    <col min="3075" max="3075" width="12.42578125" style="180" customWidth="1"/>
    <col min="3076" max="3076" width="13.42578125" style="180" customWidth="1"/>
    <col min="3077" max="3077" width="11.42578125" style="180" customWidth="1"/>
    <col min="3078" max="3078" width="11.42578125" style="180"/>
    <col min="3079" max="3079" width="2.42578125" style="180" customWidth="1"/>
    <col min="3080" max="3081" width="11.42578125" style="180"/>
    <col min="3082" max="3082" width="32" style="180" bestFit="1" customWidth="1"/>
    <col min="3083" max="3328" width="11.42578125" style="180"/>
    <col min="3329" max="3329" width="2.140625" style="180" customWidth="1"/>
    <col min="3330" max="3330" width="40.28515625" style="180" customWidth="1"/>
    <col min="3331" max="3331" width="12.42578125" style="180" customWidth="1"/>
    <col min="3332" max="3332" width="13.42578125" style="180" customWidth="1"/>
    <col min="3333" max="3333" width="11.42578125" style="180" customWidth="1"/>
    <col min="3334" max="3334" width="11.42578125" style="180"/>
    <col min="3335" max="3335" width="2.42578125" style="180" customWidth="1"/>
    <col min="3336" max="3337" width="11.42578125" style="180"/>
    <col min="3338" max="3338" width="32" style="180" bestFit="1" customWidth="1"/>
    <col min="3339" max="3584" width="11.42578125" style="180"/>
    <col min="3585" max="3585" width="2.140625" style="180" customWidth="1"/>
    <col min="3586" max="3586" width="40.28515625" style="180" customWidth="1"/>
    <col min="3587" max="3587" width="12.42578125" style="180" customWidth="1"/>
    <col min="3588" max="3588" width="13.42578125" style="180" customWidth="1"/>
    <col min="3589" max="3589" width="11.42578125" style="180" customWidth="1"/>
    <col min="3590" max="3590" width="11.42578125" style="180"/>
    <col min="3591" max="3591" width="2.42578125" style="180" customWidth="1"/>
    <col min="3592" max="3593" width="11.42578125" style="180"/>
    <col min="3594" max="3594" width="32" style="180" bestFit="1" customWidth="1"/>
    <col min="3595" max="3840" width="11.42578125" style="180"/>
    <col min="3841" max="3841" width="2.140625" style="180" customWidth="1"/>
    <col min="3842" max="3842" width="40.28515625" style="180" customWidth="1"/>
    <col min="3843" max="3843" width="12.42578125" style="180" customWidth="1"/>
    <col min="3844" max="3844" width="13.42578125" style="180" customWidth="1"/>
    <col min="3845" max="3845" width="11.42578125" style="180" customWidth="1"/>
    <col min="3846" max="3846" width="11.42578125" style="180"/>
    <col min="3847" max="3847" width="2.42578125" style="180" customWidth="1"/>
    <col min="3848" max="3849" width="11.42578125" style="180"/>
    <col min="3850" max="3850" width="32" style="180" bestFit="1" customWidth="1"/>
    <col min="3851" max="4096" width="11.42578125" style="180"/>
    <col min="4097" max="4097" width="2.140625" style="180" customWidth="1"/>
    <col min="4098" max="4098" width="40.28515625" style="180" customWidth="1"/>
    <col min="4099" max="4099" width="12.42578125" style="180" customWidth="1"/>
    <col min="4100" max="4100" width="13.42578125" style="180" customWidth="1"/>
    <col min="4101" max="4101" width="11.42578125" style="180" customWidth="1"/>
    <col min="4102" max="4102" width="11.42578125" style="180"/>
    <col min="4103" max="4103" width="2.42578125" style="180" customWidth="1"/>
    <col min="4104" max="4105" width="11.42578125" style="180"/>
    <col min="4106" max="4106" width="32" style="180" bestFit="1" customWidth="1"/>
    <col min="4107" max="4352" width="11.42578125" style="180"/>
    <col min="4353" max="4353" width="2.140625" style="180" customWidth="1"/>
    <col min="4354" max="4354" width="40.28515625" style="180" customWidth="1"/>
    <col min="4355" max="4355" width="12.42578125" style="180" customWidth="1"/>
    <col min="4356" max="4356" width="13.42578125" style="180" customWidth="1"/>
    <col min="4357" max="4357" width="11.42578125" style="180" customWidth="1"/>
    <col min="4358" max="4358" width="11.42578125" style="180"/>
    <col min="4359" max="4359" width="2.42578125" style="180" customWidth="1"/>
    <col min="4360" max="4361" width="11.42578125" style="180"/>
    <col min="4362" max="4362" width="32" style="180" bestFit="1" customWidth="1"/>
    <col min="4363" max="4608" width="11.42578125" style="180"/>
    <col min="4609" max="4609" width="2.140625" style="180" customWidth="1"/>
    <col min="4610" max="4610" width="40.28515625" style="180" customWidth="1"/>
    <col min="4611" max="4611" width="12.42578125" style="180" customWidth="1"/>
    <col min="4612" max="4612" width="13.42578125" style="180" customWidth="1"/>
    <col min="4613" max="4613" width="11.42578125" style="180" customWidth="1"/>
    <col min="4614" max="4614" width="11.42578125" style="180"/>
    <col min="4615" max="4615" width="2.42578125" style="180" customWidth="1"/>
    <col min="4616" max="4617" width="11.42578125" style="180"/>
    <col min="4618" max="4618" width="32" style="180" bestFit="1" customWidth="1"/>
    <col min="4619" max="4864" width="11.42578125" style="180"/>
    <col min="4865" max="4865" width="2.140625" style="180" customWidth="1"/>
    <col min="4866" max="4866" width="40.28515625" style="180" customWidth="1"/>
    <col min="4867" max="4867" width="12.42578125" style="180" customWidth="1"/>
    <col min="4868" max="4868" width="13.42578125" style="180" customWidth="1"/>
    <col min="4869" max="4869" width="11.42578125" style="180" customWidth="1"/>
    <col min="4870" max="4870" width="11.42578125" style="180"/>
    <col min="4871" max="4871" width="2.42578125" style="180" customWidth="1"/>
    <col min="4872" max="4873" width="11.42578125" style="180"/>
    <col min="4874" max="4874" width="32" style="180" bestFit="1" customWidth="1"/>
    <col min="4875" max="5120" width="11.42578125" style="180"/>
    <col min="5121" max="5121" width="2.140625" style="180" customWidth="1"/>
    <col min="5122" max="5122" width="40.28515625" style="180" customWidth="1"/>
    <col min="5123" max="5123" width="12.42578125" style="180" customWidth="1"/>
    <col min="5124" max="5124" width="13.42578125" style="180" customWidth="1"/>
    <col min="5125" max="5125" width="11.42578125" style="180" customWidth="1"/>
    <col min="5126" max="5126" width="11.42578125" style="180"/>
    <col min="5127" max="5127" width="2.42578125" style="180" customWidth="1"/>
    <col min="5128" max="5129" width="11.42578125" style="180"/>
    <col min="5130" max="5130" width="32" style="180" bestFit="1" customWidth="1"/>
    <col min="5131" max="5376" width="11.42578125" style="180"/>
    <col min="5377" max="5377" width="2.140625" style="180" customWidth="1"/>
    <col min="5378" max="5378" width="40.28515625" style="180" customWidth="1"/>
    <col min="5379" max="5379" width="12.42578125" style="180" customWidth="1"/>
    <col min="5380" max="5380" width="13.42578125" style="180" customWidth="1"/>
    <col min="5381" max="5381" width="11.42578125" style="180" customWidth="1"/>
    <col min="5382" max="5382" width="11.42578125" style="180"/>
    <col min="5383" max="5383" width="2.42578125" style="180" customWidth="1"/>
    <col min="5384" max="5385" width="11.42578125" style="180"/>
    <col min="5386" max="5386" width="32" style="180" bestFit="1" customWidth="1"/>
    <col min="5387" max="5632" width="11.42578125" style="180"/>
    <col min="5633" max="5633" width="2.140625" style="180" customWidth="1"/>
    <col min="5634" max="5634" width="40.28515625" style="180" customWidth="1"/>
    <col min="5635" max="5635" width="12.42578125" style="180" customWidth="1"/>
    <col min="5636" max="5636" width="13.42578125" style="180" customWidth="1"/>
    <col min="5637" max="5637" width="11.42578125" style="180" customWidth="1"/>
    <col min="5638" max="5638" width="11.42578125" style="180"/>
    <col min="5639" max="5639" width="2.42578125" style="180" customWidth="1"/>
    <col min="5640" max="5641" width="11.42578125" style="180"/>
    <col min="5642" max="5642" width="32" style="180" bestFit="1" customWidth="1"/>
    <col min="5643" max="5888" width="11.42578125" style="180"/>
    <col min="5889" max="5889" width="2.140625" style="180" customWidth="1"/>
    <col min="5890" max="5890" width="40.28515625" style="180" customWidth="1"/>
    <col min="5891" max="5891" width="12.42578125" style="180" customWidth="1"/>
    <col min="5892" max="5892" width="13.42578125" style="180" customWidth="1"/>
    <col min="5893" max="5893" width="11.42578125" style="180" customWidth="1"/>
    <col min="5894" max="5894" width="11.42578125" style="180"/>
    <col min="5895" max="5895" width="2.42578125" style="180" customWidth="1"/>
    <col min="5896" max="5897" width="11.42578125" style="180"/>
    <col min="5898" max="5898" width="32" style="180" bestFit="1" customWidth="1"/>
    <col min="5899" max="6144" width="11.42578125" style="180"/>
    <col min="6145" max="6145" width="2.140625" style="180" customWidth="1"/>
    <col min="6146" max="6146" width="40.28515625" style="180" customWidth="1"/>
    <col min="6147" max="6147" width="12.42578125" style="180" customWidth="1"/>
    <col min="6148" max="6148" width="13.42578125" style="180" customWidth="1"/>
    <col min="6149" max="6149" width="11.42578125" style="180" customWidth="1"/>
    <col min="6150" max="6150" width="11.42578125" style="180"/>
    <col min="6151" max="6151" width="2.42578125" style="180" customWidth="1"/>
    <col min="6152" max="6153" width="11.42578125" style="180"/>
    <col min="6154" max="6154" width="32" style="180" bestFit="1" customWidth="1"/>
    <col min="6155" max="6400" width="11.42578125" style="180"/>
    <col min="6401" max="6401" width="2.140625" style="180" customWidth="1"/>
    <col min="6402" max="6402" width="40.28515625" style="180" customWidth="1"/>
    <col min="6403" max="6403" width="12.42578125" style="180" customWidth="1"/>
    <col min="6404" max="6404" width="13.42578125" style="180" customWidth="1"/>
    <col min="6405" max="6405" width="11.42578125" style="180" customWidth="1"/>
    <col min="6406" max="6406" width="11.42578125" style="180"/>
    <col min="6407" max="6407" width="2.42578125" style="180" customWidth="1"/>
    <col min="6408" max="6409" width="11.42578125" style="180"/>
    <col min="6410" max="6410" width="32" style="180" bestFit="1" customWidth="1"/>
    <col min="6411" max="6656" width="11.42578125" style="180"/>
    <col min="6657" max="6657" width="2.140625" style="180" customWidth="1"/>
    <col min="6658" max="6658" width="40.28515625" style="180" customWidth="1"/>
    <col min="6659" max="6659" width="12.42578125" style="180" customWidth="1"/>
    <col min="6660" max="6660" width="13.42578125" style="180" customWidth="1"/>
    <col min="6661" max="6661" width="11.42578125" style="180" customWidth="1"/>
    <col min="6662" max="6662" width="11.42578125" style="180"/>
    <col min="6663" max="6663" width="2.42578125" style="180" customWidth="1"/>
    <col min="6664" max="6665" width="11.42578125" style="180"/>
    <col min="6666" max="6666" width="32" style="180" bestFit="1" customWidth="1"/>
    <col min="6667" max="6912" width="11.42578125" style="180"/>
    <col min="6913" max="6913" width="2.140625" style="180" customWidth="1"/>
    <col min="6914" max="6914" width="40.28515625" style="180" customWidth="1"/>
    <col min="6915" max="6915" width="12.42578125" style="180" customWidth="1"/>
    <col min="6916" max="6916" width="13.42578125" style="180" customWidth="1"/>
    <col min="6917" max="6917" width="11.42578125" style="180" customWidth="1"/>
    <col min="6918" max="6918" width="11.42578125" style="180"/>
    <col min="6919" max="6919" width="2.42578125" style="180" customWidth="1"/>
    <col min="6920" max="6921" width="11.42578125" style="180"/>
    <col min="6922" max="6922" width="32" style="180" bestFit="1" customWidth="1"/>
    <col min="6923" max="7168" width="11.42578125" style="180"/>
    <col min="7169" max="7169" width="2.140625" style="180" customWidth="1"/>
    <col min="7170" max="7170" width="40.28515625" style="180" customWidth="1"/>
    <col min="7171" max="7171" width="12.42578125" style="180" customWidth="1"/>
    <col min="7172" max="7172" width="13.42578125" style="180" customWidth="1"/>
    <col min="7173" max="7173" width="11.42578125" style="180" customWidth="1"/>
    <col min="7174" max="7174" width="11.42578125" style="180"/>
    <col min="7175" max="7175" width="2.42578125" style="180" customWidth="1"/>
    <col min="7176" max="7177" width="11.42578125" style="180"/>
    <col min="7178" max="7178" width="32" style="180" bestFit="1" customWidth="1"/>
    <col min="7179" max="7424" width="11.42578125" style="180"/>
    <col min="7425" max="7425" width="2.140625" style="180" customWidth="1"/>
    <col min="7426" max="7426" width="40.28515625" style="180" customWidth="1"/>
    <col min="7427" max="7427" width="12.42578125" style="180" customWidth="1"/>
    <col min="7428" max="7428" width="13.42578125" style="180" customWidth="1"/>
    <col min="7429" max="7429" width="11.42578125" style="180" customWidth="1"/>
    <col min="7430" max="7430" width="11.42578125" style="180"/>
    <col min="7431" max="7431" width="2.42578125" style="180" customWidth="1"/>
    <col min="7432" max="7433" width="11.42578125" style="180"/>
    <col min="7434" max="7434" width="32" style="180" bestFit="1" customWidth="1"/>
    <col min="7435" max="7680" width="11.42578125" style="180"/>
    <col min="7681" max="7681" width="2.140625" style="180" customWidth="1"/>
    <col min="7682" max="7682" width="40.28515625" style="180" customWidth="1"/>
    <col min="7683" max="7683" width="12.42578125" style="180" customWidth="1"/>
    <col min="7684" max="7684" width="13.42578125" style="180" customWidth="1"/>
    <col min="7685" max="7685" width="11.42578125" style="180" customWidth="1"/>
    <col min="7686" max="7686" width="11.42578125" style="180"/>
    <col min="7687" max="7687" width="2.42578125" style="180" customWidth="1"/>
    <col min="7688" max="7689" width="11.42578125" style="180"/>
    <col min="7690" max="7690" width="32" style="180" bestFit="1" customWidth="1"/>
    <col min="7691" max="7936" width="11.42578125" style="180"/>
    <col min="7937" max="7937" width="2.140625" style="180" customWidth="1"/>
    <col min="7938" max="7938" width="40.28515625" style="180" customWidth="1"/>
    <col min="7939" max="7939" width="12.42578125" style="180" customWidth="1"/>
    <col min="7940" max="7940" width="13.42578125" style="180" customWidth="1"/>
    <col min="7941" max="7941" width="11.42578125" style="180" customWidth="1"/>
    <col min="7942" max="7942" width="11.42578125" style="180"/>
    <col min="7943" max="7943" width="2.42578125" style="180" customWidth="1"/>
    <col min="7944" max="7945" width="11.42578125" style="180"/>
    <col min="7946" max="7946" width="32" style="180" bestFit="1" customWidth="1"/>
    <col min="7947" max="8192" width="11.42578125" style="180"/>
    <col min="8193" max="8193" width="2.140625" style="180" customWidth="1"/>
    <col min="8194" max="8194" width="40.28515625" style="180" customWidth="1"/>
    <col min="8195" max="8195" width="12.42578125" style="180" customWidth="1"/>
    <col min="8196" max="8196" width="13.42578125" style="180" customWidth="1"/>
    <col min="8197" max="8197" width="11.42578125" style="180" customWidth="1"/>
    <col min="8198" max="8198" width="11.42578125" style="180"/>
    <col min="8199" max="8199" width="2.42578125" style="180" customWidth="1"/>
    <col min="8200" max="8201" width="11.42578125" style="180"/>
    <col min="8202" max="8202" width="32" style="180" bestFit="1" customWidth="1"/>
    <col min="8203" max="8448" width="11.42578125" style="180"/>
    <col min="8449" max="8449" width="2.140625" style="180" customWidth="1"/>
    <col min="8450" max="8450" width="40.28515625" style="180" customWidth="1"/>
    <col min="8451" max="8451" width="12.42578125" style="180" customWidth="1"/>
    <col min="8452" max="8452" width="13.42578125" style="180" customWidth="1"/>
    <col min="8453" max="8453" width="11.42578125" style="180" customWidth="1"/>
    <col min="8454" max="8454" width="11.42578125" style="180"/>
    <col min="8455" max="8455" width="2.42578125" style="180" customWidth="1"/>
    <col min="8456" max="8457" width="11.42578125" style="180"/>
    <col min="8458" max="8458" width="32" style="180" bestFit="1" customWidth="1"/>
    <col min="8459" max="8704" width="11.42578125" style="180"/>
    <col min="8705" max="8705" width="2.140625" style="180" customWidth="1"/>
    <col min="8706" max="8706" width="40.28515625" style="180" customWidth="1"/>
    <col min="8707" max="8707" width="12.42578125" style="180" customWidth="1"/>
    <col min="8708" max="8708" width="13.42578125" style="180" customWidth="1"/>
    <col min="8709" max="8709" width="11.42578125" style="180" customWidth="1"/>
    <col min="8710" max="8710" width="11.42578125" style="180"/>
    <col min="8711" max="8711" width="2.42578125" style="180" customWidth="1"/>
    <col min="8712" max="8713" width="11.42578125" style="180"/>
    <col min="8714" max="8714" width="32" style="180" bestFit="1" customWidth="1"/>
    <col min="8715" max="8960" width="11.42578125" style="180"/>
    <col min="8961" max="8961" width="2.140625" style="180" customWidth="1"/>
    <col min="8962" max="8962" width="40.28515625" style="180" customWidth="1"/>
    <col min="8963" max="8963" width="12.42578125" style="180" customWidth="1"/>
    <col min="8964" max="8964" width="13.42578125" style="180" customWidth="1"/>
    <col min="8965" max="8965" width="11.42578125" style="180" customWidth="1"/>
    <col min="8966" max="8966" width="11.42578125" style="180"/>
    <col min="8967" max="8967" width="2.42578125" style="180" customWidth="1"/>
    <col min="8968" max="8969" width="11.42578125" style="180"/>
    <col min="8970" max="8970" width="32" style="180" bestFit="1" customWidth="1"/>
    <col min="8971" max="9216" width="11.42578125" style="180"/>
    <col min="9217" max="9217" width="2.140625" style="180" customWidth="1"/>
    <col min="9218" max="9218" width="40.28515625" style="180" customWidth="1"/>
    <col min="9219" max="9219" width="12.42578125" style="180" customWidth="1"/>
    <col min="9220" max="9220" width="13.42578125" style="180" customWidth="1"/>
    <col min="9221" max="9221" width="11.42578125" style="180" customWidth="1"/>
    <col min="9222" max="9222" width="11.42578125" style="180"/>
    <col min="9223" max="9223" width="2.42578125" style="180" customWidth="1"/>
    <col min="9224" max="9225" width="11.42578125" style="180"/>
    <col min="9226" max="9226" width="32" style="180" bestFit="1" customWidth="1"/>
    <col min="9227" max="9472" width="11.42578125" style="180"/>
    <col min="9473" max="9473" width="2.140625" style="180" customWidth="1"/>
    <col min="9474" max="9474" width="40.28515625" style="180" customWidth="1"/>
    <col min="9475" max="9475" width="12.42578125" style="180" customWidth="1"/>
    <col min="9476" max="9476" width="13.42578125" style="180" customWidth="1"/>
    <col min="9477" max="9477" width="11.42578125" style="180" customWidth="1"/>
    <col min="9478" max="9478" width="11.42578125" style="180"/>
    <col min="9479" max="9479" width="2.42578125" style="180" customWidth="1"/>
    <col min="9480" max="9481" width="11.42578125" style="180"/>
    <col min="9482" max="9482" width="32" style="180" bestFit="1" customWidth="1"/>
    <col min="9483" max="9728" width="11.42578125" style="180"/>
    <col min="9729" max="9729" width="2.140625" style="180" customWidth="1"/>
    <col min="9730" max="9730" width="40.28515625" style="180" customWidth="1"/>
    <col min="9731" max="9731" width="12.42578125" style="180" customWidth="1"/>
    <col min="9732" max="9732" width="13.42578125" style="180" customWidth="1"/>
    <col min="9733" max="9733" width="11.42578125" style="180" customWidth="1"/>
    <col min="9734" max="9734" width="11.42578125" style="180"/>
    <col min="9735" max="9735" width="2.42578125" style="180" customWidth="1"/>
    <col min="9736" max="9737" width="11.42578125" style="180"/>
    <col min="9738" max="9738" width="32" style="180" bestFit="1" customWidth="1"/>
    <col min="9739" max="9984" width="11.42578125" style="180"/>
    <col min="9985" max="9985" width="2.140625" style="180" customWidth="1"/>
    <col min="9986" max="9986" width="40.28515625" style="180" customWidth="1"/>
    <col min="9987" max="9987" width="12.42578125" style="180" customWidth="1"/>
    <col min="9988" max="9988" width="13.42578125" style="180" customWidth="1"/>
    <col min="9989" max="9989" width="11.42578125" style="180" customWidth="1"/>
    <col min="9990" max="9990" width="11.42578125" style="180"/>
    <col min="9991" max="9991" width="2.42578125" style="180" customWidth="1"/>
    <col min="9992" max="9993" width="11.42578125" style="180"/>
    <col min="9994" max="9994" width="32" style="180" bestFit="1" customWidth="1"/>
    <col min="9995" max="10240" width="11.42578125" style="180"/>
    <col min="10241" max="10241" width="2.140625" style="180" customWidth="1"/>
    <col min="10242" max="10242" width="40.28515625" style="180" customWidth="1"/>
    <col min="10243" max="10243" width="12.42578125" style="180" customWidth="1"/>
    <col min="10244" max="10244" width="13.42578125" style="180" customWidth="1"/>
    <col min="10245" max="10245" width="11.42578125" style="180" customWidth="1"/>
    <col min="10246" max="10246" width="11.42578125" style="180"/>
    <col min="10247" max="10247" width="2.42578125" style="180" customWidth="1"/>
    <col min="10248" max="10249" width="11.42578125" style="180"/>
    <col min="10250" max="10250" width="32" style="180" bestFit="1" customWidth="1"/>
    <col min="10251" max="10496" width="11.42578125" style="180"/>
    <col min="10497" max="10497" width="2.140625" style="180" customWidth="1"/>
    <col min="10498" max="10498" width="40.28515625" style="180" customWidth="1"/>
    <col min="10499" max="10499" width="12.42578125" style="180" customWidth="1"/>
    <col min="10500" max="10500" width="13.42578125" style="180" customWidth="1"/>
    <col min="10501" max="10501" width="11.42578125" style="180" customWidth="1"/>
    <col min="10502" max="10502" width="11.42578125" style="180"/>
    <col min="10503" max="10503" width="2.42578125" style="180" customWidth="1"/>
    <col min="10504" max="10505" width="11.42578125" style="180"/>
    <col min="10506" max="10506" width="32" style="180" bestFit="1" customWidth="1"/>
    <col min="10507" max="10752" width="11.42578125" style="180"/>
    <col min="10753" max="10753" width="2.140625" style="180" customWidth="1"/>
    <col min="10754" max="10754" width="40.28515625" style="180" customWidth="1"/>
    <col min="10755" max="10755" width="12.42578125" style="180" customWidth="1"/>
    <col min="10756" max="10756" width="13.42578125" style="180" customWidth="1"/>
    <col min="10757" max="10757" width="11.42578125" style="180" customWidth="1"/>
    <col min="10758" max="10758" width="11.42578125" style="180"/>
    <col min="10759" max="10759" width="2.42578125" style="180" customWidth="1"/>
    <col min="10760" max="10761" width="11.42578125" style="180"/>
    <col min="10762" max="10762" width="32" style="180" bestFit="1" customWidth="1"/>
    <col min="10763" max="11008" width="11.42578125" style="180"/>
    <col min="11009" max="11009" width="2.140625" style="180" customWidth="1"/>
    <col min="11010" max="11010" width="40.28515625" style="180" customWidth="1"/>
    <col min="11011" max="11011" width="12.42578125" style="180" customWidth="1"/>
    <col min="11012" max="11012" width="13.42578125" style="180" customWidth="1"/>
    <col min="11013" max="11013" width="11.42578125" style="180" customWidth="1"/>
    <col min="11014" max="11014" width="11.42578125" style="180"/>
    <col min="11015" max="11015" width="2.42578125" style="180" customWidth="1"/>
    <col min="11016" max="11017" width="11.42578125" style="180"/>
    <col min="11018" max="11018" width="32" style="180" bestFit="1" customWidth="1"/>
    <col min="11019" max="11264" width="11.42578125" style="180"/>
    <col min="11265" max="11265" width="2.140625" style="180" customWidth="1"/>
    <col min="11266" max="11266" width="40.28515625" style="180" customWidth="1"/>
    <col min="11267" max="11267" width="12.42578125" style="180" customWidth="1"/>
    <col min="11268" max="11268" width="13.42578125" style="180" customWidth="1"/>
    <col min="11269" max="11269" width="11.42578125" style="180" customWidth="1"/>
    <col min="11270" max="11270" width="11.42578125" style="180"/>
    <col min="11271" max="11271" width="2.42578125" style="180" customWidth="1"/>
    <col min="11272" max="11273" width="11.42578125" style="180"/>
    <col min="11274" max="11274" width="32" style="180" bestFit="1" customWidth="1"/>
    <col min="11275" max="11520" width="11.42578125" style="180"/>
    <col min="11521" max="11521" width="2.140625" style="180" customWidth="1"/>
    <col min="11522" max="11522" width="40.28515625" style="180" customWidth="1"/>
    <col min="11523" max="11523" width="12.42578125" style="180" customWidth="1"/>
    <col min="11524" max="11524" width="13.42578125" style="180" customWidth="1"/>
    <col min="11525" max="11525" width="11.42578125" style="180" customWidth="1"/>
    <col min="11526" max="11526" width="11.42578125" style="180"/>
    <col min="11527" max="11527" width="2.42578125" style="180" customWidth="1"/>
    <col min="11528" max="11529" width="11.42578125" style="180"/>
    <col min="11530" max="11530" width="32" style="180" bestFit="1" customWidth="1"/>
    <col min="11531" max="11776" width="11.42578125" style="180"/>
    <col min="11777" max="11777" width="2.140625" style="180" customWidth="1"/>
    <col min="11778" max="11778" width="40.28515625" style="180" customWidth="1"/>
    <col min="11779" max="11779" width="12.42578125" style="180" customWidth="1"/>
    <col min="11780" max="11780" width="13.42578125" style="180" customWidth="1"/>
    <col min="11781" max="11781" width="11.42578125" style="180" customWidth="1"/>
    <col min="11782" max="11782" width="11.42578125" style="180"/>
    <col min="11783" max="11783" width="2.42578125" style="180" customWidth="1"/>
    <col min="11784" max="11785" width="11.42578125" style="180"/>
    <col min="11786" max="11786" width="32" style="180" bestFit="1" customWidth="1"/>
    <col min="11787" max="12032" width="11.42578125" style="180"/>
    <col min="12033" max="12033" width="2.140625" style="180" customWidth="1"/>
    <col min="12034" max="12034" width="40.28515625" style="180" customWidth="1"/>
    <col min="12035" max="12035" width="12.42578125" style="180" customWidth="1"/>
    <col min="12036" max="12036" width="13.42578125" style="180" customWidth="1"/>
    <col min="12037" max="12037" width="11.42578125" style="180" customWidth="1"/>
    <col min="12038" max="12038" width="11.42578125" style="180"/>
    <col min="12039" max="12039" width="2.42578125" style="180" customWidth="1"/>
    <col min="12040" max="12041" width="11.42578125" style="180"/>
    <col min="12042" max="12042" width="32" style="180" bestFit="1" customWidth="1"/>
    <col min="12043" max="12288" width="11.42578125" style="180"/>
    <col min="12289" max="12289" width="2.140625" style="180" customWidth="1"/>
    <col min="12290" max="12290" width="40.28515625" style="180" customWidth="1"/>
    <col min="12291" max="12291" width="12.42578125" style="180" customWidth="1"/>
    <col min="12292" max="12292" width="13.42578125" style="180" customWidth="1"/>
    <col min="12293" max="12293" width="11.42578125" style="180" customWidth="1"/>
    <col min="12294" max="12294" width="11.42578125" style="180"/>
    <col min="12295" max="12295" width="2.42578125" style="180" customWidth="1"/>
    <col min="12296" max="12297" width="11.42578125" style="180"/>
    <col min="12298" max="12298" width="32" style="180" bestFit="1" customWidth="1"/>
    <col min="12299" max="12544" width="11.42578125" style="180"/>
    <col min="12545" max="12545" width="2.140625" style="180" customWidth="1"/>
    <col min="12546" max="12546" width="40.28515625" style="180" customWidth="1"/>
    <col min="12547" max="12547" width="12.42578125" style="180" customWidth="1"/>
    <col min="12548" max="12548" width="13.42578125" style="180" customWidth="1"/>
    <col min="12549" max="12549" width="11.42578125" style="180" customWidth="1"/>
    <col min="12550" max="12550" width="11.42578125" style="180"/>
    <col min="12551" max="12551" width="2.42578125" style="180" customWidth="1"/>
    <col min="12552" max="12553" width="11.42578125" style="180"/>
    <col min="12554" max="12554" width="32" style="180" bestFit="1" customWidth="1"/>
    <col min="12555" max="12800" width="11.42578125" style="180"/>
    <col min="12801" max="12801" width="2.140625" style="180" customWidth="1"/>
    <col min="12802" max="12802" width="40.28515625" style="180" customWidth="1"/>
    <col min="12803" max="12803" width="12.42578125" style="180" customWidth="1"/>
    <col min="12804" max="12804" width="13.42578125" style="180" customWidth="1"/>
    <col min="12805" max="12805" width="11.42578125" style="180" customWidth="1"/>
    <col min="12806" max="12806" width="11.42578125" style="180"/>
    <col min="12807" max="12807" width="2.42578125" style="180" customWidth="1"/>
    <col min="12808" max="12809" width="11.42578125" style="180"/>
    <col min="12810" max="12810" width="32" style="180" bestFit="1" customWidth="1"/>
    <col min="12811" max="13056" width="11.42578125" style="180"/>
    <col min="13057" max="13057" width="2.140625" style="180" customWidth="1"/>
    <col min="13058" max="13058" width="40.28515625" style="180" customWidth="1"/>
    <col min="13059" max="13059" width="12.42578125" style="180" customWidth="1"/>
    <col min="13060" max="13060" width="13.42578125" style="180" customWidth="1"/>
    <col min="13061" max="13061" width="11.42578125" style="180" customWidth="1"/>
    <col min="13062" max="13062" width="11.42578125" style="180"/>
    <col min="13063" max="13063" width="2.42578125" style="180" customWidth="1"/>
    <col min="13064" max="13065" width="11.42578125" style="180"/>
    <col min="13066" max="13066" width="32" style="180" bestFit="1" customWidth="1"/>
    <col min="13067" max="13312" width="11.42578125" style="180"/>
    <col min="13313" max="13313" width="2.140625" style="180" customWidth="1"/>
    <col min="13314" max="13314" width="40.28515625" style="180" customWidth="1"/>
    <col min="13315" max="13315" width="12.42578125" style="180" customWidth="1"/>
    <col min="13316" max="13316" width="13.42578125" style="180" customWidth="1"/>
    <col min="13317" max="13317" width="11.42578125" style="180" customWidth="1"/>
    <col min="13318" max="13318" width="11.42578125" style="180"/>
    <col min="13319" max="13319" width="2.42578125" style="180" customWidth="1"/>
    <col min="13320" max="13321" width="11.42578125" style="180"/>
    <col min="13322" max="13322" width="32" style="180" bestFit="1" customWidth="1"/>
    <col min="13323" max="13568" width="11.42578125" style="180"/>
    <col min="13569" max="13569" width="2.140625" style="180" customWidth="1"/>
    <col min="13570" max="13570" width="40.28515625" style="180" customWidth="1"/>
    <col min="13571" max="13571" width="12.42578125" style="180" customWidth="1"/>
    <col min="13572" max="13572" width="13.42578125" style="180" customWidth="1"/>
    <col min="13573" max="13573" width="11.42578125" style="180" customWidth="1"/>
    <col min="13574" max="13574" width="11.42578125" style="180"/>
    <col min="13575" max="13575" width="2.42578125" style="180" customWidth="1"/>
    <col min="13576" max="13577" width="11.42578125" style="180"/>
    <col min="13578" max="13578" width="32" style="180" bestFit="1" customWidth="1"/>
    <col min="13579" max="13824" width="11.42578125" style="180"/>
    <col min="13825" max="13825" width="2.140625" style="180" customWidth="1"/>
    <col min="13826" max="13826" width="40.28515625" style="180" customWidth="1"/>
    <col min="13827" max="13827" width="12.42578125" style="180" customWidth="1"/>
    <col min="13828" max="13828" width="13.42578125" style="180" customWidth="1"/>
    <col min="13829" max="13829" width="11.42578125" style="180" customWidth="1"/>
    <col min="13830" max="13830" width="11.42578125" style="180"/>
    <col min="13831" max="13831" width="2.42578125" style="180" customWidth="1"/>
    <col min="13832" max="13833" width="11.42578125" style="180"/>
    <col min="13834" max="13834" width="32" style="180" bestFit="1" customWidth="1"/>
    <col min="13835" max="14080" width="11.42578125" style="180"/>
    <col min="14081" max="14081" width="2.140625" style="180" customWidth="1"/>
    <col min="14082" max="14082" width="40.28515625" style="180" customWidth="1"/>
    <col min="14083" max="14083" width="12.42578125" style="180" customWidth="1"/>
    <col min="14084" max="14084" width="13.42578125" style="180" customWidth="1"/>
    <col min="14085" max="14085" width="11.42578125" style="180" customWidth="1"/>
    <col min="14086" max="14086" width="11.42578125" style="180"/>
    <col min="14087" max="14087" width="2.42578125" style="180" customWidth="1"/>
    <col min="14088" max="14089" width="11.42578125" style="180"/>
    <col min="14090" max="14090" width="32" style="180" bestFit="1" customWidth="1"/>
    <col min="14091" max="14336" width="11.42578125" style="180"/>
    <col min="14337" max="14337" width="2.140625" style="180" customWidth="1"/>
    <col min="14338" max="14338" width="40.28515625" style="180" customWidth="1"/>
    <col min="14339" max="14339" width="12.42578125" style="180" customWidth="1"/>
    <col min="14340" max="14340" width="13.42578125" style="180" customWidth="1"/>
    <col min="14341" max="14341" width="11.42578125" style="180" customWidth="1"/>
    <col min="14342" max="14342" width="11.42578125" style="180"/>
    <col min="14343" max="14343" width="2.42578125" style="180" customWidth="1"/>
    <col min="14344" max="14345" width="11.42578125" style="180"/>
    <col min="14346" max="14346" width="32" style="180" bestFit="1" customWidth="1"/>
    <col min="14347" max="14592" width="11.42578125" style="180"/>
    <col min="14593" max="14593" width="2.140625" style="180" customWidth="1"/>
    <col min="14594" max="14594" width="40.28515625" style="180" customWidth="1"/>
    <col min="14595" max="14595" width="12.42578125" style="180" customWidth="1"/>
    <col min="14596" max="14596" width="13.42578125" style="180" customWidth="1"/>
    <col min="14597" max="14597" width="11.42578125" style="180" customWidth="1"/>
    <col min="14598" max="14598" width="11.42578125" style="180"/>
    <col min="14599" max="14599" width="2.42578125" style="180" customWidth="1"/>
    <col min="14600" max="14601" width="11.42578125" style="180"/>
    <col min="14602" max="14602" width="32" style="180" bestFit="1" customWidth="1"/>
    <col min="14603" max="14848" width="11.42578125" style="180"/>
    <col min="14849" max="14849" width="2.140625" style="180" customWidth="1"/>
    <col min="14850" max="14850" width="40.28515625" style="180" customWidth="1"/>
    <col min="14851" max="14851" width="12.42578125" style="180" customWidth="1"/>
    <col min="14852" max="14852" width="13.42578125" style="180" customWidth="1"/>
    <col min="14853" max="14853" width="11.42578125" style="180" customWidth="1"/>
    <col min="14854" max="14854" width="11.42578125" style="180"/>
    <col min="14855" max="14855" width="2.42578125" style="180" customWidth="1"/>
    <col min="14856" max="14857" width="11.42578125" style="180"/>
    <col min="14858" max="14858" width="32" style="180" bestFit="1" customWidth="1"/>
    <col min="14859" max="15104" width="11.42578125" style="180"/>
    <col min="15105" max="15105" width="2.140625" style="180" customWidth="1"/>
    <col min="15106" max="15106" width="40.28515625" style="180" customWidth="1"/>
    <col min="15107" max="15107" width="12.42578125" style="180" customWidth="1"/>
    <col min="15108" max="15108" width="13.42578125" style="180" customWidth="1"/>
    <col min="15109" max="15109" width="11.42578125" style="180" customWidth="1"/>
    <col min="15110" max="15110" width="11.42578125" style="180"/>
    <col min="15111" max="15111" width="2.42578125" style="180" customWidth="1"/>
    <col min="15112" max="15113" width="11.42578125" style="180"/>
    <col min="15114" max="15114" width="32" style="180" bestFit="1" customWidth="1"/>
    <col min="15115" max="15360" width="11.42578125" style="180"/>
    <col min="15361" max="15361" width="2.140625" style="180" customWidth="1"/>
    <col min="15362" max="15362" width="40.28515625" style="180" customWidth="1"/>
    <col min="15363" max="15363" width="12.42578125" style="180" customWidth="1"/>
    <col min="15364" max="15364" width="13.42578125" style="180" customWidth="1"/>
    <col min="15365" max="15365" width="11.42578125" style="180" customWidth="1"/>
    <col min="15366" max="15366" width="11.42578125" style="180"/>
    <col min="15367" max="15367" width="2.42578125" style="180" customWidth="1"/>
    <col min="15368" max="15369" width="11.42578125" style="180"/>
    <col min="15370" max="15370" width="32" style="180" bestFit="1" customWidth="1"/>
    <col min="15371" max="15616" width="11.42578125" style="180"/>
    <col min="15617" max="15617" width="2.140625" style="180" customWidth="1"/>
    <col min="15618" max="15618" width="40.28515625" style="180" customWidth="1"/>
    <col min="15619" max="15619" width="12.42578125" style="180" customWidth="1"/>
    <col min="15620" max="15620" width="13.42578125" style="180" customWidth="1"/>
    <col min="15621" max="15621" width="11.42578125" style="180" customWidth="1"/>
    <col min="15622" max="15622" width="11.42578125" style="180"/>
    <col min="15623" max="15623" width="2.42578125" style="180" customWidth="1"/>
    <col min="15624" max="15625" width="11.42578125" style="180"/>
    <col min="15626" max="15626" width="32" style="180" bestFit="1" customWidth="1"/>
    <col min="15627" max="15872" width="11.42578125" style="180"/>
    <col min="15873" max="15873" width="2.140625" style="180" customWidth="1"/>
    <col min="15874" max="15874" width="40.28515625" style="180" customWidth="1"/>
    <col min="15875" max="15875" width="12.42578125" style="180" customWidth="1"/>
    <col min="15876" max="15876" width="13.42578125" style="180" customWidth="1"/>
    <col min="15877" max="15877" width="11.42578125" style="180" customWidth="1"/>
    <col min="15878" max="15878" width="11.42578125" style="180"/>
    <col min="15879" max="15879" width="2.42578125" style="180" customWidth="1"/>
    <col min="15880" max="15881" width="11.42578125" style="180"/>
    <col min="15882" max="15882" width="32" style="180" bestFit="1" customWidth="1"/>
    <col min="15883" max="16128" width="11.42578125" style="180"/>
    <col min="16129" max="16129" width="2.140625" style="180" customWidth="1"/>
    <col min="16130" max="16130" width="40.28515625" style="180" customWidth="1"/>
    <col min="16131" max="16131" width="12.42578125" style="180" customWidth="1"/>
    <col min="16132" max="16132" width="13.42578125" style="180" customWidth="1"/>
    <col min="16133" max="16133" width="11.42578125" style="180" customWidth="1"/>
    <col min="16134" max="16134" width="11.42578125" style="180"/>
    <col min="16135" max="16135" width="2.42578125" style="180" customWidth="1"/>
    <col min="16136" max="16137" width="11.42578125" style="180"/>
    <col min="16138" max="16138" width="32" style="180" bestFit="1" customWidth="1"/>
    <col min="16139" max="16384" width="11.42578125" style="180"/>
  </cols>
  <sheetData>
    <row r="1" spans="1:8" x14ac:dyDescent="0.2">
      <c r="A1" s="910" t="s">
        <v>396</v>
      </c>
      <c r="B1" s="910"/>
      <c r="C1" s="910"/>
      <c r="D1" s="910"/>
      <c r="E1" s="910"/>
      <c r="F1" s="910"/>
      <c r="G1" s="911"/>
    </row>
    <row r="2" spans="1:8" x14ac:dyDescent="0.2">
      <c r="A2" s="180" t="s">
        <v>156</v>
      </c>
    </row>
    <row r="3" spans="1:8" x14ac:dyDescent="0.2">
      <c r="B3" s="808" t="s">
        <v>364</v>
      </c>
      <c r="C3" s="808"/>
      <c r="D3" s="808"/>
      <c r="E3" s="808"/>
      <c r="F3" s="808"/>
      <c r="G3" s="249"/>
      <c r="H3" s="249"/>
    </row>
    <row r="5" spans="1:8" x14ac:dyDescent="0.2">
      <c r="C5" s="875" t="s">
        <v>442</v>
      </c>
      <c r="D5" s="890"/>
      <c r="E5" s="891" t="s">
        <v>272</v>
      </c>
      <c r="F5" s="892"/>
    </row>
    <row r="6" spans="1:8" x14ac:dyDescent="0.2">
      <c r="B6" s="471"/>
      <c r="C6" s="607" t="s">
        <v>365</v>
      </c>
      <c r="D6" s="607" t="s">
        <v>366</v>
      </c>
      <c r="E6" s="607" t="s">
        <v>365</v>
      </c>
      <c r="F6" s="607" t="s">
        <v>366</v>
      </c>
    </row>
    <row r="7" spans="1:8" x14ac:dyDescent="0.2">
      <c r="B7" s="346" t="s">
        <v>148</v>
      </c>
      <c r="C7" s="172">
        <v>2.9637760702524698</v>
      </c>
      <c r="D7" s="310">
        <v>0.87815587266739847</v>
      </c>
      <c r="E7" s="172">
        <v>2.2102936532996527</v>
      </c>
      <c r="F7" s="172">
        <v>0.88411746131986102</v>
      </c>
    </row>
    <row r="8" spans="1:8" x14ac:dyDescent="0.2">
      <c r="B8" s="350" t="s">
        <v>149</v>
      </c>
      <c r="C8" s="173">
        <v>7.6838638858397363</v>
      </c>
      <c r="D8" s="311">
        <v>4.5005488474204167</v>
      </c>
      <c r="E8" s="173">
        <v>7.9254815282601827</v>
      </c>
      <c r="F8" s="173">
        <v>4.2942848121250394</v>
      </c>
    </row>
    <row r="9" spans="1:8" x14ac:dyDescent="0.2">
      <c r="B9" s="350" t="s">
        <v>150</v>
      </c>
      <c r="C9" s="173">
        <v>41.273326015367729</v>
      </c>
      <c r="D9" s="311">
        <v>23.161361141602633</v>
      </c>
      <c r="E9" s="173">
        <v>42.879696874013263</v>
      </c>
      <c r="F9" s="173">
        <v>25.165772023997473</v>
      </c>
    </row>
    <row r="10" spans="1:8" x14ac:dyDescent="0.2">
      <c r="B10" s="350" t="s">
        <v>151</v>
      </c>
      <c r="C10" s="173">
        <v>14.379802414928649</v>
      </c>
      <c r="D10" s="311">
        <v>27.332601536772778</v>
      </c>
      <c r="E10" s="173">
        <v>16.071992421850332</v>
      </c>
      <c r="F10" s="173">
        <v>25.418377012946006</v>
      </c>
    </row>
    <row r="11" spans="1:8" x14ac:dyDescent="0.2">
      <c r="B11" s="350" t="s">
        <v>152</v>
      </c>
      <c r="C11" s="173">
        <v>13.721185510428102</v>
      </c>
      <c r="D11" s="311">
        <v>16.794731064763997</v>
      </c>
      <c r="E11" s="173">
        <v>12.819703189137986</v>
      </c>
      <c r="F11" s="173">
        <v>17.335017366592989</v>
      </c>
    </row>
    <row r="12" spans="1:8" x14ac:dyDescent="0.2">
      <c r="B12" s="350" t="s">
        <v>153</v>
      </c>
      <c r="C12" s="173">
        <v>3.8419319429198682</v>
      </c>
      <c r="D12" s="311">
        <v>1.7563117453347969</v>
      </c>
      <c r="E12" s="173">
        <v>3.6943479633722767</v>
      </c>
      <c r="F12" s="173">
        <v>1.9576886643511209</v>
      </c>
    </row>
    <row r="13" spans="1:8" x14ac:dyDescent="0.2">
      <c r="B13" s="347" t="s">
        <v>212</v>
      </c>
      <c r="C13" s="173">
        <v>0.10976948408342481</v>
      </c>
      <c r="D13" s="311">
        <v>0.10976948408342481</v>
      </c>
      <c r="E13" s="173">
        <v>9.4726870855699405E-2</v>
      </c>
      <c r="F13" s="173">
        <v>0.2841806125670982</v>
      </c>
    </row>
    <row r="14" spans="1:8" x14ac:dyDescent="0.2">
      <c r="B14" s="349" t="s">
        <v>211</v>
      </c>
      <c r="C14" s="175">
        <v>16.02634467618002</v>
      </c>
      <c r="D14" s="312">
        <v>25.466520307354557</v>
      </c>
      <c r="E14" s="175">
        <v>14.30375749921061</v>
      </c>
      <c r="F14" s="175">
        <v>24.660562046100409</v>
      </c>
    </row>
    <row r="15" spans="1:8" x14ac:dyDescent="0.2">
      <c r="B15" s="250" t="s">
        <v>221</v>
      </c>
      <c r="C15" s="251">
        <v>100</v>
      </c>
      <c r="D15" s="177">
        <v>100</v>
      </c>
      <c r="E15" s="177">
        <v>100</v>
      </c>
      <c r="F15" s="177">
        <v>100</v>
      </c>
    </row>
    <row r="16" spans="1:8" x14ac:dyDescent="0.2">
      <c r="B16" s="252" t="s">
        <v>222</v>
      </c>
      <c r="C16" s="179">
        <v>911</v>
      </c>
      <c r="D16" s="178">
        <v>911</v>
      </c>
      <c r="E16" s="178">
        <v>3167</v>
      </c>
      <c r="F16" s="178">
        <v>3167</v>
      </c>
    </row>
    <row r="19" spans="4:4" x14ac:dyDescent="0.2">
      <c r="D19" s="378"/>
    </row>
  </sheetData>
  <mergeCells count="4">
    <mergeCell ref="A1:G1"/>
    <mergeCell ref="B3:F3"/>
    <mergeCell ref="C5:D5"/>
    <mergeCell ref="E5:F5"/>
  </mergeCells>
  <pageMargins left="0.7" right="0.7" top="0.75" bottom="0.75" header="0.3" footer="0.3"/>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workbookViewId="0">
      <selection activeCell="N36" sqref="N36"/>
    </sheetView>
  </sheetViews>
  <sheetFormatPr baseColWidth="10" defaultRowHeight="12.75" x14ac:dyDescent="0.2"/>
  <cols>
    <col min="1" max="1" width="2.140625" style="180" customWidth="1"/>
    <col min="2" max="2" width="20.85546875" style="180" customWidth="1"/>
    <col min="3" max="3" width="14.7109375" style="180" customWidth="1"/>
    <col min="4" max="4" width="10.7109375" style="180" customWidth="1"/>
    <col min="5" max="5" width="11.140625" style="180" customWidth="1"/>
    <col min="6" max="6" width="10.42578125" style="180" customWidth="1"/>
    <col min="7" max="7" width="11.42578125" style="180" customWidth="1"/>
    <col min="8" max="8" width="11" style="180" bestFit="1" customWidth="1"/>
    <col min="9" max="9" width="2.7109375" style="180" customWidth="1"/>
    <col min="10" max="256" width="11.42578125" style="180"/>
    <col min="257" max="257" width="2.140625" style="180" customWidth="1"/>
    <col min="258" max="258" width="20.85546875" style="180" customWidth="1"/>
    <col min="259" max="259" width="14.7109375" style="180" customWidth="1"/>
    <col min="260" max="260" width="10.7109375" style="180" customWidth="1"/>
    <col min="261" max="261" width="11.140625" style="180" customWidth="1"/>
    <col min="262" max="262" width="10.42578125" style="180" customWidth="1"/>
    <col min="263" max="263" width="11.42578125" style="180" customWidth="1"/>
    <col min="264" max="264" width="11" style="180" bestFit="1" customWidth="1"/>
    <col min="265" max="265" width="2.7109375" style="180" customWidth="1"/>
    <col min="266" max="512" width="11.42578125" style="180"/>
    <col min="513" max="513" width="2.140625" style="180" customWidth="1"/>
    <col min="514" max="514" width="20.85546875" style="180" customWidth="1"/>
    <col min="515" max="515" width="14.7109375" style="180" customWidth="1"/>
    <col min="516" max="516" width="10.7109375" style="180" customWidth="1"/>
    <col min="517" max="517" width="11.140625" style="180" customWidth="1"/>
    <col min="518" max="518" width="10.42578125" style="180" customWidth="1"/>
    <col min="519" max="519" width="11.42578125" style="180" customWidth="1"/>
    <col min="520" max="520" width="11" style="180" bestFit="1" customWidth="1"/>
    <col min="521" max="521" width="2.7109375" style="180" customWidth="1"/>
    <col min="522" max="768" width="11.42578125" style="180"/>
    <col min="769" max="769" width="2.140625" style="180" customWidth="1"/>
    <col min="770" max="770" width="20.85546875" style="180" customWidth="1"/>
    <col min="771" max="771" width="14.7109375" style="180" customWidth="1"/>
    <col min="772" max="772" width="10.7109375" style="180" customWidth="1"/>
    <col min="773" max="773" width="11.140625" style="180" customWidth="1"/>
    <col min="774" max="774" width="10.42578125" style="180" customWidth="1"/>
    <col min="775" max="775" width="11.42578125" style="180" customWidth="1"/>
    <col min="776" max="776" width="11" style="180" bestFit="1" customWidth="1"/>
    <col min="777" max="777" width="2.7109375" style="180" customWidth="1"/>
    <col min="778" max="1024" width="11.42578125" style="180"/>
    <col min="1025" max="1025" width="2.140625" style="180" customWidth="1"/>
    <col min="1026" max="1026" width="20.85546875" style="180" customWidth="1"/>
    <col min="1027" max="1027" width="14.7109375" style="180" customWidth="1"/>
    <col min="1028" max="1028" width="10.7109375" style="180" customWidth="1"/>
    <col min="1029" max="1029" width="11.140625" style="180" customWidth="1"/>
    <col min="1030" max="1030" width="10.42578125" style="180" customWidth="1"/>
    <col min="1031" max="1031" width="11.42578125" style="180" customWidth="1"/>
    <col min="1032" max="1032" width="11" style="180" bestFit="1" customWidth="1"/>
    <col min="1033" max="1033" width="2.7109375" style="180" customWidth="1"/>
    <col min="1034" max="1280" width="11.42578125" style="180"/>
    <col min="1281" max="1281" width="2.140625" style="180" customWidth="1"/>
    <col min="1282" max="1282" width="20.85546875" style="180" customWidth="1"/>
    <col min="1283" max="1283" width="14.7109375" style="180" customWidth="1"/>
    <col min="1284" max="1284" width="10.7109375" style="180" customWidth="1"/>
    <col min="1285" max="1285" width="11.140625" style="180" customWidth="1"/>
    <col min="1286" max="1286" width="10.42578125" style="180" customWidth="1"/>
    <col min="1287" max="1287" width="11.42578125" style="180" customWidth="1"/>
    <col min="1288" max="1288" width="11" style="180" bestFit="1" customWidth="1"/>
    <col min="1289" max="1289" width="2.7109375" style="180" customWidth="1"/>
    <col min="1290" max="1536" width="11.42578125" style="180"/>
    <col min="1537" max="1537" width="2.140625" style="180" customWidth="1"/>
    <col min="1538" max="1538" width="20.85546875" style="180" customWidth="1"/>
    <col min="1539" max="1539" width="14.7109375" style="180" customWidth="1"/>
    <col min="1540" max="1540" width="10.7109375" style="180" customWidth="1"/>
    <col min="1541" max="1541" width="11.140625" style="180" customWidth="1"/>
    <col min="1542" max="1542" width="10.42578125" style="180" customWidth="1"/>
    <col min="1543" max="1543" width="11.42578125" style="180" customWidth="1"/>
    <col min="1544" max="1544" width="11" style="180" bestFit="1" customWidth="1"/>
    <col min="1545" max="1545" width="2.7109375" style="180" customWidth="1"/>
    <col min="1546" max="1792" width="11.42578125" style="180"/>
    <col min="1793" max="1793" width="2.140625" style="180" customWidth="1"/>
    <col min="1794" max="1794" width="20.85546875" style="180" customWidth="1"/>
    <col min="1795" max="1795" width="14.7109375" style="180" customWidth="1"/>
    <col min="1796" max="1796" width="10.7109375" style="180" customWidth="1"/>
    <col min="1797" max="1797" width="11.140625" style="180" customWidth="1"/>
    <col min="1798" max="1798" width="10.42578125" style="180" customWidth="1"/>
    <col min="1799" max="1799" width="11.42578125" style="180" customWidth="1"/>
    <col min="1800" max="1800" width="11" style="180" bestFit="1" customWidth="1"/>
    <col min="1801" max="1801" width="2.7109375" style="180" customWidth="1"/>
    <col min="1802" max="2048" width="11.42578125" style="180"/>
    <col min="2049" max="2049" width="2.140625" style="180" customWidth="1"/>
    <col min="2050" max="2050" width="20.85546875" style="180" customWidth="1"/>
    <col min="2051" max="2051" width="14.7109375" style="180" customWidth="1"/>
    <col min="2052" max="2052" width="10.7109375" style="180" customWidth="1"/>
    <col min="2053" max="2053" width="11.140625" style="180" customWidth="1"/>
    <col min="2054" max="2054" width="10.42578125" style="180" customWidth="1"/>
    <col min="2055" max="2055" width="11.42578125" style="180" customWidth="1"/>
    <col min="2056" max="2056" width="11" style="180" bestFit="1" customWidth="1"/>
    <col min="2057" max="2057" width="2.7109375" style="180" customWidth="1"/>
    <col min="2058" max="2304" width="11.42578125" style="180"/>
    <col min="2305" max="2305" width="2.140625" style="180" customWidth="1"/>
    <col min="2306" max="2306" width="20.85546875" style="180" customWidth="1"/>
    <col min="2307" max="2307" width="14.7109375" style="180" customWidth="1"/>
    <col min="2308" max="2308" width="10.7109375" style="180" customWidth="1"/>
    <col min="2309" max="2309" width="11.140625" style="180" customWidth="1"/>
    <col min="2310" max="2310" width="10.42578125" style="180" customWidth="1"/>
    <col min="2311" max="2311" width="11.42578125" style="180" customWidth="1"/>
    <col min="2312" max="2312" width="11" style="180" bestFit="1" customWidth="1"/>
    <col min="2313" max="2313" width="2.7109375" style="180" customWidth="1"/>
    <col min="2314" max="2560" width="11.42578125" style="180"/>
    <col min="2561" max="2561" width="2.140625" style="180" customWidth="1"/>
    <col min="2562" max="2562" width="20.85546875" style="180" customWidth="1"/>
    <col min="2563" max="2563" width="14.7109375" style="180" customWidth="1"/>
    <col min="2564" max="2564" width="10.7109375" style="180" customWidth="1"/>
    <col min="2565" max="2565" width="11.140625" style="180" customWidth="1"/>
    <col min="2566" max="2566" width="10.42578125" style="180" customWidth="1"/>
    <col min="2567" max="2567" width="11.42578125" style="180" customWidth="1"/>
    <col min="2568" max="2568" width="11" style="180" bestFit="1" customWidth="1"/>
    <col min="2569" max="2569" width="2.7109375" style="180" customWidth="1"/>
    <col min="2570" max="2816" width="11.42578125" style="180"/>
    <col min="2817" max="2817" width="2.140625" style="180" customWidth="1"/>
    <col min="2818" max="2818" width="20.85546875" style="180" customWidth="1"/>
    <col min="2819" max="2819" width="14.7109375" style="180" customWidth="1"/>
    <col min="2820" max="2820" width="10.7109375" style="180" customWidth="1"/>
    <col min="2821" max="2821" width="11.140625" style="180" customWidth="1"/>
    <col min="2822" max="2822" width="10.42578125" style="180" customWidth="1"/>
    <col min="2823" max="2823" width="11.42578125" style="180" customWidth="1"/>
    <col min="2824" max="2824" width="11" style="180" bestFit="1" customWidth="1"/>
    <col min="2825" max="2825" width="2.7109375" style="180" customWidth="1"/>
    <col min="2826" max="3072" width="11.42578125" style="180"/>
    <col min="3073" max="3073" width="2.140625" style="180" customWidth="1"/>
    <col min="3074" max="3074" width="20.85546875" style="180" customWidth="1"/>
    <col min="3075" max="3075" width="14.7109375" style="180" customWidth="1"/>
    <col min="3076" max="3076" width="10.7109375" style="180" customWidth="1"/>
    <col min="3077" max="3077" width="11.140625" style="180" customWidth="1"/>
    <col min="3078" max="3078" width="10.42578125" style="180" customWidth="1"/>
    <col min="3079" max="3079" width="11.42578125" style="180" customWidth="1"/>
    <col min="3080" max="3080" width="11" style="180" bestFit="1" customWidth="1"/>
    <col min="3081" max="3081" width="2.7109375" style="180" customWidth="1"/>
    <col min="3082" max="3328" width="11.42578125" style="180"/>
    <col min="3329" max="3329" width="2.140625" style="180" customWidth="1"/>
    <col min="3330" max="3330" width="20.85546875" style="180" customWidth="1"/>
    <col min="3331" max="3331" width="14.7109375" style="180" customWidth="1"/>
    <col min="3332" max="3332" width="10.7109375" style="180" customWidth="1"/>
    <col min="3333" max="3333" width="11.140625" style="180" customWidth="1"/>
    <col min="3334" max="3334" width="10.42578125" style="180" customWidth="1"/>
    <col min="3335" max="3335" width="11.42578125" style="180" customWidth="1"/>
    <col min="3336" max="3336" width="11" style="180" bestFit="1" customWidth="1"/>
    <col min="3337" max="3337" width="2.7109375" style="180" customWidth="1"/>
    <col min="3338" max="3584" width="11.42578125" style="180"/>
    <col min="3585" max="3585" width="2.140625" style="180" customWidth="1"/>
    <col min="3586" max="3586" width="20.85546875" style="180" customWidth="1"/>
    <col min="3587" max="3587" width="14.7109375" style="180" customWidth="1"/>
    <col min="3588" max="3588" width="10.7109375" style="180" customWidth="1"/>
    <col min="3589" max="3589" width="11.140625" style="180" customWidth="1"/>
    <col min="3590" max="3590" width="10.42578125" style="180" customWidth="1"/>
    <col min="3591" max="3591" width="11.42578125" style="180" customWidth="1"/>
    <col min="3592" max="3592" width="11" style="180" bestFit="1" customWidth="1"/>
    <col min="3593" max="3593" width="2.7109375" style="180" customWidth="1"/>
    <col min="3594" max="3840" width="11.42578125" style="180"/>
    <col min="3841" max="3841" width="2.140625" style="180" customWidth="1"/>
    <col min="3842" max="3842" width="20.85546875" style="180" customWidth="1"/>
    <col min="3843" max="3843" width="14.7109375" style="180" customWidth="1"/>
    <col min="3844" max="3844" width="10.7109375" style="180" customWidth="1"/>
    <col min="3845" max="3845" width="11.140625" style="180" customWidth="1"/>
    <col min="3846" max="3846" width="10.42578125" style="180" customWidth="1"/>
    <col min="3847" max="3847" width="11.42578125" style="180" customWidth="1"/>
    <col min="3848" max="3848" width="11" style="180" bestFit="1" customWidth="1"/>
    <col min="3849" max="3849" width="2.7109375" style="180" customWidth="1"/>
    <col min="3850" max="4096" width="11.42578125" style="180"/>
    <col min="4097" max="4097" width="2.140625" style="180" customWidth="1"/>
    <col min="4098" max="4098" width="20.85546875" style="180" customWidth="1"/>
    <col min="4099" max="4099" width="14.7109375" style="180" customWidth="1"/>
    <col min="4100" max="4100" width="10.7109375" style="180" customWidth="1"/>
    <col min="4101" max="4101" width="11.140625" style="180" customWidth="1"/>
    <col min="4102" max="4102" width="10.42578125" style="180" customWidth="1"/>
    <col min="4103" max="4103" width="11.42578125" style="180" customWidth="1"/>
    <col min="4104" max="4104" width="11" style="180" bestFit="1" customWidth="1"/>
    <col min="4105" max="4105" width="2.7109375" style="180" customWidth="1"/>
    <col min="4106" max="4352" width="11.42578125" style="180"/>
    <col min="4353" max="4353" width="2.140625" style="180" customWidth="1"/>
    <col min="4354" max="4354" width="20.85546875" style="180" customWidth="1"/>
    <col min="4355" max="4355" width="14.7109375" style="180" customWidth="1"/>
    <col min="4356" max="4356" width="10.7109375" style="180" customWidth="1"/>
    <col min="4357" max="4357" width="11.140625" style="180" customWidth="1"/>
    <col min="4358" max="4358" width="10.42578125" style="180" customWidth="1"/>
    <col min="4359" max="4359" width="11.42578125" style="180" customWidth="1"/>
    <col min="4360" max="4360" width="11" style="180" bestFit="1" customWidth="1"/>
    <col min="4361" max="4361" width="2.7109375" style="180" customWidth="1"/>
    <col min="4362" max="4608" width="11.42578125" style="180"/>
    <col min="4609" max="4609" width="2.140625" style="180" customWidth="1"/>
    <col min="4610" max="4610" width="20.85546875" style="180" customWidth="1"/>
    <col min="4611" max="4611" width="14.7109375" style="180" customWidth="1"/>
    <col min="4612" max="4612" width="10.7109375" style="180" customWidth="1"/>
    <col min="4613" max="4613" width="11.140625" style="180" customWidth="1"/>
    <col min="4614" max="4614" width="10.42578125" style="180" customWidth="1"/>
    <col min="4615" max="4615" width="11.42578125" style="180" customWidth="1"/>
    <col min="4616" max="4616" width="11" style="180" bestFit="1" customWidth="1"/>
    <col min="4617" max="4617" width="2.7109375" style="180" customWidth="1"/>
    <col min="4618" max="4864" width="11.42578125" style="180"/>
    <col min="4865" max="4865" width="2.140625" style="180" customWidth="1"/>
    <col min="4866" max="4866" width="20.85546875" style="180" customWidth="1"/>
    <col min="4867" max="4867" width="14.7109375" style="180" customWidth="1"/>
    <col min="4868" max="4868" width="10.7109375" style="180" customWidth="1"/>
    <col min="4869" max="4869" width="11.140625" style="180" customWidth="1"/>
    <col min="4870" max="4870" width="10.42578125" style="180" customWidth="1"/>
    <col min="4871" max="4871" width="11.42578125" style="180" customWidth="1"/>
    <col min="4872" max="4872" width="11" style="180" bestFit="1" customWidth="1"/>
    <col min="4873" max="4873" width="2.7109375" style="180" customWidth="1"/>
    <col min="4874" max="5120" width="11.42578125" style="180"/>
    <col min="5121" max="5121" width="2.140625" style="180" customWidth="1"/>
    <col min="5122" max="5122" width="20.85546875" style="180" customWidth="1"/>
    <col min="5123" max="5123" width="14.7109375" style="180" customWidth="1"/>
    <col min="5124" max="5124" width="10.7109375" style="180" customWidth="1"/>
    <col min="5125" max="5125" width="11.140625" style="180" customWidth="1"/>
    <col min="5126" max="5126" width="10.42578125" style="180" customWidth="1"/>
    <col min="5127" max="5127" width="11.42578125" style="180" customWidth="1"/>
    <col min="5128" max="5128" width="11" style="180" bestFit="1" customWidth="1"/>
    <col min="5129" max="5129" width="2.7109375" style="180" customWidth="1"/>
    <col min="5130" max="5376" width="11.42578125" style="180"/>
    <col min="5377" max="5377" width="2.140625" style="180" customWidth="1"/>
    <col min="5378" max="5378" width="20.85546875" style="180" customWidth="1"/>
    <col min="5379" max="5379" width="14.7109375" style="180" customWidth="1"/>
    <col min="5380" max="5380" width="10.7109375" style="180" customWidth="1"/>
    <col min="5381" max="5381" width="11.140625" style="180" customWidth="1"/>
    <col min="5382" max="5382" width="10.42578125" style="180" customWidth="1"/>
    <col min="5383" max="5383" width="11.42578125" style="180" customWidth="1"/>
    <col min="5384" max="5384" width="11" style="180" bestFit="1" customWidth="1"/>
    <col min="5385" max="5385" width="2.7109375" style="180" customWidth="1"/>
    <col min="5386" max="5632" width="11.42578125" style="180"/>
    <col min="5633" max="5633" width="2.140625" style="180" customWidth="1"/>
    <col min="5634" max="5634" width="20.85546875" style="180" customWidth="1"/>
    <col min="5635" max="5635" width="14.7109375" style="180" customWidth="1"/>
    <col min="5636" max="5636" width="10.7109375" style="180" customWidth="1"/>
    <col min="5637" max="5637" width="11.140625" style="180" customWidth="1"/>
    <col min="5638" max="5638" width="10.42578125" style="180" customWidth="1"/>
    <col min="5639" max="5639" width="11.42578125" style="180" customWidth="1"/>
    <col min="5640" max="5640" width="11" style="180" bestFit="1" customWidth="1"/>
    <col min="5641" max="5641" width="2.7109375" style="180" customWidth="1"/>
    <col min="5642" max="5888" width="11.42578125" style="180"/>
    <col min="5889" max="5889" width="2.140625" style="180" customWidth="1"/>
    <col min="5890" max="5890" width="20.85546875" style="180" customWidth="1"/>
    <col min="5891" max="5891" width="14.7109375" style="180" customWidth="1"/>
    <col min="5892" max="5892" width="10.7109375" style="180" customWidth="1"/>
    <col min="5893" max="5893" width="11.140625" style="180" customWidth="1"/>
    <col min="5894" max="5894" width="10.42578125" style="180" customWidth="1"/>
    <col min="5895" max="5895" width="11.42578125" style="180" customWidth="1"/>
    <col min="5896" max="5896" width="11" style="180" bestFit="1" customWidth="1"/>
    <col min="5897" max="5897" width="2.7109375" style="180" customWidth="1"/>
    <col min="5898" max="6144" width="11.42578125" style="180"/>
    <col min="6145" max="6145" width="2.140625" style="180" customWidth="1"/>
    <col min="6146" max="6146" width="20.85546875" style="180" customWidth="1"/>
    <col min="6147" max="6147" width="14.7109375" style="180" customWidth="1"/>
    <col min="6148" max="6148" width="10.7109375" style="180" customWidth="1"/>
    <col min="6149" max="6149" width="11.140625" style="180" customWidth="1"/>
    <col min="6150" max="6150" width="10.42578125" style="180" customWidth="1"/>
    <col min="6151" max="6151" width="11.42578125" style="180" customWidth="1"/>
    <col min="6152" max="6152" width="11" style="180" bestFit="1" customWidth="1"/>
    <col min="6153" max="6153" width="2.7109375" style="180" customWidth="1"/>
    <col min="6154" max="6400" width="11.42578125" style="180"/>
    <col min="6401" max="6401" width="2.140625" style="180" customWidth="1"/>
    <col min="6402" max="6402" width="20.85546875" style="180" customWidth="1"/>
    <col min="6403" max="6403" width="14.7109375" style="180" customWidth="1"/>
    <col min="6404" max="6404" width="10.7109375" style="180" customWidth="1"/>
    <col min="6405" max="6405" width="11.140625" style="180" customWidth="1"/>
    <col min="6406" max="6406" width="10.42578125" style="180" customWidth="1"/>
    <col min="6407" max="6407" width="11.42578125" style="180" customWidth="1"/>
    <col min="6408" max="6408" width="11" style="180" bestFit="1" customWidth="1"/>
    <col min="6409" max="6409" width="2.7109375" style="180" customWidth="1"/>
    <col min="6410" max="6656" width="11.42578125" style="180"/>
    <col min="6657" max="6657" width="2.140625" style="180" customWidth="1"/>
    <col min="6658" max="6658" width="20.85546875" style="180" customWidth="1"/>
    <col min="6659" max="6659" width="14.7109375" style="180" customWidth="1"/>
    <col min="6660" max="6660" width="10.7109375" style="180" customWidth="1"/>
    <col min="6661" max="6661" width="11.140625" style="180" customWidth="1"/>
    <col min="6662" max="6662" width="10.42578125" style="180" customWidth="1"/>
    <col min="6663" max="6663" width="11.42578125" style="180" customWidth="1"/>
    <col min="6664" max="6664" width="11" style="180" bestFit="1" customWidth="1"/>
    <col min="6665" max="6665" width="2.7109375" style="180" customWidth="1"/>
    <col min="6666" max="6912" width="11.42578125" style="180"/>
    <col min="6913" max="6913" width="2.140625" style="180" customWidth="1"/>
    <col min="6914" max="6914" width="20.85546875" style="180" customWidth="1"/>
    <col min="6915" max="6915" width="14.7109375" style="180" customWidth="1"/>
    <col min="6916" max="6916" width="10.7109375" style="180" customWidth="1"/>
    <col min="6917" max="6917" width="11.140625" style="180" customWidth="1"/>
    <col min="6918" max="6918" width="10.42578125" style="180" customWidth="1"/>
    <col min="6919" max="6919" width="11.42578125" style="180" customWidth="1"/>
    <col min="6920" max="6920" width="11" style="180" bestFit="1" customWidth="1"/>
    <col min="6921" max="6921" width="2.7109375" style="180" customWidth="1"/>
    <col min="6922" max="7168" width="11.42578125" style="180"/>
    <col min="7169" max="7169" width="2.140625" style="180" customWidth="1"/>
    <col min="7170" max="7170" width="20.85546875" style="180" customWidth="1"/>
    <col min="7171" max="7171" width="14.7109375" style="180" customWidth="1"/>
    <col min="7172" max="7172" width="10.7109375" style="180" customWidth="1"/>
    <col min="7173" max="7173" width="11.140625" style="180" customWidth="1"/>
    <col min="7174" max="7174" width="10.42578125" style="180" customWidth="1"/>
    <col min="7175" max="7175" width="11.42578125" style="180" customWidth="1"/>
    <col min="7176" max="7176" width="11" style="180" bestFit="1" customWidth="1"/>
    <col min="7177" max="7177" width="2.7109375" style="180" customWidth="1"/>
    <col min="7178" max="7424" width="11.42578125" style="180"/>
    <col min="7425" max="7425" width="2.140625" style="180" customWidth="1"/>
    <col min="7426" max="7426" width="20.85546875" style="180" customWidth="1"/>
    <col min="7427" max="7427" width="14.7109375" style="180" customWidth="1"/>
    <col min="7428" max="7428" width="10.7109375" style="180" customWidth="1"/>
    <col min="7429" max="7429" width="11.140625" style="180" customWidth="1"/>
    <col min="7430" max="7430" width="10.42578125" style="180" customWidth="1"/>
    <col min="7431" max="7431" width="11.42578125" style="180" customWidth="1"/>
    <col min="7432" max="7432" width="11" style="180" bestFit="1" customWidth="1"/>
    <col min="7433" max="7433" width="2.7109375" style="180" customWidth="1"/>
    <col min="7434" max="7680" width="11.42578125" style="180"/>
    <col min="7681" max="7681" width="2.140625" style="180" customWidth="1"/>
    <col min="7682" max="7682" width="20.85546875" style="180" customWidth="1"/>
    <col min="7683" max="7683" width="14.7109375" style="180" customWidth="1"/>
    <col min="7684" max="7684" width="10.7109375" style="180" customWidth="1"/>
    <col min="7685" max="7685" width="11.140625" style="180" customWidth="1"/>
    <col min="7686" max="7686" width="10.42578125" style="180" customWidth="1"/>
    <col min="7687" max="7687" width="11.42578125" style="180" customWidth="1"/>
    <col min="7688" max="7688" width="11" style="180" bestFit="1" customWidth="1"/>
    <col min="7689" max="7689" width="2.7109375" style="180" customWidth="1"/>
    <col min="7690" max="7936" width="11.42578125" style="180"/>
    <col min="7937" max="7937" width="2.140625" style="180" customWidth="1"/>
    <col min="7938" max="7938" width="20.85546875" style="180" customWidth="1"/>
    <col min="7939" max="7939" width="14.7109375" style="180" customWidth="1"/>
    <col min="7940" max="7940" width="10.7109375" style="180" customWidth="1"/>
    <col min="7941" max="7941" width="11.140625" style="180" customWidth="1"/>
    <col min="7942" max="7942" width="10.42578125" style="180" customWidth="1"/>
    <col min="7943" max="7943" width="11.42578125" style="180" customWidth="1"/>
    <col min="7944" max="7944" width="11" style="180" bestFit="1" customWidth="1"/>
    <col min="7945" max="7945" width="2.7109375" style="180" customWidth="1"/>
    <col min="7946" max="8192" width="11.42578125" style="180"/>
    <col min="8193" max="8193" width="2.140625" style="180" customWidth="1"/>
    <col min="8194" max="8194" width="20.85546875" style="180" customWidth="1"/>
    <col min="8195" max="8195" width="14.7109375" style="180" customWidth="1"/>
    <col min="8196" max="8196" width="10.7109375" style="180" customWidth="1"/>
    <col min="8197" max="8197" width="11.140625" style="180" customWidth="1"/>
    <col min="8198" max="8198" width="10.42578125" style="180" customWidth="1"/>
    <col min="8199" max="8199" width="11.42578125" style="180" customWidth="1"/>
    <col min="8200" max="8200" width="11" style="180" bestFit="1" customWidth="1"/>
    <col min="8201" max="8201" width="2.7109375" style="180" customWidth="1"/>
    <col min="8202" max="8448" width="11.42578125" style="180"/>
    <col min="8449" max="8449" width="2.140625" style="180" customWidth="1"/>
    <col min="8450" max="8450" width="20.85546875" style="180" customWidth="1"/>
    <col min="8451" max="8451" width="14.7109375" style="180" customWidth="1"/>
    <col min="8452" max="8452" width="10.7109375" style="180" customWidth="1"/>
    <col min="8453" max="8453" width="11.140625" style="180" customWidth="1"/>
    <col min="8454" max="8454" width="10.42578125" style="180" customWidth="1"/>
    <col min="8455" max="8455" width="11.42578125" style="180" customWidth="1"/>
    <col min="8456" max="8456" width="11" style="180" bestFit="1" customWidth="1"/>
    <col min="8457" max="8457" width="2.7109375" style="180" customWidth="1"/>
    <col min="8458" max="8704" width="11.42578125" style="180"/>
    <col min="8705" max="8705" width="2.140625" style="180" customWidth="1"/>
    <col min="8706" max="8706" width="20.85546875" style="180" customWidth="1"/>
    <col min="8707" max="8707" width="14.7109375" style="180" customWidth="1"/>
    <col min="8708" max="8708" width="10.7109375" style="180" customWidth="1"/>
    <col min="8709" max="8709" width="11.140625" style="180" customWidth="1"/>
    <col min="8710" max="8710" width="10.42578125" style="180" customWidth="1"/>
    <col min="8711" max="8711" width="11.42578125" style="180" customWidth="1"/>
    <col min="8712" max="8712" width="11" style="180" bestFit="1" customWidth="1"/>
    <col min="8713" max="8713" width="2.7109375" style="180" customWidth="1"/>
    <col min="8714" max="8960" width="11.42578125" style="180"/>
    <col min="8961" max="8961" width="2.140625" style="180" customWidth="1"/>
    <col min="8962" max="8962" width="20.85546875" style="180" customWidth="1"/>
    <col min="8963" max="8963" width="14.7109375" style="180" customWidth="1"/>
    <col min="8964" max="8964" width="10.7109375" style="180" customWidth="1"/>
    <col min="8965" max="8965" width="11.140625" style="180" customWidth="1"/>
    <col min="8966" max="8966" width="10.42578125" style="180" customWidth="1"/>
    <col min="8967" max="8967" width="11.42578125" style="180" customWidth="1"/>
    <col min="8968" max="8968" width="11" style="180" bestFit="1" customWidth="1"/>
    <col min="8969" max="8969" width="2.7109375" style="180" customWidth="1"/>
    <col min="8970" max="9216" width="11.42578125" style="180"/>
    <col min="9217" max="9217" width="2.140625" style="180" customWidth="1"/>
    <col min="9218" max="9218" width="20.85546875" style="180" customWidth="1"/>
    <col min="9219" max="9219" width="14.7109375" style="180" customWidth="1"/>
    <col min="9220" max="9220" width="10.7109375" style="180" customWidth="1"/>
    <col min="9221" max="9221" width="11.140625" style="180" customWidth="1"/>
    <col min="9222" max="9222" width="10.42578125" style="180" customWidth="1"/>
    <col min="9223" max="9223" width="11.42578125" style="180" customWidth="1"/>
    <col min="9224" max="9224" width="11" style="180" bestFit="1" customWidth="1"/>
    <col min="9225" max="9225" width="2.7109375" style="180" customWidth="1"/>
    <col min="9226" max="9472" width="11.42578125" style="180"/>
    <col min="9473" max="9473" width="2.140625" style="180" customWidth="1"/>
    <col min="9474" max="9474" width="20.85546875" style="180" customWidth="1"/>
    <col min="9475" max="9475" width="14.7109375" style="180" customWidth="1"/>
    <col min="9476" max="9476" width="10.7109375" style="180" customWidth="1"/>
    <col min="9477" max="9477" width="11.140625" style="180" customWidth="1"/>
    <col min="9478" max="9478" width="10.42578125" style="180" customWidth="1"/>
    <col min="9479" max="9479" width="11.42578125" style="180" customWidth="1"/>
    <col min="9480" max="9480" width="11" style="180" bestFit="1" customWidth="1"/>
    <col min="9481" max="9481" width="2.7109375" style="180" customWidth="1"/>
    <col min="9482" max="9728" width="11.42578125" style="180"/>
    <col min="9729" max="9729" width="2.140625" style="180" customWidth="1"/>
    <col min="9730" max="9730" width="20.85546875" style="180" customWidth="1"/>
    <col min="9731" max="9731" width="14.7109375" style="180" customWidth="1"/>
    <col min="9732" max="9732" width="10.7109375" style="180" customWidth="1"/>
    <col min="9733" max="9733" width="11.140625" style="180" customWidth="1"/>
    <col min="9734" max="9734" width="10.42578125" style="180" customWidth="1"/>
    <col min="9735" max="9735" width="11.42578125" style="180" customWidth="1"/>
    <col min="9736" max="9736" width="11" style="180" bestFit="1" customWidth="1"/>
    <col min="9737" max="9737" width="2.7109375" style="180" customWidth="1"/>
    <col min="9738" max="9984" width="11.42578125" style="180"/>
    <col min="9985" max="9985" width="2.140625" style="180" customWidth="1"/>
    <col min="9986" max="9986" width="20.85546875" style="180" customWidth="1"/>
    <col min="9987" max="9987" width="14.7109375" style="180" customWidth="1"/>
    <col min="9988" max="9988" width="10.7109375" style="180" customWidth="1"/>
    <col min="9989" max="9989" width="11.140625" style="180" customWidth="1"/>
    <col min="9990" max="9990" width="10.42578125" style="180" customWidth="1"/>
    <col min="9991" max="9991" width="11.42578125" style="180" customWidth="1"/>
    <col min="9992" max="9992" width="11" style="180" bestFit="1" customWidth="1"/>
    <col min="9993" max="9993" width="2.7109375" style="180" customWidth="1"/>
    <col min="9994" max="10240" width="11.42578125" style="180"/>
    <col min="10241" max="10241" width="2.140625" style="180" customWidth="1"/>
    <col min="10242" max="10242" width="20.85546875" style="180" customWidth="1"/>
    <col min="10243" max="10243" width="14.7109375" style="180" customWidth="1"/>
    <col min="10244" max="10244" width="10.7109375" style="180" customWidth="1"/>
    <col min="10245" max="10245" width="11.140625" style="180" customWidth="1"/>
    <col min="10246" max="10246" width="10.42578125" style="180" customWidth="1"/>
    <col min="10247" max="10247" width="11.42578125" style="180" customWidth="1"/>
    <col min="10248" max="10248" width="11" style="180" bestFit="1" customWidth="1"/>
    <col min="10249" max="10249" width="2.7109375" style="180" customWidth="1"/>
    <col min="10250" max="10496" width="11.42578125" style="180"/>
    <col min="10497" max="10497" width="2.140625" style="180" customWidth="1"/>
    <col min="10498" max="10498" width="20.85546875" style="180" customWidth="1"/>
    <col min="10499" max="10499" width="14.7109375" style="180" customWidth="1"/>
    <col min="10500" max="10500" width="10.7109375" style="180" customWidth="1"/>
    <col min="10501" max="10501" width="11.140625" style="180" customWidth="1"/>
    <col min="10502" max="10502" width="10.42578125" style="180" customWidth="1"/>
    <col min="10503" max="10503" width="11.42578125" style="180" customWidth="1"/>
    <col min="10504" max="10504" width="11" style="180" bestFit="1" customWidth="1"/>
    <col min="10505" max="10505" width="2.7109375" style="180" customWidth="1"/>
    <col min="10506" max="10752" width="11.42578125" style="180"/>
    <col min="10753" max="10753" width="2.140625" style="180" customWidth="1"/>
    <col min="10754" max="10754" width="20.85546875" style="180" customWidth="1"/>
    <col min="10755" max="10755" width="14.7109375" style="180" customWidth="1"/>
    <col min="10756" max="10756" width="10.7109375" style="180" customWidth="1"/>
    <col min="10757" max="10757" width="11.140625" style="180" customWidth="1"/>
    <col min="10758" max="10758" width="10.42578125" style="180" customWidth="1"/>
    <col min="10759" max="10759" width="11.42578125" style="180" customWidth="1"/>
    <col min="10760" max="10760" width="11" style="180" bestFit="1" customWidth="1"/>
    <col min="10761" max="10761" width="2.7109375" style="180" customWidth="1"/>
    <col min="10762" max="11008" width="11.42578125" style="180"/>
    <col min="11009" max="11009" width="2.140625" style="180" customWidth="1"/>
    <col min="11010" max="11010" width="20.85546875" style="180" customWidth="1"/>
    <col min="11011" max="11011" width="14.7109375" style="180" customWidth="1"/>
    <col min="11012" max="11012" width="10.7109375" style="180" customWidth="1"/>
    <col min="11013" max="11013" width="11.140625" style="180" customWidth="1"/>
    <col min="11014" max="11014" width="10.42578125" style="180" customWidth="1"/>
    <col min="11015" max="11015" width="11.42578125" style="180" customWidth="1"/>
    <col min="11016" max="11016" width="11" style="180" bestFit="1" customWidth="1"/>
    <col min="11017" max="11017" width="2.7109375" style="180" customWidth="1"/>
    <col min="11018" max="11264" width="11.42578125" style="180"/>
    <col min="11265" max="11265" width="2.140625" style="180" customWidth="1"/>
    <col min="11266" max="11266" width="20.85546875" style="180" customWidth="1"/>
    <col min="11267" max="11267" width="14.7109375" style="180" customWidth="1"/>
    <col min="11268" max="11268" width="10.7109375" style="180" customWidth="1"/>
    <col min="11269" max="11269" width="11.140625" style="180" customWidth="1"/>
    <col min="11270" max="11270" width="10.42578125" style="180" customWidth="1"/>
    <col min="11271" max="11271" width="11.42578125" style="180" customWidth="1"/>
    <col min="11272" max="11272" width="11" style="180" bestFit="1" customWidth="1"/>
    <col min="11273" max="11273" width="2.7109375" style="180" customWidth="1"/>
    <col min="11274" max="11520" width="11.42578125" style="180"/>
    <col min="11521" max="11521" width="2.140625" style="180" customWidth="1"/>
    <col min="11522" max="11522" width="20.85546875" style="180" customWidth="1"/>
    <col min="11523" max="11523" width="14.7109375" style="180" customWidth="1"/>
    <col min="11524" max="11524" width="10.7109375" style="180" customWidth="1"/>
    <col min="11525" max="11525" width="11.140625" style="180" customWidth="1"/>
    <col min="11526" max="11526" width="10.42578125" style="180" customWidth="1"/>
    <col min="11527" max="11527" width="11.42578125" style="180" customWidth="1"/>
    <col min="11528" max="11528" width="11" style="180" bestFit="1" customWidth="1"/>
    <col min="11529" max="11529" width="2.7109375" style="180" customWidth="1"/>
    <col min="11530" max="11776" width="11.42578125" style="180"/>
    <col min="11777" max="11777" width="2.140625" style="180" customWidth="1"/>
    <col min="11778" max="11778" width="20.85546875" style="180" customWidth="1"/>
    <col min="11779" max="11779" width="14.7109375" style="180" customWidth="1"/>
    <col min="11780" max="11780" width="10.7109375" style="180" customWidth="1"/>
    <col min="11781" max="11781" width="11.140625" style="180" customWidth="1"/>
    <col min="11782" max="11782" width="10.42578125" style="180" customWidth="1"/>
    <col min="11783" max="11783" width="11.42578125" style="180" customWidth="1"/>
    <col min="11784" max="11784" width="11" style="180" bestFit="1" customWidth="1"/>
    <col min="11785" max="11785" width="2.7109375" style="180" customWidth="1"/>
    <col min="11786" max="12032" width="11.42578125" style="180"/>
    <col min="12033" max="12033" width="2.140625" style="180" customWidth="1"/>
    <col min="12034" max="12034" width="20.85546875" style="180" customWidth="1"/>
    <col min="12035" max="12035" width="14.7109375" style="180" customWidth="1"/>
    <col min="12036" max="12036" width="10.7109375" style="180" customWidth="1"/>
    <col min="12037" max="12037" width="11.140625" style="180" customWidth="1"/>
    <col min="12038" max="12038" width="10.42578125" style="180" customWidth="1"/>
    <col min="12039" max="12039" width="11.42578125" style="180" customWidth="1"/>
    <col min="12040" max="12040" width="11" style="180" bestFit="1" customWidth="1"/>
    <col min="12041" max="12041" width="2.7109375" style="180" customWidth="1"/>
    <col min="12042" max="12288" width="11.42578125" style="180"/>
    <col min="12289" max="12289" width="2.140625" style="180" customWidth="1"/>
    <col min="12290" max="12290" width="20.85546875" style="180" customWidth="1"/>
    <col min="12291" max="12291" width="14.7109375" style="180" customWidth="1"/>
    <col min="12292" max="12292" width="10.7109375" style="180" customWidth="1"/>
    <col min="12293" max="12293" width="11.140625" style="180" customWidth="1"/>
    <col min="12294" max="12294" width="10.42578125" style="180" customWidth="1"/>
    <col min="12295" max="12295" width="11.42578125" style="180" customWidth="1"/>
    <col min="12296" max="12296" width="11" style="180" bestFit="1" customWidth="1"/>
    <col min="12297" max="12297" width="2.7109375" style="180" customWidth="1"/>
    <col min="12298" max="12544" width="11.42578125" style="180"/>
    <col min="12545" max="12545" width="2.140625" style="180" customWidth="1"/>
    <col min="12546" max="12546" width="20.85546875" style="180" customWidth="1"/>
    <col min="12547" max="12547" width="14.7109375" style="180" customWidth="1"/>
    <col min="12548" max="12548" width="10.7109375" style="180" customWidth="1"/>
    <col min="12549" max="12549" width="11.140625" style="180" customWidth="1"/>
    <col min="12550" max="12550" width="10.42578125" style="180" customWidth="1"/>
    <col min="12551" max="12551" width="11.42578125" style="180" customWidth="1"/>
    <col min="12552" max="12552" width="11" style="180" bestFit="1" customWidth="1"/>
    <col min="12553" max="12553" width="2.7109375" style="180" customWidth="1"/>
    <col min="12554" max="12800" width="11.42578125" style="180"/>
    <col min="12801" max="12801" width="2.140625" style="180" customWidth="1"/>
    <col min="12802" max="12802" width="20.85546875" style="180" customWidth="1"/>
    <col min="12803" max="12803" width="14.7109375" style="180" customWidth="1"/>
    <col min="12804" max="12804" width="10.7109375" style="180" customWidth="1"/>
    <col min="12805" max="12805" width="11.140625" style="180" customWidth="1"/>
    <col min="12806" max="12806" width="10.42578125" style="180" customWidth="1"/>
    <col min="12807" max="12807" width="11.42578125" style="180" customWidth="1"/>
    <col min="12808" max="12808" width="11" style="180" bestFit="1" customWidth="1"/>
    <col min="12809" max="12809" width="2.7109375" style="180" customWidth="1"/>
    <col min="12810" max="13056" width="11.42578125" style="180"/>
    <col min="13057" max="13057" width="2.140625" style="180" customWidth="1"/>
    <col min="13058" max="13058" width="20.85546875" style="180" customWidth="1"/>
    <col min="13059" max="13059" width="14.7109375" style="180" customWidth="1"/>
    <col min="13060" max="13060" width="10.7109375" style="180" customWidth="1"/>
    <col min="13061" max="13061" width="11.140625" style="180" customWidth="1"/>
    <col min="13062" max="13062" width="10.42578125" style="180" customWidth="1"/>
    <col min="13063" max="13063" width="11.42578125" style="180" customWidth="1"/>
    <col min="13064" max="13064" width="11" style="180" bestFit="1" customWidth="1"/>
    <col min="13065" max="13065" width="2.7109375" style="180" customWidth="1"/>
    <col min="13066" max="13312" width="11.42578125" style="180"/>
    <col min="13313" max="13313" width="2.140625" style="180" customWidth="1"/>
    <col min="13314" max="13314" width="20.85546875" style="180" customWidth="1"/>
    <col min="13315" max="13315" width="14.7109375" style="180" customWidth="1"/>
    <col min="13316" max="13316" width="10.7109375" style="180" customWidth="1"/>
    <col min="13317" max="13317" width="11.140625" style="180" customWidth="1"/>
    <col min="13318" max="13318" width="10.42578125" style="180" customWidth="1"/>
    <col min="13319" max="13319" width="11.42578125" style="180" customWidth="1"/>
    <col min="13320" max="13320" width="11" style="180" bestFit="1" customWidth="1"/>
    <col min="13321" max="13321" width="2.7109375" style="180" customWidth="1"/>
    <col min="13322" max="13568" width="11.42578125" style="180"/>
    <col min="13569" max="13569" width="2.140625" style="180" customWidth="1"/>
    <col min="13570" max="13570" width="20.85546875" style="180" customWidth="1"/>
    <col min="13571" max="13571" width="14.7109375" style="180" customWidth="1"/>
    <col min="13572" max="13572" width="10.7109375" style="180" customWidth="1"/>
    <col min="13573" max="13573" width="11.140625" style="180" customWidth="1"/>
    <col min="13574" max="13574" width="10.42578125" style="180" customWidth="1"/>
    <col min="13575" max="13575" width="11.42578125" style="180" customWidth="1"/>
    <col min="13576" max="13576" width="11" style="180" bestFit="1" customWidth="1"/>
    <col min="13577" max="13577" width="2.7109375" style="180" customWidth="1"/>
    <col min="13578" max="13824" width="11.42578125" style="180"/>
    <col min="13825" max="13825" width="2.140625" style="180" customWidth="1"/>
    <col min="13826" max="13826" width="20.85546875" style="180" customWidth="1"/>
    <col min="13827" max="13827" width="14.7109375" style="180" customWidth="1"/>
    <col min="13828" max="13828" width="10.7109375" style="180" customWidth="1"/>
    <col min="13829" max="13829" width="11.140625" style="180" customWidth="1"/>
    <col min="13830" max="13830" width="10.42578125" style="180" customWidth="1"/>
    <col min="13831" max="13831" width="11.42578125" style="180" customWidth="1"/>
    <col min="13832" max="13832" width="11" style="180" bestFit="1" customWidth="1"/>
    <col min="13833" max="13833" width="2.7109375" style="180" customWidth="1"/>
    <col min="13834" max="14080" width="11.42578125" style="180"/>
    <col min="14081" max="14081" width="2.140625" style="180" customWidth="1"/>
    <col min="14082" max="14082" width="20.85546875" style="180" customWidth="1"/>
    <col min="14083" max="14083" width="14.7109375" style="180" customWidth="1"/>
    <col min="14084" max="14084" width="10.7109375" style="180" customWidth="1"/>
    <col min="14085" max="14085" width="11.140625" style="180" customWidth="1"/>
    <col min="14086" max="14086" width="10.42578125" style="180" customWidth="1"/>
    <col min="14087" max="14087" width="11.42578125" style="180" customWidth="1"/>
    <col min="14088" max="14088" width="11" style="180" bestFit="1" customWidth="1"/>
    <col min="14089" max="14089" width="2.7109375" style="180" customWidth="1"/>
    <col min="14090" max="14336" width="11.42578125" style="180"/>
    <col min="14337" max="14337" width="2.140625" style="180" customWidth="1"/>
    <col min="14338" max="14338" width="20.85546875" style="180" customWidth="1"/>
    <col min="14339" max="14339" width="14.7109375" style="180" customWidth="1"/>
    <col min="14340" max="14340" width="10.7109375" style="180" customWidth="1"/>
    <col min="14341" max="14341" width="11.140625" style="180" customWidth="1"/>
    <col min="14342" max="14342" width="10.42578125" style="180" customWidth="1"/>
    <col min="14343" max="14343" width="11.42578125" style="180" customWidth="1"/>
    <col min="14344" max="14344" width="11" style="180" bestFit="1" customWidth="1"/>
    <col min="14345" max="14345" width="2.7109375" style="180" customWidth="1"/>
    <col min="14346" max="14592" width="11.42578125" style="180"/>
    <col min="14593" max="14593" width="2.140625" style="180" customWidth="1"/>
    <col min="14594" max="14594" width="20.85546875" style="180" customWidth="1"/>
    <col min="14595" max="14595" width="14.7109375" style="180" customWidth="1"/>
    <col min="14596" max="14596" width="10.7109375" style="180" customWidth="1"/>
    <col min="14597" max="14597" width="11.140625" style="180" customWidth="1"/>
    <col min="14598" max="14598" width="10.42578125" style="180" customWidth="1"/>
    <col min="14599" max="14599" width="11.42578125" style="180" customWidth="1"/>
    <col min="14600" max="14600" width="11" style="180" bestFit="1" customWidth="1"/>
    <col min="14601" max="14601" width="2.7109375" style="180" customWidth="1"/>
    <col min="14602" max="14848" width="11.42578125" style="180"/>
    <col min="14849" max="14849" width="2.140625" style="180" customWidth="1"/>
    <col min="14850" max="14850" width="20.85546875" style="180" customWidth="1"/>
    <col min="14851" max="14851" width="14.7109375" style="180" customWidth="1"/>
    <col min="14852" max="14852" width="10.7109375" style="180" customWidth="1"/>
    <col min="14853" max="14853" width="11.140625" style="180" customWidth="1"/>
    <col min="14854" max="14854" width="10.42578125" style="180" customWidth="1"/>
    <col min="14855" max="14855" width="11.42578125" style="180" customWidth="1"/>
    <col min="14856" max="14856" width="11" style="180" bestFit="1" customWidth="1"/>
    <col min="14857" max="14857" width="2.7109375" style="180" customWidth="1"/>
    <col min="14858" max="15104" width="11.42578125" style="180"/>
    <col min="15105" max="15105" width="2.140625" style="180" customWidth="1"/>
    <col min="15106" max="15106" width="20.85546875" style="180" customWidth="1"/>
    <col min="15107" max="15107" width="14.7109375" style="180" customWidth="1"/>
    <col min="15108" max="15108" width="10.7109375" style="180" customWidth="1"/>
    <col min="15109" max="15109" width="11.140625" style="180" customWidth="1"/>
    <col min="15110" max="15110" width="10.42578125" style="180" customWidth="1"/>
    <col min="15111" max="15111" width="11.42578125" style="180" customWidth="1"/>
    <col min="15112" max="15112" width="11" style="180" bestFit="1" customWidth="1"/>
    <col min="15113" max="15113" width="2.7109375" style="180" customWidth="1"/>
    <col min="15114" max="15360" width="11.42578125" style="180"/>
    <col min="15361" max="15361" width="2.140625" style="180" customWidth="1"/>
    <col min="15362" max="15362" width="20.85546875" style="180" customWidth="1"/>
    <col min="15363" max="15363" width="14.7109375" style="180" customWidth="1"/>
    <col min="15364" max="15364" width="10.7109375" style="180" customWidth="1"/>
    <col min="15365" max="15365" width="11.140625" style="180" customWidth="1"/>
    <col min="15366" max="15366" width="10.42578125" style="180" customWidth="1"/>
    <col min="15367" max="15367" width="11.42578125" style="180" customWidth="1"/>
    <col min="15368" max="15368" width="11" style="180" bestFit="1" customWidth="1"/>
    <col min="15369" max="15369" width="2.7109375" style="180" customWidth="1"/>
    <col min="15370" max="15616" width="11.42578125" style="180"/>
    <col min="15617" max="15617" width="2.140625" style="180" customWidth="1"/>
    <col min="15618" max="15618" width="20.85546875" style="180" customWidth="1"/>
    <col min="15619" max="15619" width="14.7109375" style="180" customWidth="1"/>
    <col min="15620" max="15620" width="10.7109375" style="180" customWidth="1"/>
    <col min="15621" max="15621" width="11.140625" style="180" customWidth="1"/>
    <col min="15622" max="15622" width="10.42578125" style="180" customWidth="1"/>
    <col min="15623" max="15623" width="11.42578125" style="180" customWidth="1"/>
    <col min="15624" max="15624" width="11" style="180" bestFit="1" customWidth="1"/>
    <col min="15625" max="15625" width="2.7109375" style="180" customWidth="1"/>
    <col min="15626" max="15872" width="11.42578125" style="180"/>
    <col min="15873" max="15873" width="2.140625" style="180" customWidth="1"/>
    <col min="15874" max="15874" width="20.85546875" style="180" customWidth="1"/>
    <col min="15875" max="15875" width="14.7109375" style="180" customWidth="1"/>
    <col min="15876" max="15876" width="10.7109375" style="180" customWidth="1"/>
    <col min="15877" max="15877" width="11.140625" style="180" customWidth="1"/>
    <col min="15878" max="15878" width="10.42578125" style="180" customWidth="1"/>
    <col min="15879" max="15879" width="11.42578125" style="180" customWidth="1"/>
    <col min="15880" max="15880" width="11" style="180" bestFit="1" customWidth="1"/>
    <col min="15881" max="15881" width="2.7109375" style="180" customWidth="1"/>
    <col min="15882" max="16128" width="11.42578125" style="180"/>
    <col min="16129" max="16129" width="2.140625" style="180" customWidth="1"/>
    <col min="16130" max="16130" width="20.85546875" style="180" customWidth="1"/>
    <col min="16131" max="16131" width="14.7109375" style="180" customWidth="1"/>
    <col min="16132" max="16132" width="10.7109375" style="180" customWidth="1"/>
    <col min="16133" max="16133" width="11.140625" style="180" customWidth="1"/>
    <col min="16134" max="16134" width="10.42578125" style="180" customWidth="1"/>
    <col min="16135" max="16135" width="11.42578125" style="180" customWidth="1"/>
    <col min="16136" max="16136" width="11" style="180" bestFit="1" customWidth="1"/>
    <col min="16137" max="16137" width="2.7109375" style="180" customWidth="1"/>
    <col min="16138" max="16384" width="11.42578125" style="180"/>
  </cols>
  <sheetData>
    <row r="1" spans="1:9" x14ac:dyDescent="0.2">
      <c r="A1" s="861" t="s">
        <v>397</v>
      </c>
      <c r="B1" s="861"/>
      <c r="C1" s="861"/>
      <c r="D1" s="861"/>
      <c r="E1" s="861"/>
      <c r="F1" s="861"/>
      <c r="G1" s="861"/>
      <c r="H1" s="861"/>
      <c r="I1" s="861"/>
    </row>
    <row r="2" spans="1:9" x14ac:dyDescent="0.2">
      <c r="A2" s="388"/>
      <c r="B2" s="388"/>
      <c r="C2" s="388"/>
      <c r="D2" s="388"/>
      <c r="E2" s="388"/>
      <c r="F2" s="388"/>
      <c r="G2" s="388"/>
      <c r="H2" s="388"/>
      <c r="I2" s="388"/>
    </row>
    <row r="3" spans="1:9" x14ac:dyDescent="0.2">
      <c r="A3" s="388"/>
      <c r="B3" s="808" t="s">
        <v>269</v>
      </c>
      <c r="C3" s="808"/>
      <c r="D3" s="808"/>
      <c r="E3" s="808"/>
      <c r="F3" s="808"/>
      <c r="G3" s="808"/>
      <c r="H3" s="355"/>
      <c r="I3" s="388"/>
    </row>
    <row r="4" spans="1:9" x14ac:dyDescent="0.2">
      <c r="B4" s="121"/>
      <c r="C4" s="118"/>
      <c r="D4" s="118"/>
      <c r="E4" s="119"/>
      <c r="F4" s="120"/>
      <c r="G4" s="118"/>
      <c r="H4" s="253"/>
    </row>
    <row r="5" spans="1:9" x14ac:dyDescent="0.2">
      <c r="B5" s="823" t="s">
        <v>245</v>
      </c>
      <c r="C5" s="882" t="s">
        <v>246</v>
      </c>
      <c r="D5" s="886" t="s">
        <v>245</v>
      </c>
      <c r="E5" s="887"/>
      <c r="F5" s="887"/>
      <c r="G5" s="888"/>
    </row>
    <row r="6" spans="1:9" ht="25.5" x14ac:dyDescent="0.2">
      <c r="B6" s="883"/>
      <c r="C6" s="885"/>
      <c r="D6" s="601" t="s">
        <v>247</v>
      </c>
      <c r="E6" s="601" t="s">
        <v>248</v>
      </c>
      <c r="F6" s="601" t="s">
        <v>210</v>
      </c>
      <c r="G6" s="602" t="s">
        <v>249</v>
      </c>
    </row>
    <row r="7" spans="1:9" ht="15" x14ac:dyDescent="0.2">
      <c r="B7" s="883"/>
      <c r="C7" s="230" t="s">
        <v>258</v>
      </c>
      <c r="D7" s="231">
        <v>419</v>
      </c>
      <c r="E7" s="232">
        <v>81</v>
      </c>
      <c r="F7" s="128">
        <f>D7+E7</f>
        <v>500</v>
      </c>
      <c r="G7" s="233">
        <v>13</v>
      </c>
    </row>
    <row r="8" spans="1:9" ht="15" x14ac:dyDescent="0.2">
      <c r="B8" s="883"/>
      <c r="C8" s="230" t="s">
        <v>259</v>
      </c>
      <c r="D8" s="231">
        <v>288</v>
      </c>
      <c r="E8" s="232">
        <v>65</v>
      </c>
      <c r="F8" s="128">
        <f t="shared" ref="F8:F9" si="0">D8+E8</f>
        <v>353</v>
      </c>
      <c r="G8" s="233">
        <v>4</v>
      </c>
    </row>
    <row r="9" spans="1:9" ht="15" x14ac:dyDescent="0.2">
      <c r="B9" s="883"/>
      <c r="C9" s="230" t="s">
        <v>260</v>
      </c>
      <c r="D9" s="231">
        <v>274</v>
      </c>
      <c r="E9" s="232">
        <v>53</v>
      </c>
      <c r="F9" s="128">
        <f t="shared" si="0"/>
        <v>327</v>
      </c>
      <c r="G9" s="233">
        <v>2</v>
      </c>
    </row>
    <row r="10" spans="1:9" x14ac:dyDescent="0.2">
      <c r="B10" s="884"/>
      <c r="C10" s="234" t="s">
        <v>210</v>
      </c>
      <c r="D10" s="128">
        <f>SUM(D7:D9)</f>
        <v>981</v>
      </c>
      <c r="E10" s="128">
        <f>SUM(E7:E9)</f>
        <v>199</v>
      </c>
      <c r="F10" s="128">
        <f>D10+E10</f>
        <v>1180</v>
      </c>
      <c r="G10" s="129">
        <f>SUM(G7:G9)</f>
        <v>19</v>
      </c>
    </row>
    <row r="11" spans="1:9" x14ac:dyDescent="0.2">
      <c r="B11" s="136"/>
      <c r="C11" s="136"/>
      <c r="D11" s="136"/>
      <c r="E11" s="136"/>
      <c r="F11" s="136"/>
      <c r="G11" s="137"/>
      <c r="H11" s="254"/>
    </row>
    <row r="12" spans="1:9" x14ac:dyDescent="0.2">
      <c r="B12" s="808" t="s">
        <v>374</v>
      </c>
      <c r="C12" s="808"/>
      <c r="D12" s="808"/>
      <c r="E12" s="808"/>
      <c r="F12" s="808"/>
      <c r="G12" s="808"/>
      <c r="H12" s="255"/>
    </row>
    <row r="13" spans="1:9" x14ac:dyDescent="0.2">
      <c r="B13" s="155"/>
      <c r="C13" s="120"/>
      <c r="D13" s="120"/>
      <c r="E13" s="118"/>
      <c r="F13" s="132"/>
      <c r="G13" s="137"/>
      <c r="H13" s="254"/>
    </row>
    <row r="14" spans="1:9" x14ac:dyDescent="0.2">
      <c r="B14" s="615" t="s">
        <v>255</v>
      </c>
      <c r="C14" s="615" t="s">
        <v>256</v>
      </c>
      <c r="D14" s="880" t="s">
        <v>257</v>
      </c>
      <c r="E14" s="881"/>
      <c r="F14" s="880" t="s">
        <v>210</v>
      </c>
      <c r="G14" s="881"/>
      <c r="H14" s="254"/>
    </row>
    <row r="15" spans="1:9" x14ac:dyDescent="0.2">
      <c r="B15" s="351">
        <v>14</v>
      </c>
      <c r="C15" s="351">
        <v>0</v>
      </c>
      <c r="D15" s="804">
        <v>0</v>
      </c>
      <c r="E15" s="805"/>
      <c r="F15" s="806">
        <v>14</v>
      </c>
      <c r="G15" s="807"/>
      <c r="H15" s="254"/>
    </row>
    <row r="17" spans="2:9" x14ac:dyDescent="0.2">
      <c r="B17" s="808" t="s">
        <v>358</v>
      </c>
      <c r="C17" s="808"/>
      <c r="D17" s="808"/>
      <c r="E17" s="808"/>
      <c r="F17" s="808"/>
      <c r="G17" s="808"/>
      <c r="H17" s="808"/>
      <c r="I17" s="808"/>
    </row>
    <row r="18" spans="2:9" x14ac:dyDescent="0.2">
      <c r="B18" s="156"/>
      <c r="C18" s="156"/>
      <c r="D18" s="156"/>
      <c r="E18" s="156"/>
      <c r="F18" s="156"/>
      <c r="G18" s="156"/>
      <c r="H18" s="156"/>
      <c r="I18" s="156"/>
    </row>
    <row r="19" spans="2:9" x14ac:dyDescent="0.2">
      <c r="B19" s="157"/>
      <c r="C19" s="872" t="s">
        <v>232</v>
      </c>
      <c r="D19" s="872" t="s">
        <v>359</v>
      </c>
      <c r="E19" s="872" t="s">
        <v>360</v>
      </c>
      <c r="F19" s="872" t="s">
        <v>361</v>
      </c>
      <c r="G19" s="872" t="s">
        <v>362</v>
      </c>
      <c r="H19" s="872" t="s">
        <v>210</v>
      </c>
    </row>
    <row r="20" spans="2:9" x14ac:dyDescent="0.2">
      <c r="B20" s="157"/>
      <c r="C20" s="873"/>
      <c r="D20" s="873"/>
      <c r="E20" s="873"/>
      <c r="F20" s="873"/>
      <c r="G20" s="873"/>
      <c r="H20" s="873"/>
    </row>
    <row r="21" spans="2:9" x14ac:dyDescent="0.2">
      <c r="B21" s="157"/>
      <c r="C21" s="873"/>
      <c r="D21" s="873"/>
      <c r="E21" s="873"/>
      <c r="F21" s="873"/>
      <c r="G21" s="873"/>
      <c r="H21" s="873"/>
    </row>
    <row r="22" spans="2:9" x14ac:dyDescent="0.2">
      <c r="B22" s="157"/>
      <c r="C22" s="873"/>
      <c r="D22" s="873"/>
      <c r="E22" s="873"/>
      <c r="F22" s="873"/>
      <c r="G22" s="873"/>
      <c r="H22" s="873"/>
    </row>
    <row r="23" spans="2:9" x14ac:dyDescent="0.2">
      <c r="B23" s="157"/>
      <c r="C23" s="873"/>
      <c r="D23" s="873"/>
      <c r="E23" s="873"/>
      <c r="F23" s="873"/>
      <c r="G23" s="873"/>
      <c r="H23" s="873"/>
    </row>
    <row r="24" spans="2:9" x14ac:dyDescent="0.2">
      <c r="B24" s="157"/>
      <c r="C24" s="873"/>
      <c r="D24" s="873"/>
      <c r="E24" s="873"/>
      <c r="F24" s="873"/>
      <c r="G24" s="873"/>
      <c r="H24" s="873"/>
    </row>
    <row r="25" spans="2:9" x14ac:dyDescent="0.2">
      <c r="B25" s="157"/>
      <c r="C25" s="874"/>
      <c r="D25" s="874"/>
      <c r="E25" s="874"/>
      <c r="F25" s="874"/>
      <c r="G25" s="874"/>
      <c r="H25" s="874"/>
    </row>
    <row r="26" spans="2:9" x14ac:dyDescent="0.2">
      <c r="B26" s="158" t="s">
        <v>272</v>
      </c>
      <c r="C26" s="358">
        <v>0</v>
      </c>
      <c r="D26" s="358">
        <v>0</v>
      </c>
      <c r="E26" s="164">
        <v>2.4576271186440679</v>
      </c>
      <c r="F26" s="164">
        <v>2.4576271186440679</v>
      </c>
      <c r="G26" s="165">
        <v>95.084745762711862</v>
      </c>
      <c r="H26" s="236">
        <v>100</v>
      </c>
    </row>
    <row r="27" spans="2:9" x14ac:dyDescent="0.2">
      <c r="B27" s="160" t="s">
        <v>222</v>
      </c>
      <c r="C27" s="363"/>
      <c r="D27" s="363"/>
      <c r="E27" s="162"/>
      <c r="F27" s="162"/>
      <c r="G27" s="161"/>
      <c r="H27" s="237">
        <v>1180</v>
      </c>
    </row>
    <row r="28" spans="2:9" x14ac:dyDescent="0.2">
      <c r="B28" s="167"/>
      <c r="C28" s="165"/>
      <c r="D28" s="165"/>
      <c r="E28" s="165"/>
      <c r="F28" s="165"/>
      <c r="G28" s="165"/>
      <c r="H28" s="238"/>
      <c r="I28" s="256"/>
    </row>
    <row r="29" spans="2:9" x14ac:dyDescent="0.2">
      <c r="B29" s="808" t="s">
        <v>264</v>
      </c>
      <c r="C29" s="808"/>
      <c r="D29" s="808"/>
      <c r="E29" s="808"/>
      <c r="F29" s="808"/>
      <c r="G29" s="808"/>
      <c r="H29" s="808"/>
      <c r="I29" s="808"/>
    </row>
    <row r="30" spans="2:9" x14ac:dyDescent="0.2">
      <c r="B30" s="168"/>
      <c r="C30" s="168"/>
      <c r="D30" s="168"/>
      <c r="E30" s="168"/>
      <c r="F30" s="165"/>
      <c r="G30" s="165"/>
      <c r="H30" s="238"/>
      <c r="I30" s="256"/>
    </row>
    <row r="31" spans="2:9" x14ac:dyDescent="0.2">
      <c r="B31" s="875" t="s">
        <v>219</v>
      </c>
      <c r="C31" s="877" t="s">
        <v>442</v>
      </c>
      <c r="D31" s="877"/>
      <c r="E31" s="877" t="s">
        <v>272</v>
      </c>
      <c r="F31" s="877"/>
      <c r="G31" s="165"/>
      <c r="H31" s="238"/>
      <c r="I31" s="256"/>
    </row>
    <row r="32" spans="2:9" x14ac:dyDescent="0.2">
      <c r="B32" s="876"/>
      <c r="C32" s="877"/>
      <c r="D32" s="877"/>
      <c r="E32" s="882"/>
      <c r="F32" s="882"/>
      <c r="G32" s="165"/>
      <c r="H32" s="238"/>
      <c r="I32" s="256"/>
    </row>
    <row r="33" spans="2:9" x14ac:dyDescent="0.2">
      <c r="B33" s="343" t="s">
        <v>223</v>
      </c>
      <c r="C33" s="858">
        <v>30.2</v>
      </c>
      <c r="D33" s="846"/>
      <c r="E33" s="261">
        <v>14.745762711864407</v>
      </c>
      <c r="F33" s="262"/>
      <c r="G33" s="165"/>
      <c r="H33" s="238"/>
      <c r="I33" s="256"/>
    </row>
    <row r="34" spans="2:9" x14ac:dyDescent="0.2">
      <c r="B34" s="361" t="s">
        <v>224</v>
      </c>
      <c r="C34" s="857">
        <v>54.6</v>
      </c>
      <c r="D34" s="844"/>
      <c r="E34" s="263">
        <v>59.491525423728817</v>
      </c>
      <c r="F34" s="264"/>
      <c r="G34" s="165"/>
      <c r="H34" s="238"/>
      <c r="I34" s="256"/>
    </row>
    <row r="35" spans="2:9" x14ac:dyDescent="0.2">
      <c r="B35" s="361" t="s">
        <v>225</v>
      </c>
      <c r="C35" s="857">
        <v>7</v>
      </c>
      <c r="D35" s="844"/>
      <c r="E35" s="263">
        <v>16.440677966101696</v>
      </c>
      <c r="F35" s="264"/>
      <c r="G35" s="165"/>
      <c r="H35" s="238"/>
      <c r="I35" s="256"/>
    </row>
    <row r="36" spans="2:9" x14ac:dyDescent="0.2">
      <c r="B36" s="361" t="s">
        <v>226</v>
      </c>
      <c r="C36" s="857">
        <v>5</v>
      </c>
      <c r="D36" s="844"/>
      <c r="E36" s="263">
        <v>5.4237288135593218</v>
      </c>
      <c r="F36" s="264"/>
      <c r="G36" s="165"/>
      <c r="H36" s="238"/>
      <c r="I36" s="256"/>
    </row>
    <row r="37" spans="2:9" x14ac:dyDescent="0.2">
      <c r="B37" s="361" t="s">
        <v>227</v>
      </c>
      <c r="C37" s="857">
        <v>2.4</v>
      </c>
      <c r="D37" s="844"/>
      <c r="E37" s="263">
        <v>2.1186440677966103</v>
      </c>
      <c r="F37" s="264"/>
      <c r="G37" s="165"/>
      <c r="H37" s="238"/>
      <c r="I37" s="256"/>
    </row>
    <row r="38" spans="2:9" x14ac:dyDescent="0.2">
      <c r="B38" s="361" t="s">
        <v>228</v>
      </c>
      <c r="C38" s="857">
        <v>0.4</v>
      </c>
      <c r="D38" s="844"/>
      <c r="E38" s="263">
        <v>1.0169491525423728</v>
      </c>
      <c r="F38" s="264"/>
      <c r="G38" s="165"/>
      <c r="H38" s="238"/>
      <c r="I38" s="256"/>
    </row>
    <row r="39" spans="2:9" x14ac:dyDescent="0.2">
      <c r="B39" s="361" t="s">
        <v>229</v>
      </c>
      <c r="C39" s="857">
        <v>0.4</v>
      </c>
      <c r="D39" s="844"/>
      <c r="E39" s="263">
        <v>0.76271186440677963</v>
      </c>
      <c r="F39" s="264"/>
      <c r="G39" s="165"/>
      <c r="H39" s="238"/>
      <c r="I39" s="256"/>
    </row>
    <row r="40" spans="2:9" x14ac:dyDescent="0.2">
      <c r="B40" s="361" t="s">
        <v>230</v>
      </c>
      <c r="C40" s="857">
        <v>0</v>
      </c>
      <c r="D40" s="844"/>
      <c r="E40" s="263">
        <v>0</v>
      </c>
      <c r="F40" s="264"/>
      <c r="G40" s="165"/>
      <c r="H40" s="238"/>
      <c r="I40" s="256"/>
    </row>
    <row r="41" spans="2:9" x14ac:dyDescent="0.2">
      <c r="B41" s="361" t="s">
        <v>231</v>
      </c>
      <c r="C41" s="857">
        <v>0</v>
      </c>
      <c r="D41" s="844"/>
      <c r="E41" s="263">
        <v>0</v>
      </c>
      <c r="F41" s="264"/>
      <c r="G41" s="165"/>
      <c r="H41" s="238"/>
      <c r="I41" s="256"/>
    </row>
    <row r="42" spans="2:9" x14ac:dyDescent="0.2">
      <c r="B42" s="362" t="s">
        <v>211</v>
      </c>
      <c r="C42" s="870">
        <v>0</v>
      </c>
      <c r="D42" s="871"/>
      <c r="E42" s="265">
        <v>0</v>
      </c>
      <c r="F42" s="266"/>
      <c r="G42" s="165"/>
      <c r="H42" s="238"/>
      <c r="I42" s="256"/>
    </row>
    <row r="43" spans="2:9" x14ac:dyDescent="0.2">
      <c r="B43" s="364" t="s">
        <v>210</v>
      </c>
      <c r="C43" s="837">
        <f>SUM(C33:D42)</f>
        <v>100.00000000000001</v>
      </c>
      <c r="D43" s="838"/>
      <c r="E43" s="837">
        <f>SUM(E33:E42)</f>
        <v>100</v>
      </c>
      <c r="F43" s="838"/>
      <c r="G43" s="165"/>
      <c r="H43" s="238"/>
      <c r="I43" s="256"/>
    </row>
    <row r="44" spans="2:9" x14ac:dyDescent="0.2">
      <c r="B44" s="365" t="s">
        <v>222</v>
      </c>
      <c r="C44" s="839">
        <v>500</v>
      </c>
      <c r="D44" s="840"/>
      <c r="E44" s="841">
        <v>1180</v>
      </c>
      <c r="F44" s="840"/>
      <c r="G44" s="165"/>
      <c r="H44" s="238"/>
      <c r="I44" s="256"/>
    </row>
    <row r="45" spans="2:9" x14ac:dyDescent="0.2">
      <c r="B45" s="167"/>
      <c r="C45" s="165"/>
      <c r="D45" s="165"/>
      <c r="E45" s="165"/>
      <c r="F45" s="165"/>
      <c r="G45" s="165"/>
      <c r="H45" s="238"/>
      <c r="I45" s="256"/>
    </row>
  </sheetData>
  <mergeCells count="35">
    <mergeCell ref="B12:G12"/>
    <mergeCell ref="A1:I1"/>
    <mergeCell ref="B3:G3"/>
    <mergeCell ref="B5:B10"/>
    <mergeCell ref="C5:C6"/>
    <mergeCell ref="D5:G5"/>
    <mergeCell ref="C33:D33"/>
    <mergeCell ref="D14:E14"/>
    <mergeCell ref="F14:G14"/>
    <mergeCell ref="D15:E15"/>
    <mergeCell ref="F15:G15"/>
    <mergeCell ref="B17:I17"/>
    <mergeCell ref="C19:C25"/>
    <mergeCell ref="D19:D25"/>
    <mergeCell ref="E19:E25"/>
    <mergeCell ref="F19:F25"/>
    <mergeCell ref="G19:G25"/>
    <mergeCell ref="H19:H25"/>
    <mergeCell ref="B29:I29"/>
    <mergeCell ref="B31:B32"/>
    <mergeCell ref="C31:D32"/>
    <mergeCell ref="E31:F32"/>
    <mergeCell ref="C44:D44"/>
    <mergeCell ref="E44:F44"/>
    <mergeCell ref="C34:D34"/>
    <mergeCell ref="C35:D35"/>
    <mergeCell ref="C36:D36"/>
    <mergeCell ref="C37:D37"/>
    <mergeCell ref="C38:D38"/>
    <mergeCell ref="C39:D39"/>
    <mergeCell ref="C40:D40"/>
    <mergeCell ref="C41:D41"/>
    <mergeCell ref="C42:D42"/>
    <mergeCell ref="C43:D43"/>
    <mergeCell ref="E43:F43"/>
  </mergeCells>
  <pageMargins left="0.7" right="0.7" top="0.75" bottom="0.75" header="0.3" footer="0.3"/>
  <ignoredErrors>
    <ignoredError sqref="F10" formula="1"/>
  </ignoredErrors>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activeCell="A3" sqref="A3:H22"/>
    </sheetView>
  </sheetViews>
  <sheetFormatPr baseColWidth="10" defaultRowHeight="12.75" x14ac:dyDescent="0.2"/>
  <cols>
    <col min="1" max="1" width="2.140625" style="180" customWidth="1"/>
    <col min="2" max="2" width="11.42578125" style="180" customWidth="1"/>
    <col min="3" max="4" width="11.42578125" style="180"/>
    <col min="5" max="5" width="9.85546875" style="180" customWidth="1"/>
    <col min="6" max="7" width="25.7109375" style="180" customWidth="1"/>
    <col min="8" max="8" width="4" style="180" customWidth="1"/>
    <col min="9" max="256" width="11.42578125" style="180"/>
    <col min="257" max="257" width="2.140625" style="180" customWidth="1"/>
    <col min="258" max="258" width="11.42578125" style="180" customWidth="1"/>
    <col min="259" max="260" width="11.42578125" style="180"/>
    <col min="261" max="261" width="9.85546875" style="180" customWidth="1"/>
    <col min="262" max="263" width="25.7109375" style="180" customWidth="1"/>
    <col min="264" max="264" width="4" style="180" customWidth="1"/>
    <col min="265" max="512" width="11.42578125" style="180"/>
    <col min="513" max="513" width="2.140625" style="180" customWidth="1"/>
    <col min="514" max="514" width="11.42578125" style="180" customWidth="1"/>
    <col min="515" max="516" width="11.42578125" style="180"/>
    <col min="517" max="517" width="9.85546875" style="180" customWidth="1"/>
    <col min="518" max="519" width="25.7109375" style="180" customWidth="1"/>
    <col min="520" max="520" width="4" style="180" customWidth="1"/>
    <col min="521" max="768" width="11.42578125" style="180"/>
    <col min="769" max="769" width="2.140625" style="180" customWidth="1"/>
    <col min="770" max="770" width="11.42578125" style="180" customWidth="1"/>
    <col min="771" max="772" width="11.42578125" style="180"/>
    <col min="773" max="773" width="9.85546875" style="180" customWidth="1"/>
    <col min="774" max="775" width="25.7109375" style="180" customWidth="1"/>
    <col min="776" max="776" width="4" style="180" customWidth="1"/>
    <col min="777" max="1024" width="11.42578125" style="180"/>
    <col min="1025" max="1025" width="2.140625" style="180" customWidth="1"/>
    <col min="1026" max="1026" width="11.42578125" style="180" customWidth="1"/>
    <col min="1027" max="1028" width="11.42578125" style="180"/>
    <col min="1029" max="1029" width="9.85546875" style="180" customWidth="1"/>
    <col min="1030" max="1031" width="25.7109375" style="180" customWidth="1"/>
    <col min="1032" max="1032" width="4" style="180" customWidth="1"/>
    <col min="1033" max="1280" width="11.42578125" style="180"/>
    <col min="1281" max="1281" width="2.140625" style="180" customWidth="1"/>
    <col min="1282" max="1282" width="11.42578125" style="180" customWidth="1"/>
    <col min="1283" max="1284" width="11.42578125" style="180"/>
    <col min="1285" max="1285" width="9.85546875" style="180" customWidth="1"/>
    <col min="1286" max="1287" width="25.7109375" style="180" customWidth="1"/>
    <col min="1288" max="1288" width="4" style="180" customWidth="1"/>
    <col min="1289" max="1536" width="11.42578125" style="180"/>
    <col min="1537" max="1537" width="2.140625" style="180" customWidth="1"/>
    <col min="1538" max="1538" width="11.42578125" style="180" customWidth="1"/>
    <col min="1539" max="1540" width="11.42578125" style="180"/>
    <col min="1541" max="1541" width="9.85546875" style="180" customWidth="1"/>
    <col min="1542" max="1543" width="25.7109375" style="180" customWidth="1"/>
    <col min="1544" max="1544" width="4" style="180" customWidth="1"/>
    <col min="1545" max="1792" width="11.42578125" style="180"/>
    <col min="1793" max="1793" width="2.140625" style="180" customWidth="1"/>
    <col min="1794" max="1794" width="11.42578125" style="180" customWidth="1"/>
    <col min="1795" max="1796" width="11.42578125" style="180"/>
    <col min="1797" max="1797" width="9.85546875" style="180" customWidth="1"/>
    <col min="1798" max="1799" width="25.7109375" style="180" customWidth="1"/>
    <col min="1800" max="1800" width="4" style="180" customWidth="1"/>
    <col min="1801" max="2048" width="11.42578125" style="180"/>
    <col min="2049" max="2049" width="2.140625" style="180" customWidth="1"/>
    <col min="2050" max="2050" width="11.42578125" style="180" customWidth="1"/>
    <col min="2051" max="2052" width="11.42578125" style="180"/>
    <col min="2053" max="2053" width="9.85546875" style="180" customWidth="1"/>
    <col min="2054" max="2055" width="25.7109375" style="180" customWidth="1"/>
    <col min="2056" max="2056" width="4" style="180" customWidth="1"/>
    <col min="2057" max="2304" width="11.42578125" style="180"/>
    <col min="2305" max="2305" width="2.140625" style="180" customWidth="1"/>
    <col min="2306" max="2306" width="11.42578125" style="180" customWidth="1"/>
    <col min="2307" max="2308" width="11.42578125" style="180"/>
    <col min="2309" max="2309" width="9.85546875" style="180" customWidth="1"/>
    <col min="2310" max="2311" width="25.7109375" style="180" customWidth="1"/>
    <col min="2312" max="2312" width="4" style="180" customWidth="1"/>
    <col min="2313" max="2560" width="11.42578125" style="180"/>
    <col min="2561" max="2561" width="2.140625" style="180" customWidth="1"/>
    <col min="2562" max="2562" width="11.42578125" style="180" customWidth="1"/>
    <col min="2563" max="2564" width="11.42578125" style="180"/>
    <col min="2565" max="2565" width="9.85546875" style="180" customWidth="1"/>
    <col min="2566" max="2567" width="25.7109375" style="180" customWidth="1"/>
    <col min="2568" max="2568" width="4" style="180" customWidth="1"/>
    <col min="2569" max="2816" width="11.42578125" style="180"/>
    <col min="2817" max="2817" width="2.140625" style="180" customWidth="1"/>
    <col min="2818" max="2818" width="11.42578125" style="180" customWidth="1"/>
    <col min="2819" max="2820" width="11.42578125" style="180"/>
    <col min="2821" max="2821" width="9.85546875" style="180" customWidth="1"/>
    <col min="2822" max="2823" width="25.7109375" style="180" customWidth="1"/>
    <col min="2824" max="2824" width="4" style="180" customWidth="1"/>
    <col min="2825" max="3072" width="11.42578125" style="180"/>
    <col min="3073" max="3073" width="2.140625" style="180" customWidth="1"/>
    <col min="3074" max="3074" width="11.42578125" style="180" customWidth="1"/>
    <col min="3075" max="3076" width="11.42578125" style="180"/>
    <col min="3077" max="3077" width="9.85546875" style="180" customWidth="1"/>
    <col min="3078" max="3079" width="25.7109375" style="180" customWidth="1"/>
    <col min="3080" max="3080" width="4" style="180" customWidth="1"/>
    <col min="3081" max="3328" width="11.42578125" style="180"/>
    <col min="3329" max="3329" width="2.140625" style="180" customWidth="1"/>
    <col min="3330" max="3330" width="11.42578125" style="180" customWidth="1"/>
    <col min="3331" max="3332" width="11.42578125" style="180"/>
    <col min="3333" max="3333" width="9.85546875" style="180" customWidth="1"/>
    <col min="3334" max="3335" width="25.7109375" style="180" customWidth="1"/>
    <col min="3336" max="3336" width="4" style="180" customWidth="1"/>
    <col min="3337" max="3584" width="11.42578125" style="180"/>
    <col min="3585" max="3585" width="2.140625" style="180" customWidth="1"/>
    <col min="3586" max="3586" width="11.42578125" style="180" customWidth="1"/>
    <col min="3587" max="3588" width="11.42578125" style="180"/>
    <col min="3589" max="3589" width="9.85546875" style="180" customWidth="1"/>
    <col min="3590" max="3591" width="25.7109375" style="180" customWidth="1"/>
    <col min="3592" max="3592" width="4" style="180" customWidth="1"/>
    <col min="3593" max="3840" width="11.42578125" style="180"/>
    <col min="3841" max="3841" width="2.140625" style="180" customWidth="1"/>
    <col min="3842" max="3842" width="11.42578125" style="180" customWidth="1"/>
    <col min="3843" max="3844" width="11.42578125" style="180"/>
    <col min="3845" max="3845" width="9.85546875" style="180" customWidth="1"/>
    <col min="3846" max="3847" width="25.7109375" style="180" customWidth="1"/>
    <col min="3848" max="3848" width="4" style="180" customWidth="1"/>
    <col min="3849" max="4096" width="11.42578125" style="180"/>
    <col min="4097" max="4097" width="2.140625" style="180" customWidth="1"/>
    <col min="4098" max="4098" width="11.42578125" style="180" customWidth="1"/>
    <col min="4099" max="4100" width="11.42578125" style="180"/>
    <col min="4101" max="4101" width="9.85546875" style="180" customWidth="1"/>
    <col min="4102" max="4103" width="25.7109375" style="180" customWidth="1"/>
    <col min="4104" max="4104" width="4" style="180" customWidth="1"/>
    <col min="4105" max="4352" width="11.42578125" style="180"/>
    <col min="4353" max="4353" width="2.140625" style="180" customWidth="1"/>
    <col min="4354" max="4354" width="11.42578125" style="180" customWidth="1"/>
    <col min="4355" max="4356" width="11.42578125" style="180"/>
    <col min="4357" max="4357" width="9.85546875" style="180" customWidth="1"/>
    <col min="4358" max="4359" width="25.7109375" style="180" customWidth="1"/>
    <col min="4360" max="4360" width="4" style="180" customWidth="1"/>
    <col min="4361" max="4608" width="11.42578125" style="180"/>
    <col min="4609" max="4609" width="2.140625" style="180" customWidth="1"/>
    <col min="4610" max="4610" width="11.42578125" style="180" customWidth="1"/>
    <col min="4611" max="4612" width="11.42578125" style="180"/>
    <col min="4613" max="4613" width="9.85546875" style="180" customWidth="1"/>
    <col min="4614" max="4615" width="25.7109375" style="180" customWidth="1"/>
    <col min="4616" max="4616" width="4" style="180" customWidth="1"/>
    <col min="4617" max="4864" width="11.42578125" style="180"/>
    <col min="4865" max="4865" width="2.140625" style="180" customWidth="1"/>
    <col min="4866" max="4866" width="11.42578125" style="180" customWidth="1"/>
    <col min="4867" max="4868" width="11.42578125" style="180"/>
    <col min="4869" max="4869" width="9.85546875" style="180" customWidth="1"/>
    <col min="4870" max="4871" width="25.7109375" style="180" customWidth="1"/>
    <col min="4872" max="4872" width="4" style="180" customWidth="1"/>
    <col min="4873" max="5120" width="11.42578125" style="180"/>
    <col min="5121" max="5121" width="2.140625" style="180" customWidth="1"/>
    <col min="5122" max="5122" width="11.42578125" style="180" customWidth="1"/>
    <col min="5123" max="5124" width="11.42578125" style="180"/>
    <col min="5125" max="5125" width="9.85546875" style="180" customWidth="1"/>
    <col min="5126" max="5127" width="25.7109375" style="180" customWidth="1"/>
    <col min="5128" max="5128" width="4" style="180" customWidth="1"/>
    <col min="5129" max="5376" width="11.42578125" style="180"/>
    <col min="5377" max="5377" width="2.140625" style="180" customWidth="1"/>
    <col min="5378" max="5378" width="11.42578125" style="180" customWidth="1"/>
    <col min="5379" max="5380" width="11.42578125" style="180"/>
    <col min="5381" max="5381" width="9.85546875" style="180" customWidth="1"/>
    <col min="5382" max="5383" width="25.7109375" style="180" customWidth="1"/>
    <col min="5384" max="5384" width="4" style="180" customWidth="1"/>
    <col min="5385" max="5632" width="11.42578125" style="180"/>
    <col min="5633" max="5633" width="2.140625" style="180" customWidth="1"/>
    <col min="5634" max="5634" width="11.42578125" style="180" customWidth="1"/>
    <col min="5635" max="5636" width="11.42578125" style="180"/>
    <col min="5637" max="5637" width="9.85546875" style="180" customWidth="1"/>
    <col min="5638" max="5639" width="25.7109375" style="180" customWidth="1"/>
    <col min="5640" max="5640" width="4" style="180" customWidth="1"/>
    <col min="5641" max="5888" width="11.42578125" style="180"/>
    <col min="5889" max="5889" width="2.140625" style="180" customWidth="1"/>
    <col min="5890" max="5890" width="11.42578125" style="180" customWidth="1"/>
    <col min="5891" max="5892" width="11.42578125" style="180"/>
    <col min="5893" max="5893" width="9.85546875" style="180" customWidth="1"/>
    <col min="5894" max="5895" width="25.7109375" style="180" customWidth="1"/>
    <col min="5896" max="5896" width="4" style="180" customWidth="1"/>
    <col min="5897" max="6144" width="11.42578125" style="180"/>
    <col min="6145" max="6145" width="2.140625" style="180" customWidth="1"/>
    <col min="6146" max="6146" width="11.42578125" style="180" customWidth="1"/>
    <col min="6147" max="6148" width="11.42578125" style="180"/>
    <col min="6149" max="6149" width="9.85546875" style="180" customWidth="1"/>
    <col min="6150" max="6151" width="25.7109375" style="180" customWidth="1"/>
    <col min="6152" max="6152" width="4" style="180" customWidth="1"/>
    <col min="6153" max="6400" width="11.42578125" style="180"/>
    <col min="6401" max="6401" width="2.140625" style="180" customWidth="1"/>
    <col min="6402" max="6402" width="11.42578125" style="180" customWidth="1"/>
    <col min="6403" max="6404" width="11.42578125" style="180"/>
    <col min="6405" max="6405" width="9.85546875" style="180" customWidth="1"/>
    <col min="6406" max="6407" width="25.7109375" style="180" customWidth="1"/>
    <col min="6408" max="6408" width="4" style="180" customWidth="1"/>
    <col min="6409" max="6656" width="11.42578125" style="180"/>
    <col min="6657" max="6657" width="2.140625" style="180" customWidth="1"/>
    <col min="6658" max="6658" width="11.42578125" style="180" customWidth="1"/>
    <col min="6659" max="6660" width="11.42578125" style="180"/>
    <col min="6661" max="6661" width="9.85546875" style="180" customWidth="1"/>
    <col min="6662" max="6663" width="25.7109375" style="180" customWidth="1"/>
    <col min="6664" max="6664" width="4" style="180" customWidth="1"/>
    <col min="6665" max="6912" width="11.42578125" style="180"/>
    <col min="6913" max="6913" width="2.140625" style="180" customWidth="1"/>
    <col min="6914" max="6914" width="11.42578125" style="180" customWidth="1"/>
    <col min="6915" max="6916" width="11.42578125" style="180"/>
    <col min="6917" max="6917" width="9.85546875" style="180" customWidth="1"/>
    <col min="6918" max="6919" width="25.7109375" style="180" customWidth="1"/>
    <col min="6920" max="6920" width="4" style="180" customWidth="1"/>
    <col min="6921" max="7168" width="11.42578125" style="180"/>
    <col min="7169" max="7169" width="2.140625" style="180" customWidth="1"/>
    <col min="7170" max="7170" width="11.42578125" style="180" customWidth="1"/>
    <col min="7171" max="7172" width="11.42578125" style="180"/>
    <col min="7173" max="7173" width="9.85546875" style="180" customWidth="1"/>
    <col min="7174" max="7175" width="25.7109375" style="180" customWidth="1"/>
    <col min="7176" max="7176" width="4" style="180" customWidth="1"/>
    <col min="7177" max="7424" width="11.42578125" style="180"/>
    <col min="7425" max="7425" width="2.140625" style="180" customWidth="1"/>
    <col min="7426" max="7426" width="11.42578125" style="180" customWidth="1"/>
    <col min="7427" max="7428" width="11.42578125" style="180"/>
    <col min="7429" max="7429" width="9.85546875" style="180" customWidth="1"/>
    <col min="7430" max="7431" width="25.7109375" style="180" customWidth="1"/>
    <col min="7432" max="7432" width="4" style="180" customWidth="1"/>
    <col min="7433" max="7680" width="11.42578125" style="180"/>
    <col min="7681" max="7681" width="2.140625" style="180" customWidth="1"/>
    <col min="7682" max="7682" width="11.42578125" style="180" customWidth="1"/>
    <col min="7683" max="7684" width="11.42578125" style="180"/>
    <col min="7685" max="7685" width="9.85546875" style="180" customWidth="1"/>
    <col min="7686" max="7687" width="25.7109375" style="180" customWidth="1"/>
    <col min="7688" max="7688" width="4" style="180" customWidth="1"/>
    <col min="7689" max="7936" width="11.42578125" style="180"/>
    <col min="7937" max="7937" width="2.140625" style="180" customWidth="1"/>
    <col min="7938" max="7938" width="11.42578125" style="180" customWidth="1"/>
    <col min="7939" max="7940" width="11.42578125" style="180"/>
    <col min="7941" max="7941" width="9.85546875" style="180" customWidth="1"/>
    <col min="7942" max="7943" width="25.7109375" style="180" customWidth="1"/>
    <col min="7944" max="7944" width="4" style="180" customWidth="1"/>
    <col min="7945" max="8192" width="11.42578125" style="180"/>
    <col min="8193" max="8193" width="2.140625" style="180" customWidth="1"/>
    <col min="8194" max="8194" width="11.42578125" style="180" customWidth="1"/>
    <col min="8195" max="8196" width="11.42578125" style="180"/>
    <col min="8197" max="8197" width="9.85546875" style="180" customWidth="1"/>
    <col min="8198" max="8199" width="25.7109375" style="180" customWidth="1"/>
    <col min="8200" max="8200" width="4" style="180" customWidth="1"/>
    <col min="8201" max="8448" width="11.42578125" style="180"/>
    <col min="8449" max="8449" width="2.140625" style="180" customWidth="1"/>
    <col min="8450" max="8450" width="11.42578125" style="180" customWidth="1"/>
    <col min="8451" max="8452" width="11.42578125" style="180"/>
    <col min="8453" max="8453" width="9.85546875" style="180" customWidth="1"/>
    <col min="8454" max="8455" width="25.7109375" style="180" customWidth="1"/>
    <col min="8456" max="8456" width="4" style="180" customWidth="1"/>
    <col min="8457" max="8704" width="11.42578125" style="180"/>
    <col min="8705" max="8705" width="2.140625" style="180" customWidth="1"/>
    <col min="8706" max="8706" width="11.42578125" style="180" customWidth="1"/>
    <col min="8707" max="8708" width="11.42578125" style="180"/>
    <col min="8709" max="8709" width="9.85546875" style="180" customWidth="1"/>
    <col min="8710" max="8711" width="25.7109375" style="180" customWidth="1"/>
    <col min="8712" max="8712" width="4" style="180" customWidth="1"/>
    <col min="8713" max="8960" width="11.42578125" style="180"/>
    <col min="8961" max="8961" width="2.140625" style="180" customWidth="1"/>
    <col min="8962" max="8962" width="11.42578125" style="180" customWidth="1"/>
    <col min="8963" max="8964" width="11.42578125" style="180"/>
    <col min="8965" max="8965" width="9.85546875" style="180" customWidth="1"/>
    <col min="8966" max="8967" width="25.7109375" style="180" customWidth="1"/>
    <col min="8968" max="8968" width="4" style="180" customWidth="1"/>
    <col min="8969" max="9216" width="11.42578125" style="180"/>
    <col min="9217" max="9217" width="2.140625" style="180" customWidth="1"/>
    <col min="9218" max="9218" width="11.42578125" style="180" customWidth="1"/>
    <col min="9219" max="9220" width="11.42578125" style="180"/>
    <col min="9221" max="9221" width="9.85546875" style="180" customWidth="1"/>
    <col min="9222" max="9223" width="25.7109375" style="180" customWidth="1"/>
    <col min="9224" max="9224" width="4" style="180" customWidth="1"/>
    <col min="9225" max="9472" width="11.42578125" style="180"/>
    <col min="9473" max="9473" width="2.140625" style="180" customWidth="1"/>
    <col min="9474" max="9474" width="11.42578125" style="180" customWidth="1"/>
    <col min="9475" max="9476" width="11.42578125" style="180"/>
    <col min="9477" max="9477" width="9.85546875" style="180" customWidth="1"/>
    <col min="9478" max="9479" width="25.7109375" style="180" customWidth="1"/>
    <col min="9480" max="9480" width="4" style="180" customWidth="1"/>
    <col min="9481" max="9728" width="11.42578125" style="180"/>
    <col min="9729" max="9729" width="2.140625" style="180" customWidth="1"/>
    <col min="9730" max="9730" width="11.42578125" style="180" customWidth="1"/>
    <col min="9731" max="9732" width="11.42578125" style="180"/>
    <col min="9733" max="9733" width="9.85546875" style="180" customWidth="1"/>
    <col min="9734" max="9735" width="25.7109375" style="180" customWidth="1"/>
    <col min="9736" max="9736" width="4" style="180" customWidth="1"/>
    <col min="9737" max="9984" width="11.42578125" style="180"/>
    <col min="9985" max="9985" width="2.140625" style="180" customWidth="1"/>
    <col min="9986" max="9986" width="11.42578125" style="180" customWidth="1"/>
    <col min="9987" max="9988" width="11.42578125" style="180"/>
    <col min="9989" max="9989" width="9.85546875" style="180" customWidth="1"/>
    <col min="9990" max="9991" width="25.7109375" style="180" customWidth="1"/>
    <col min="9992" max="9992" width="4" style="180" customWidth="1"/>
    <col min="9993" max="10240" width="11.42578125" style="180"/>
    <col min="10241" max="10241" width="2.140625" style="180" customWidth="1"/>
    <col min="10242" max="10242" width="11.42578125" style="180" customWidth="1"/>
    <col min="10243" max="10244" width="11.42578125" style="180"/>
    <col min="10245" max="10245" width="9.85546875" style="180" customWidth="1"/>
    <col min="10246" max="10247" width="25.7109375" style="180" customWidth="1"/>
    <col min="10248" max="10248" width="4" style="180" customWidth="1"/>
    <col min="10249" max="10496" width="11.42578125" style="180"/>
    <col min="10497" max="10497" width="2.140625" style="180" customWidth="1"/>
    <col min="10498" max="10498" width="11.42578125" style="180" customWidth="1"/>
    <col min="10499" max="10500" width="11.42578125" style="180"/>
    <col min="10501" max="10501" width="9.85546875" style="180" customWidth="1"/>
    <col min="10502" max="10503" width="25.7109375" style="180" customWidth="1"/>
    <col min="10504" max="10504" width="4" style="180" customWidth="1"/>
    <col min="10505" max="10752" width="11.42578125" style="180"/>
    <col min="10753" max="10753" width="2.140625" style="180" customWidth="1"/>
    <col min="10754" max="10754" width="11.42578125" style="180" customWidth="1"/>
    <col min="10755" max="10756" width="11.42578125" style="180"/>
    <col min="10757" max="10757" width="9.85546875" style="180" customWidth="1"/>
    <col min="10758" max="10759" width="25.7109375" style="180" customWidth="1"/>
    <col min="10760" max="10760" width="4" style="180" customWidth="1"/>
    <col min="10761" max="11008" width="11.42578125" style="180"/>
    <col min="11009" max="11009" width="2.140625" style="180" customWidth="1"/>
    <col min="11010" max="11010" width="11.42578125" style="180" customWidth="1"/>
    <col min="11011" max="11012" width="11.42578125" style="180"/>
    <col min="11013" max="11013" width="9.85546875" style="180" customWidth="1"/>
    <col min="11014" max="11015" width="25.7109375" style="180" customWidth="1"/>
    <col min="11016" max="11016" width="4" style="180" customWidth="1"/>
    <col min="11017" max="11264" width="11.42578125" style="180"/>
    <col min="11265" max="11265" width="2.140625" style="180" customWidth="1"/>
    <col min="11266" max="11266" width="11.42578125" style="180" customWidth="1"/>
    <col min="11267" max="11268" width="11.42578125" style="180"/>
    <col min="11269" max="11269" width="9.85546875" style="180" customWidth="1"/>
    <col min="11270" max="11271" width="25.7109375" style="180" customWidth="1"/>
    <col min="11272" max="11272" width="4" style="180" customWidth="1"/>
    <col min="11273" max="11520" width="11.42578125" style="180"/>
    <col min="11521" max="11521" width="2.140625" style="180" customWidth="1"/>
    <col min="11522" max="11522" width="11.42578125" style="180" customWidth="1"/>
    <col min="11523" max="11524" width="11.42578125" style="180"/>
    <col min="11525" max="11525" width="9.85546875" style="180" customWidth="1"/>
    <col min="11526" max="11527" width="25.7109375" style="180" customWidth="1"/>
    <col min="11528" max="11528" width="4" style="180" customWidth="1"/>
    <col min="11529" max="11776" width="11.42578125" style="180"/>
    <col min="11777" max="11777" width="2.140625" style="180" customWidth="1"/>
    <col min="11778" max="11778" width="11.42578125" style="180" customWidth="1"/>
    <col min="11779" max="11780" width="11.42578125" style="180"/>
    <col min="11781" max="11781" width="9.85546875" style="180" customWidth="1"/>
    <col min="11782" max="11783" width="25.7109375" style="180" customWidth="1"/>
    <col min="11784" max="11784" width="4" style="180" customWidth="1"/>
    <col min="11785" max="12032" width="11.42578125" style="180"/>
    <col min="12033" max="12033" width="2.140625" style="180" customWidth="1"/>
    <col min="12034" max="12034" width="11.42578125" style="180" customWidth="1"/>
    <col min="12035" max="12036" width="11.42578125" style="180"/>
    <col min="12037" max="12037" width="9.85546875" style="180" customWidth="1"/>
    <col min="12038" max="12039" width="25.7109375" style="180" customWidth="1"/>
    <col min="12040" max="12040" width="4" style="180" customWidth="1"/>
    <col min="12041" max="12288" width="11.42578125" style="180"/>
    <col min="12289" max="12289" width="2.140625" style="180" customWidth="1"/>
    <col min="12290" max="12290" width="11.42578125" style="180" customWidth="1"/>
    <col min="12291" max="12292" width="11.42578125" style="180"/>
    <col min="12293" max="12293" width="9.85546875" style="180" customWidth="1"/>
    <col min="12294" max="12295" width="25.7109375" style="180" customWidth="1"/>
    <col min="12296" max="12296" width="4" style="180" customWidth="1"/>
    <col min="12297" max="12544" width="11.42578125" style="180"/>
    <col min="12545" max="12545" width="2.140625" style="180" customWidth="1"/>
    <col min="12546" max="12546" width="11.42578125" style="180" customWidth="1"/>
    <col min="12547" max="12548" width="11.42578125" style="180"/>
    <col min="12549" max="12549" width="9.85546875" style="180" customWidth="1"/>
    <col min="12550" max="12551" width="25.7109375" style="180" customWidth="1"/>
    <col min="12552" max="12552" width="4" style="180" customWidth="1"/>
    <col min="12553" max="12800" width="11.42578125" style="180"/>
    <col min="12801" max="12801" width="2.140625" style="180" customWidth="1"/>
    <col min="12802" max="12802" width="11.42578125" style="180" customWidth="1"/>
    <col min="12803" max="12804" width="11.42578125" style="180"/>
    <col min="12805" max="12805" width="9.85546875" style="180" customWidth="1"/>
    <col min="12806" max="12807" width="25.7109375" style="180" customWidth="1"/>
    <col min="12808" max="12808" width="4" style="180" customWidth="1"/>
    <col min="12809" max="13056" width="11.42578125" style="180"/>
    <col min="13057" max="13057" width="2.140625" style="180" customWidth="1"/>
    <col min="13058" max="13058" width="11.42578125" style="180" customWidth="1"/>
    <col min="13059" max="13060" width="11.42578125" style="180"/>
    <col min="13061" max="13061" width="9.85546875" style="180" customWidth="1"/>
    <col min="13062" max="13063" width="25.7109375" style="180" customWidth="1"/>
    <col min="13064" max="13064" width="4" style="180" customWidth="1"/>
    <col min="13065" max="13312" width="11.42578125" style="180"/>
    <col min="13313" max="13313" width="2.140625" style="180" customWidth="1"/>
    <col min="13314" max="13314" width="11.42578125" style="180" customWidth="1"/>
    <col min="13315" max="13316" width="11.42578125" style="180"/>
    <col min="13317" max="13317" width="9.85546875" style="180" customWidth="1"/>
    <col min="13318" max="13319" width="25.7109375" style="180" customWidth="1"/>
    <col min="13320" max="13320" width="4" style="180" customWidth="1"/>
    <col min="13321" max="13568" width="11.42578125" style="180"/>
    <col min="13569" max="13569" width="2.140625" style="180" customWidth="1"/>
    <col min="13570" max="13570" width="11.42578125" style="180" customWidth="1"/>
    <col min="13571" max="13572" width="11.42578125" style="180"/>
    <col min="13573" max="13573" width="9.85546875" style="180" customWidth="1"/>
    <col min="13574" max="13575" width="25.7109375" style="180" customWidth="1"/>
    <col min="13576" max="13576" width="4" style="180" customWidth="1"/>
    <col min="13577" max="13824" width="11.42578125" style="180"/>
    <col min="13825" max="13825" width="2.140625" style="180" customWidth="1"/>
    <col min="13826" max="13826" width="11.42578125" style="180" customWidth="1"/>
    <col min="13827" max="13828" width="11.42578125" style="180"/>
    <col min="13829" max="13829" width="9.85546875" style="180" customWidth="1"/>
    <col min="13830" max="13831" width="25.7109375" style="180" customWidth="1"/>
    <col min="13832" max="13832" width="4" style="180" customWidth="1"/>
    <col min="13833" max="14080" width="11.42578125" style="180"/>
    <col min="14081" max="14081" width="2.140625" style="180" customWidth="1"/>
    <col min="14082" max="14082" width="11.42578125" style="180" customWidth="1"/>
    <col min="14083" max="14084" width="11.42578125" style="180"/>
    <col min="14085" max="14085" width="9.85546875" style="180" customWidth="1"/>
    <col min="14086" max="14087" width="25.7109375" style="180" customWidth="1"/>
    <col min="14088" max="14088" width="4" style="180" customWidth="1"/>
    <col min="14089" max="14336" width="11.42578125" style="180"/>
    <col min="14337" max="14337" width="2.140625" style="180" customWidth="1"/>
    <col min="14338" max="14338" width="11.42578125" style="180" customWidth="1"/>
    <col min="14339" max="14340" width="11.42578125" style="180"/>
    <col min="14341" max="14341" width="9.85546875" style="180" customWidth="1"/>
    <col min="14342" max="14343" width="25.7109375" style="180" customWidth="1"/>
    <col min="14344" max="14344" width="4" style="180" customWidth="1"/>
    <col min="14345" max="14592" width="11.42578125" style="180"/>
    <col min="14593" max="14593" width="2.140625" style="180" customWidth="1"/>
    <col min="14594" max="14594" width="11.42578125" style="180" customWidth="1"/>
    <col min="14595" max="14596" width="11.42578125" style="180"/>
    <col min="14597" max="14597" width="9.85546875" style="180" customWidth="1"/>
    <col min="14598" max="14599" width="25.7109375" style="180" customWidth="1"/>
    <col min="14600" max="14600" width="4" style="180" customWidth="1"/>
    <col min="14601" max="14848" width="11.42578125" style="180"/>
    <col min="14849" max="14849" width="2.140625" style="180" customWidth="1"/>
    <col min="14850" max="14850" width="11.42578125" style="180" customWidth="1"/>
    <col min="14851" max="14852" width="11.42578125" style="180"/>
    <col min="14853" max="14853" width="9.85546875" style="180" customWidth="1"/>
    <col min="14854" max="14855" width="25.7109375" style="180" customWidth="1"/>
    <col min="14856" max="14856" width="4" style="180" customWidth="1"/>
    <col min="14857" max="15104" width="11.42578125" style="180"/>
    <col min="15105" max="15105" width="2.140625" style="180" customWidth="1"/>
    <col min="15106" max="15106" width="11.42578125" style="180" customWidth="1"/>
    <col min="15107" max="15108" width="11.42578125" style="180"/>
    <col min="15109" max="15109" width="9.85546875" style="180" customWidth="1"/>
    <col min="15110" max="15111" width="25.7109375" style="180" customWidth="1"/>
    <col min="15112" max="15112" width="4" style="180" customWidth="1"/>
    <col min="15113" max="15360" width="11.42578125" style="180"/>
    <col min="15361" max="15361" width="2.140625" style="180" customWidth="1"/>
    <col min="15362" max="15362" width="11.42578125" style="180" customWidth="1"/>
    <col min="15363" max="15364" width="11.42578125" style="180"/>
    <col min="15365" max="15365" width="9.85546875" style="180" customWidth="1"/>
    <col min="15366" max="15367" width="25.7109375" style="180" customWidth="1"/>
    <col min="15368" max="15368" width="4" style="180" customWidth="1"/>
    <col min="15369" max="15616" width="11.42578125" style="180"/>
    <col min="15617" max="15617" width="2.140625" style="180" customWidth="1"/>
    <col min="15618" max="15618" width="11.42578125" style="180" customWidth="1"/>
    <col min="15619" max="15620" width="11.42578125" style="180"/>
    <col min="15621" max="15621" width="9.85546875" style="180" customWidth="1"/>
    <col min="15622" max="15623" width="25.7109375" style="180" customWidth="1"/>
    <col min="15624" max="15624" width="4" style="180" customWidth="1"/>
    <col min="15625" max="15872" width="11.42578125" style="180"/>
    <col min="15873" max="15873" width="2.140625" style="180" customWidth="1"/>
    <col min="15874" max="15874" width="11.42578125" style="180" customWidth="1"/>
    <col min="15875" max="15876" width="11.42578125" style="180"/>
    <col min="15877" max="15877" width="9.85546875" style="180" customWidth="1"/>
    <col min="15878" max="15879" width="25.7109375" style="180" customWidth="1"/>
    <col min="15880" max="15880" width="4" style="180" customWidth="1"/>
    <col min="15881" max="16128" width="11.42578125" style="180"/>
    <col min="16129" max="16129" width="2.140625" style="180" customWidth="1"/>
    <col min="16130" max="16130" width="11.42578125" style="180" customWidth="1"/>
    <col min="16131" max="16132" width="11.42578125" style="180"/>
    <col min="16133" max="16133" width="9.85546875" style="180" customWidth="1"/>
    <col min="16134" max="16135" width="25.7109375" style="180" customWidth="1"/>
    <col min="16136" max="16136" width="4" style="180" customWidth="1"/>
    <col min="16137" max="16384" width="11.42578125" style="180"/>
  </cols>
  <sheetData>
    <row r="1" spans="1:8" x14ac:dyDescent="0.2">
      <c r="A1" s="909" t="s">
        <v>397</v>
      </c>
      <c r="B1" s="910"/>
      <c r="C1" s="910"/>
      <c r="D1" s="910"/>
      <c r="E1" s="910"/>
      <c r="F1" s="910"/>
      <c r="G1" s="910"/>
      <c r="H1" s="911"/>
    </row>
    <row r="2" spans="1:8" x14ac:dyDescent="0.2">
      <c r="A2" s="388"/>
      <c r="B2" s="388"/>
      <c r="C2" s="388"/>
      <c r="D2" s="388"/>
      <c r="E2" s="388"/>
      <c r="F2" s="388"/>
      <c r="G2" s="388"/>
      <c r="H2" s="388"/>
    </row>
    <row r="3" spans="1:8" x14ac:dyDescent="0.2">
      <c r="B3" s="808" t="s">
        <v>197</v>
      </c>
      <c r="C3" s="808"/>
      <c r="D3" s="808"/>
      <c r="E3" s="808"/>
      <c r="F3" s="808"/>
      <c r="G3" s="808"/>
    </row>
    <row r="5" spans="1:8" ht="15" x14ac:dyDescent="0.2">
      <c r="B5" s="242"/>
      <c r="C5" s="242"/>
      <c r="F5" s="604" t="s">
        <v>442</v>
      </c>
      <c r="G5" s="605" t="s">
        <v>272</v>
      </c>
    </row>
    <row r="6" spans="1:8" x14ac:dyDescent="0.2">
      <c r="B6" s="814" t="s">
        <v>198</v>
      </c>
      <c r="C6" s="847"/>
      <c r="D6" s="847"/>
      <c r="E6" s="815"/>
      <c r="F6" s="243">
        <v>0.1953125</v>
      </c>
      <c r="G6" s="172">
        <v>0.59322033898305082</v>
      </c>
    </row>
    <row r="7" spans="1:8" x14ac:dyDescent="0.2">
      <c r="B7" s="816" t="s">
        <v>199</v>
      </c>
      <c r="C7" s="848"/>
      <c r="D7" s="848"/>
      <c r="E7" s="817"/>
      <c r="F7" s="244">
        <v>6.4453125</v>
      </c>
      <c r="G7" s="173">
        <v>4.9152542372881358</v>
      </c>
    </row>
    <row r="8" spans="1:8" x14ac:dyDescent="0.2">
      <c r="B8" s="816" t="s">
        <v>200</v>
      </c>
      <c r="C8" s="848"/>
      <c r="D8" s="848"/>
      <c r="E8" s="817"/>
      <c r="F8" s="244">
        <v>86.9140625</v>
      </c>
      <c r="G8" s="173">
        <v>89.322033898305079</v>
      </c>
    </row>
    <row r="9" spans="1:8" x14ac:dyDescent="0.2">
      <c r="B9" s="816" t="s">
        <v>166</v>
      </c>
      <c r="C9" s="848"/>
      <c r="D9" s="848"/>
      <c r="E9" s="817"/>
      <c r="F9" s="244">
        <v>0.1953125</v>
      </c>
      <c r="G9" s="173">
        <v>0.59322033898305082</v>
      </c>
    </row>
    <row r="10" spans="1:8" x14ac:dyDescent="0.2">
      <c r="B10" s="816" t="s">
        <v>201</v>
      </c>
      <c r="C10" s="848"/>
      <c r="D10" s="848"/>
      <c r="E10" s="817"/>
      <c r="F10" s="244">
        <v>2.34375</v>
      </c>
      <c r="G10" s="173">
        <v>2.1186440677966103</v>
      </c>
    </row>
    <row r="11" spans="1:8" x14ac:dyDescent="0.2">
      <c r="B11" s="816" t="s">
        <v>163</v>
      </c>
      <c r="C11" s="848"/>
      <c r="D11" s="848"/>
      <c r="E11" s="817"/>
      <c r="F11" s="244">
        <v>0.1953125</v>
      </c>
      <c r="G11" s="173">
        <v>0.33898305084745761</v>
      </c>
    </row>
    <row r="12" spans="1:8" x14ac:dyDescent="0.2">
      <c r="B12" s="816" t="s">
        <v>202</v>
      </c>
      <c r="C12" s="848"/>
      <c r="D12" s="848"/>
      <c r="E12" s="817"/>
      <c r="F12" s="244">
        <v>0</v>
      </c>
      <c r="G12" s="173">
        <v>0</v>
      </c>
    </row>
    <row r="13" spans="1:8" x14ac:dyDescent="0.2">
      <c r="B13" s="816" t="s">
        <v>147</v>
      </c>
      <c r="C13" s="848"/>
      <c r="D13" s="848"/>
      <c r="E13" s="817"/>
      <c r="F13" s="244">
        <v>1.5625</v>
      </c>
      <c r="G13" s="173">
        <v>1.1864406779661016</v>
      </c>
    </row>
    <row r="14" spans="1:8" x14ac:dyDescent="0.2">
      <c r="B14" s="816" t="s">
        <v>203</v>
      </c>
      <c r="C14" s="848"/>
      <c r="D14" s="848"/>
      <c r="E14" s="817"/>
      <c r="F14" s="244">
        <v>0</v>
      </c>
      <c r="G14" s="173">
        <v>0</v>
      </c>
    </row>
    <row r="15" spans="1:8" x14ac:dyDescent="0.2">
      <c r="B15" s="816" t="s">
        <v>164</v>
      </c>
      <c r="C15" s="848"/>
      <c r="D15" s="848"/>
      <c r="E15" s="817"/>
      <c r="F15" s="244">
        <v>0</v>
      </c>
      <c r="G15" s="173">
        <v>0</v>
      </c>
    </row>
    <row r="16" spans="1:8" x14ac:dyDescent="0.2">
      <c r="B16" s="816" t="s">
        <v>413</v>
      </c>
      <c r="C16" s="848"/>
      <c r="D16" s="848"/>
      <c r="E16" s="817"/>
      <c r="F16" s="244">
        <v>0</v>
      </c>
      <c r="G16" s="173">
        <v>0</v>
      </c>
    </row>
    <row r="17" spans="2:7" x14ac:dyDescent="0.2">
      <c r="B17" s="347" t="s">
        <v>3</v>
      </c>
      <c r="C17" s="359"/>
      <c r="D17" s="359"/>
      <c r="E17" s="348"/>
      <c r="F17" s="244">
        <v>0.390625</v>
      </c>
      <c r="G17" s="173">
        <v>0.16949152542372881</v>
      </c>
    </row>
    <row r="18" spans="2:7" x14ac:dyDescent="0.2">
      <c r="B18" s="347" t="s">
        <v>363</v>
      </c>
      <c r="C18" s="359"/>
      <c r="D18" s="359"/>
      <c r="E18" s="348"/>
      <c r="F18" s="244">
        <v>1.7578125</v>
      </c>
      <c r="G18" s="173">
        <v>0.76271186440677963</v>
      </c>
    </row>
    <row r="19" spans="2:7" x14ac:dyDescent="0.2">
      <c r="B19" s="818" t="s">
        <v>211</v>
      </c>
      <c r="C19" s="852"/>
      <c r="D19" s="852"/>
      <c r="E19" s="819"/>
      <c r="F19" s="244">
        <v>0</v>
      </c>
      <c r="G19" s="173">
        <v>0</v>
      </c>
    </row>
    <row r="20" spans="2:7" x14ac:dyDescent="0.2">
      <c r="B20" s="853" t="s">
        <v>210</v>
      </c>
      <c r="C20" s="854"/>
      <c r="D20" s="854"/>
      <c r="E20" s="855"/>
      <c r="F20" s="245">
        <f>SUM(F6:F19)</f>
        <v>100</v>
      </c>
      <c r="G20" s="246">
        <f>SUM(G6:G19)</f>
        <v>99.999999999999986</v>
      </c>
    </row>
    <row r="21" spans="2:7" x14ac:dyDescent="0.2">
      <c r="B21" s="849" t="s">
        <v>222</v>
      </c>
      <c r="C21" s="850"/>
      <c r="D21" s="850"/>
      <c r="E21" s="851"/>
      <c r="F21" s="247">
        <v>500</v>
      </c>
      <c r="G21" s="248">
        <v>1180</v>
      </c>
    </row>
    <row r="22" spans="2:7" x14ac:dyDescent="0.2">
      <c r="B22" s="130"/>
      <c r="C22" s="130"/>
      <c r="D22" s="130"/>
      <c r="E22" s="130"/>
      <c r="F22" s="260"/>
      <c r="G22" s="260"/>
    </row>
  </sheetData>
  <mergeCells count="16">
    <mergeCell ref="B9:E9"/>
    <mergeCell ref="A1:H1"/>
    <mergeCell ref="B3:G3"/>
    <mergeCell ref="B6:E6"/>
    <mergeCell ref="B7:E7"/>
    <mergeCell ref="B8:E8"/>
    <mergeCell ref="B16:E16"/>
    <mergeCell ref="B19:E19"/>
    <mergeCell ref="B20:E20"/>
    <mergeCell ref="B21:E21"/>
    <mergeCell ref="B10:E10"/>
    <mergeCell ref="B11:E11"/>
    <mergeCell ref="B12:E12"/>
    <mergeCell ref="B13:E13"/>
    <mergeCell ref="B14:E14"/>
    <mergeCell ref="B15:E15"/>
  </mergeCells>
  <pageMargins left="0.7" right="0.7" top="0.75" bottom="0.75" header="0.3" footer="0.3"/>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election activeCell="A3" sqref="A3:G17"/>
    </sheetView>
  </sheetViews>
  <sheetFormatPr baseColWidth="10" defaultRowHeight="12.75" x14ac:dyDescent="0.2"/>
  <cols>
    <col min="1" max="1" width="2.140625" style="180" customWidth="1"/>
    <col min="2" max="2" width="40.28515625" style="180" customWidth="1"/>
    <col min="3" max="3" width="12.42578125" style="180" customWidth="1"/>
    <col min="4" max="4" width="13.42578125" style="180" customWidth="1"/>
    <col min="5" max="5" width="11.42578125" style="180" customWidth="1"/>
    <col min="6" max="6" width="11.42578125" style="180"/>
    <col min="7" max="7" width="2.42578125" style="180" customWidth="1"/>
    <col min="8" max="9" width="11.42578125" style="180"/>
    <col min="10" max="10" width="32" style="180" bestFit="1" customWidth="1"/>
    <col min="11" max="256" width="11.42578125" style="180"/>
    <col min="257" max="257" width="2.140625" style="180" customWidth="1"/>
    <col min="258" max="258" width="40.28515625" style="180" customWidth="1"/>
    <col min="259" max="259" width="12.42578125" style="180" customWidth="1"/>
    <col min="260" max="260" width="13.42578125" style="180" customWidth="1"/>
    <col min="261" max="261" width="11.42578125" style="180" customWidth="1"/>
    <col min="262" max="262" width="11.42578125" style="180"/>
    <col min="263" max="263" width="2.42578125" style="180" customWidth="1"/>
    <col min="264" max="265" width="11.42578125" style="180"/>
    <col min="266" max="266" width="32" style="180" bestFit="1" customWidth="1"/>
    <col min="267" max="512" width="11.42578125" style="180"/>
    <col min="513" max="513" width="2.140625" style="180" customWidth="1"/>
    <col min="514" max="514" width="40.28515625" style="180" customWidth="1"/>
    <col min="515" max="515" width="12.42578125" style="180" customWidth="1"/>
    <col min="516" max="516" width="13.42578125" style="180" customWidth="1"/>
    <col min="517" max="517" width="11.42578125" style="180" customWidth="1"/>
    <col min="518" max="518" width="11.42578125" style="180"/>
    <col min="519" max="519" width="2.42578125" style="180" customWidth="1"/>
    <col min="520" max="521" width="11.42578125" style="180"/>
    <col min="522" max="522" width="32" style="180" bestFit="1" customWidth="1"/>
    <col min="523" max="768" width="11.42578125" style="180"/>
    <col min="769" max="769" width="2.140625" style="180" customWidth="1"/>
    <col min="770" max="770" width="40.28515625" style="180" customWidth="1"/>
    <col min="771" max="771" width="12.42578125" style="180" customWidth="1"/>
    <col min="772" max="772" width="13.42578125" style="180" customWidth="1"/>
    <col min="773" max="773" width="11.42578125" style="180" customWidth="1"/>
    <col min="774" max="774" width="11.42578125" style="180"/>
    <col min="775" max="775" width="2.42578125" style="180" customWidth="1"/>
    <col min="776" max="777" width="11.42578125" style="180"/>
    <col min="778" max="778" width="32" style="180" bestFit="1" customWidth="1"/>
    <col min="779" max="1024" width="11.42578125" style="180"/>
    <col min="1025" max="1025" width="2.140625" style="180" customWidth="1"/>
    <col min="1026" max="1026" width="40.28515625" style="180" customWidth="1"/>
    <col min="1027" max="1027" width="12.42578125" style="180" customWidth="1"/>
    <col min="1028" max="1028" width="13.42578125" style="180" customWidth="1"/>
    <col min="1029" max="1029" width="11.42578125" style="180" customWidth="1"/>
    <col min="1030" max="1030" width="11.42578125" style="180"/>
    <col min="1031" max="1031" width="2.42578125" style="180" customWidth="1"/>
    <col min="1032" max="1033" width="11.42578125" style="180"/>
    <col min="1034" max="1034" width="32" style="180" bestFit="1" customWidth="1"/>
    <col min="1035" max="1280" width="11.42578125" style="180"/>
    <col min="1281" max="1281" width="2.140625" style="180" customWidth="1"/>
    <col min="1282" max="1282" width="40.28515625" style="180" customWidth="1"/>
    <col min="1283" max="1283" width="12.42578125" style="180" customWidth="1"/>
    <col min="1284" max="1284" width="13.42578125" style="180" customWidth="1"/>
    <col min="1285" max="1285" width="11.42578125" style="180" customWidth="1"/>
    <col min="1286" max="1286" width="11.42578125" style="180"/>
    <col min="1287" max="1287" width="2.42578125" style="180" customWidth="1"/>
    <col min="1288" max="1289" width="11.42578125" style="180"/>
    <col min="1290" max="1290" width="32" style="180" bestFit="1" customWidth="1"/>
    <col min="1291" max="1536" width="11.42578125" style="180"/>
    <col min="1537" max="1537" width="2.140625" style="180" customWidth="1"/>
    <col min="1538" max="1538" width="40.28515625" style="180" customWidth="1"/>
    <col min="1539" max="1539" width="12.42578125" style="180" customWidth="1"/>
    <col min="1540" max="1540" width="13.42578125" style="180" customWidth="1"/>
    <col min="1541" max="1541" width="11.42578125" style="180" customWidth="1"/>
    <col min="1542" max="1542" width="11.42578125" style="180"/>
    <col min="1543" max="1543" width="2.42578125" style="180" customWidth="1"/>
    <col min="1544" max="1545" width="11.42578125" style="180"/>
    <col min="1546" max="1546" width="32" style="180" bestFit="1" customWidth="1"/>
    <col min="1547" max="1792" width="11.42578125" style="180"/>
    <col min="1793" max="1793" width="2.140625" style="180" customWidth="1"/>
    <col min="1794" max="1794" width="40.28515625" style="180" customWidth="1"/>
    <col min="1795" max="1795" width="12.42578125" style="180" customWidth="1"/>
    <col min="1796" max="1796" width="13.42578125" style="180" customWidth="1"/>
    <col min="1797" max="1797" width="11.42578125" style="180" customWidth="1"/>
    <col min="1798" max="1798" width="11.42578125" style="180"/>
    <col min="1799" max="1799" width="2.42578125" style="180" customWidth="1"/>
    <col min="1800" max="1801" width="11.42578125" style="180"/>
    <col min="1802" max="1802" width="32" style="180" bestFit="1" customWidth="1"/>
    <col min="1803" max="2048" width="11.42578125" style="180"/>
    <col min="2049" max="2049" width="2.140625" style="180" customWidth="1"/>
    <col min="2050" max="2050" width="40.28515625" style="180" customWidth="1"/>
    <col min="2051" max="2051" width="12.42578125" style="180" customWidth="1"/>
    <col min="2052" max="2052" width="13.42578125" style="180" customWidth="1"/>
    <col min="2053" max="2053" width="11.42578125" style="180" customWidth="1"/>
    <col min="2054" max="2054" width="11.42578125" style="180"/>
    <col min="2055" max="2055" width="2.42578125" style="180" customWidth="1"/>
    <col min="2056" max="2057" width="11.42578125" style="180"/>
    <col min="2058" max="2058" width="32" style="180" bestFit="1" customWidth="1"/>
    <col min="2059" max="2304" width="11.42578125" style="180"/>
    <col min="2305" max="2305" width="2.140625" style="180" customWidth="1"/>
    <col min="2306" max="2306" width="40.28515625" style="180" customWidth="1"/>
    <col min="2307" max="2307" width="12.42578125" style="180" customWidth="1"/>
    <col min="2308" max="2308" width="13.42578125" style="180" customWidth="1"/>
    <col min="2309" max="2309" width="11.42578125" style="180" customWidth="1"/>
    <col min="2310" max="2310" width="11.42578125" style="180"/>
    <col min="2311" max="2311" width="2.42578125" style="180" customWidth="1"/>
    <col min="2312" max="2313" width="11.42578125" style="180"/>
    <col min="2314" max="2314" width="32" style="180" bestFit="1" customWidth="1"/>
    <col min="2315" max="2560" width="11.42578125" style="180"/>
    <col min="2561" max="2561" width="2.140625" style="180" customWidth="1"/>
    <col min="2562" max="2562" width="40.28515625" style="180" customWidth="1"/>
    <col min="2563" max="2563" width="12.42578125" style="180" customWidth="1"/>
    <col min="2564" max="2564" width="13.42578125" style="180" customWidth="1"/>
    <col min="2565" max="2565" width="11.42578125" style="180" customWidth="1"/>
    <col min="2566" max="2566" width="11.42578125" style="180"/>
    <col min="2567" max="2567" width="2.42578125" style="180" customWidth="1"/>
    <col min="2568" max="2569" width="11.42578125" style="180"/>
    <col min="2570" max="2570" width="32" style="180" bestFit="1" customWidth="1"/>
    <col min="2571" max="2816" width="11.42578125" style="180"/>
    <col min="2817" max="2817" width="2.140625" style="180" customWidth="1"/>
    <col min="2818" max="2818" width="40.28515625" style="180" customWidth="1"/>
    <col min="2819" max="2819" width="12.42578125" style="180" customWidth="1"/>
    <col min="2820" max="2820" width="13.42578125" style="180" customWidth="1"/>
    <col min="2821" max="2821" width="11.42578125" style="180" customWidth="1"/>
    <col min="2822" max="2822" width="11.42578125" style="180"/>
    <col min="2823" max="2823" width="2.42578125" style="180" customWidth="1"/>
    <col min="2824" max="2825" width="11.42578125" style="180"/>
    <col min="2826" max="2826" width="32" style="180" bestFit="1" customWidth="1"/>
    <col min="2827" max="3072" width="11.42578125" style="180"/>
    <col min="3073" max="3073" width="2.140625" style="180" customWidth="1"/>
    <col min="3074" max="3074" width="40.28515625" style="180" customWidth="1"/>
    <col min="3075" max="3075" width="12.42578125" style="180" customWidth="1"/>
    <col min="3076" max="3076" width="13.42578125" style="180" customWidth="1"/>
    <col min="3077" max="3077" width="11.42578125" style="180" customWidth="1"/>
    <col min="3078" max="3078" width="11.42578125" style="180"/>
    <col min="3079" max="3079" width="2.42578125" style="180" customWidth="1"/>
    <col min="3080" max="3081" width="11.42578125" style="180"/>
    <col min="3082" max="3082" width="32" style="180" bestFit="1" customWidth="1"/>
    <col min="3083" max="3328" width="11.42578125" style="180"/>
    <col min="3329" max="3329" width="2.140625" style="180" customWidth="1"/>
    <col min="3330" max="3330" width="40.28515625" style="180" customWidth="1"/>
    <col min="3331" max="3331" width="12.42578125" style="180" customWidth="1"/>
    <col min="3332" max="3332" width="13.42578125" style="180" customWidth="1"/>
    <col min="3333" max="3333" width="11.42578125" style="180" customWidth="1"/>
    <col min="3334" max="3334" width="11.42578125" style="180"/>
    <col min="3335" max="3335" width="2.42578125" style="180" customWidth="1"/>
    <col min="3336" max="3337" width="11.42578125" style="180"/>
    <col min="3338" max="3338" width="32" style="180" bestFit="1" customWidth="1"/>
    <col min="3339" max="3584" width="11.42578125" style="180"/>
    <col min="3585" max="3585" width="2.140625" style="180" customWidth="1"/>
    <col min="3586" max="3586" width="40.28515625" style="180" customWidth="1"/>
    <col min="3587" max="3587" width="12.42578125" style="180" customWidth="1"/>
    <col min="3588" max="3588" width="13.42578125" style="180" customWidth="1"/>
    <col min="3589" max="3589" width="11.42578125" style="180" customWidth="1"/>
    <col min="3590" max="3590" width="11.42578125" style="180"/>
    <col min="3591" max="3591" width="2.42578125" style="180" customWidth="1"/>
    <col min="3592" max="3593" width="11.42578125" style="180"/>
    <col min="3594" max="3594" width="32" style="180" bestFit="1" customWidth="1"/>
    <col min="3595" max="3840" width="11.42578125" style="180"/>
    <col min="3841" max="3841" width="2.140625" style="180" customWidth="1"/>
    <col min="3842" max="3842" width="40.28515625" style="180" customWidth="1"/>
    <col min="3843" max="3843" width="12.42578125" style="180" customWidth="1"/>
    <col min="3844" max="3844" width="13.42578125" style="180" customWidth="1"/>
    <col min="3845" max="3845" width="11.42578125" style="180" customWidth="1"/>
    <col min="3846" max="3846" width="11.42578125" style="180"/>
    <col min="3847" max="3847" width="2.42578125" style="180" customWidth="1"/>
    <col min="3848" max="3849" width="11.42578125" style="180"/>
    <col min="3850" max="3850" width="32" style="180" bestFit="1" customWidth="1"/>
    <col min="3851" max="4096" width="11.42578125" style="180"/>
    <col min="4097" max="4097" width="2.140625" style="180" customWidth="1"/>
    <col min="4098" max="4098" width="40.28515625" style="180" customWidth="1"/>
    <col min="4099" max="4099" width="12.42578125" style="180" customWidth="1"/>
    <col min="4100" max="4100" width="13.42578125" style="180" customWidth="1"/>
    <col min="4101" max="4101" width="11.42578125" style="180" customWidth="1"/>
    <col min="4102" max="4102" width="11.42578125" style="180"/>
    <col min="4103" max="4103" width="2.42578125" style="180" customWidth="1"/>
    <col min="4104" max="4105" width="11.42578125" style="180"/>
    <col min="4106" max="4106" width="32" style="180" bestFit="1" customWidth="1"/>
    <col min="4107" max="4352" width="11.42578125" style="180"/>
    <col min="4353" max="4353" width="2.140625" style="180" customWidth="1"/>
    <col min="4354" max="4354" width="40.28515625" style="180" customWidth="1"/>
    <col min="4355" max="4355" width="12.42578125" style="180" customWidth="1"/>
    <col min="4356" max="4356" width="13.42578125" style="180" customWidth="1"/>
    <col min="4357" max="4357" width="11.42578125" style="180" customWidth="1"/>
    <col min="4358" max="4358" width="11.42578125" style="180"/>
    <col min="4359" max="4359" width="2.42578125" style="180" customWidth="1"/>
    <col min="4360" max="4361" width="11.42578125" style="180"/>
    <col min="4362" max="4362" width="32" style="180" bestFit="1" customWidth="1"/>
    <col min="4363" max="4608" width="11.42578125" style="180"/>
    <col min="4609" max="4609" width="2.140625" style="180" customWidth="1"/>
    <col min="4610" max="4610" width="40.28515625" style="180" customWidth="1"/>
    <col min="4611" max="4611" width="12.42578125" style="180" customWidth="1"/>
    <col min="4612" max="4612" width="13.42578125" style="180" customWidth="1"/>
    <col min="4613" max="4613" width="11.42578125" style="180" customWidth="1"/>
    <col min="4614" max="4614" width="11.42578125" style="180"/>
    <col min="4615" max="4615" width="2.42578125" style="180" customWidth="1"/>
    <col min="4616" max="4617" width="11.42578125" style="180"/>
    <col min="4618" max="4618" width="32" style="180" bestFit="1" customWidth="1"/>
    <col min="4619" max="4864" width="11.42578125" style="180"/>
    <col min="4865" max="4865" width="2.140625" style="180" customWidth="1"/>
    <col min="4866" max="4866" width="40.28515625" style="180" customWidth="1"/>
    <col min="4867" max="4867" width="12.42578125" style="180" customWidth="1"/>
    <col min="4868" max="4868" width="13.42578125" style="180" customWidth="1"/>
    <col min="4869" max="4869" width="11.42578125" style="180" customWidth="1"/>
    <col min="4870" max="4870" width="11.42578125" style="180"/>
    <col min="4871" max="4871" width="2.42578125" style="180" customWidth="1"/>
    <col min="4872" max="4873" width="11.42578125" style="180"/>
    <col min="4874" max="4874" width="32" style="180" bestFit="1" customWidth="1"/>
    <col min="4875" max="5120" width="11.42578125" style="180"/>
    <col min="5121" max="5121" width="2.140625" style="180" customWidth="1"/>
    <col min="5122" max="5122" width="40.28515625" style="180" customWidth="1"/>
    <col min="5123" max="5123" width="12.42578125" style="180" customWidth="1"/>
    <col min="5124" max="5124" width="13.42578125" style="180" customWidth="1"/>
    <col min="5125" max="5125" width="11.42578125" style="180" customWidth="1"/>
    <col min="5126" max="5126" width="11.42578125" style="180"/>
    <col min="5127" max="5127" width="2.42578125" style="180" customWidth="1"/>
    <col min="5128" max="5129" width="11.42578125" style="180"/>
    <col min="5130" max="5130" width="32" style="180" bestFit="1" customWidth="1"/>
    <col min="5131" max="5376" width="11.42578125" style="180"/>
    <col min="5377" max="5377" width="2.140625" style="180" customWidth="1"/>
    <col min="5378" max="5378" width="40.28515625" style="180" customWidth="1"/>
    <col min="5379" max="5379" width="12.42578125" style="180" customWidth="1"/>
    <col min="5380" max="5380" width="13.42578125" style="180" customWidth="1"/>
    <col min="5381" max="5381" width="11.42578125" style="180" customWidth="1"/>
    <col min="5382" max="5382" width="11.42578125" style="180"/>
    <col min="5383" max="5383" width="2.42578125" style="180" customWidth="1"/>
    <col min="5384" max="5385" width="11.42578125" style="180"/>
    <col min="5386" max="5386" width="32" style="180" bestFit="1" customWidth="1"/>
    <col min="5387" max="5632" width="11.42578125" style="180"/>
    <col min="5633" max="5633" width="2.140625" style="180" customWidth="1"/>
    <col min="5634" max="5634" width="40.28515625" style="180" customWidth="1"/>
    <col min="5635" max="5635" width="12.42578125" style="180" customWidth="1"/>
    <col min="5636" max="5636" width="13.42578125" style="180" customWidth="1"/>
    <col min="5637" max="5637" width="11.42578125" style="180" customWidth="1"/>
    <col min="5638" max="5638" width="11.42578125" style="180"/>
    <col min="5639" max="5639" width="2.42578125" style="180" customWidth="1"/>
    <col min="5640" max="5641" width="11.42578125" style="180"/>
    <col min="5642" max="5642" width="32" style="180" bestFit="1" customWidth="1"/>
    <col min="5643" max="5888" width="11.42578125" style="180"/>
    <col min="5889" max="5889" width="2.140625" style="180" customWidth="1"/>
    <col min="5890" max="5890" width="40.28515625" style="180" customWidth="1"/>
    <col min="5891" max="5891" width="12.42578125" style="180" customWidth="1"/>
    <col min="5892" max="5892" width="13.42578125" style="180" customWidth="1"/>
    <col min="5893" max="5893" width="11.42578125" style="180" customWidth="1"/>
    <col min="5894" max="5894" width="11.42578125" style="180"/>
    <col min="5895" max="5895" width="2.42578125" style="180" customWidth="1"/>
    <col min="5896" max="5897" width="11.42578125" style="180"/>
    <col min="5898" max="5898" width="32" style="180" bestFit="1" customWidth="1"/>
    <col min="5899" max="6144" width="11.42578125" style="180"/>
    <col min="6145" max="6145" width="2.140625" style="180" customWidth="1"/>
    <col min="6146" max="6146" width="40.28515625" style="180" customWidth="1"/>
    <col min="6147" max="6147" width="12.42578125" style="180" customWidth="1"/>
    <col min="6148" max="6148" width="13.42578125" style="180" customWidth="1"/>
    <col min="6149" max="6149" width="11.42578125" style="180" customWidth="1"/>
    <col min="6150" max="6150" width="11.42578125" style="180"/>
    <col min="6151" max="6151" width="2.42578125" style="180" customWidth="1"/>
    <col min="6152" max="6153" width="11.42578125" style="180"/>
    <col min="6154" max="6154" width="32" style="180" bestFit="1" customWidth="1"/>
    <col min="6155" max="6400" width="11.42578125" style="180"/>
    <col min="6401" max="6401" width="2.140625" style="180" customWidth="1"/>
    <col min="6402" max="6402" width="40.28515625" style="180" customWidth="1"/>
    <col min="6403" max="6403" width="12.42578125" style="180" customWidth="1"/>
    <col min="6404" max="6404" width="13.42578125" style="180" customWidth="1"/>
    <col min="6405" max="6405" width="11.42578125" style="180" customWidth="1"/>
    <col min="6406" max="6406" width="11.42578125" style="180"/>
    <col min="6407" max="6407" width="2.42578125" style="180" customWidth="1"/>
    <col min="6408" max="6409" width="11.42578125" style="180"/>
    <col min="6410" max="6410" width="32" style="180" bestFit="1" customWidth="1"/>
    <col min="6411" max="6656" width="11.42578125" style="180"/>
    <col min="6657" max="6657" width="2.140625" style="180" customWidth="1"/>
    <col min="6658" max="6658" width="40.28515625" style="180" customWidth="1"/>
    <col min="6659" max="6659" width="12.42578125" style="180" customWidth="1"/>
    <col min="6660" max="6660" width="13.42578125" style="180" customWidth="1"/>
    <col min="6661" max="6661" width="11.42578125" style="180" customWidth="1"/>
    <col min="6662" max="6662" width="11.42578125" style="180"/>
    <col min="6663" max="6663" width="2.42578125" style="180" customWidth="1"/>
    <col min="6664" max="6665" width="11.42578125" style="180"/>
    <col min="6666" max="6666" width="32" style="180" bestFit="1" customWidth="1"/>
    <col min="6667" max="6912" width="11.42578125" style="180"/>
    <col min="6913" max="6913" width="2.140625" style="180" customWidth="1"/>
    <col min="6914" max="6914" width="40.28515625" style="180" customWidth="1"/>
    <col min="6915" max="6915" width="12.42578125" style="180" customWidth="1"/>
    <col min="6916" max="6916" width="13.42578125" style="180" customWidth="1"/>
    <col min="6917" max="6917" width="11.42578125" style="180" customWidth="1"/>
    <col min="6918" max="6918" width="11.42578125" style="180"/>
    <col min="6919" max="6919" width="2.42578125" style="180" customWidth="1"/>
    <col min="6920" max="6921" width="11.42578125" style="180"/>
    <col min="6922" max="6922" width="32" style="180" bestFit="1" customWidth="1"/>
    <col min="6923" max="7168" width="11.42578125" style="180"/>
    <col min="7169" max="7169" width="2.140625" style="180" customWidth="1"/>
    <col min="7170" max="7170" width="40.28515625" style="180" customWidth="1"/>
    <col min="7171" max="7171" width="12.42578125" style="180" customWidth="1"/>
    <col min="7172" max="7172" width="13.42578125" style="180" customWidth="1"/>
    <col min="7173" max="7173" width="11.42578125" style="180" customWidth="1"/>
    <col min="7174" max="7174" width="11.42578125" style="180"/>
    <col min="7175" max="7175" width="2.42578125" style="180" customWidth="1"/>
    <col min="7176" max="7177" width="11.42578125" style="180"/>
    <col min="7178" max="7178" width="32" style="180" bestFit="1" customWidth="1"/>
    <col min="7179" max="7424" width="11.42578125" style="180"/>
    <col min="7425" max="7425" width="2.140625" style="180" customWidth="1"/>
    <col min="7426" max="7426" width="40.28515625" style="180" customWidth="1"/>
    <col min="7427" max="7427" width="12.42578125" style="180" customWidth="1"/>
    <col min="7428" max="7428" width="13.42578125" style="180" customWidth="1"/>
    <col min="7429" max="7429" width="11.42578125" style="180" customWidth="1"/>
    <col min="7430" max="7430" width="11.42578125" style="180"/>
    <col min="7431" max="7431" width="2.42578125" style="180" customWidth="1"/>
    <col min="7432" max="7433" width="11.42578125" style="180"/>
    <col min="7434" max="7434" width="32" style="180" bestFit="1" customWidth="1"/>
    <col min="7435" max="7680" width="11.42578125" style="180"/>
    <col min="7681" max="7681" width="2.140625" style="180" customWidth="1"/>
    <col min="7682" max="7682" width="40.28515625" style="180" customWidth="1"/>
    <col min="7683" max="7683" width="12.42578125" style="180" customWidth="1"/>
    <col min="7684" max="7684" width="13.42578125" style="180" customWidth="1"/>
    <col min="7685" max="7685" width="11.42578125" style="180" customWidth="1"/>
    <col min="7686" max="7686" width="11.42578125" style="180"/>
    <col min="7687" max="7687" width="2.42578125" style="180" customWidth="1"/>
    <col min="7688" max="7689" width="11.42578125" style="180"/>
    <col min="7690" max="7690" width="32" style="180" bestFit="1" customWidth="1"/>
    <col min="7691" max="7936" width="11.42578125" style="180"/>
    <col min="7937" max="7937" width="2.140625" style="180" customWidth="1"/>
    <col min="7938" max="7938" width="40.28515625" style="180" customWidth="1"/>
    <col min="7939" max="7939" width="12.42578125" style="180" customWidth="1"/>
    <col min="7940" max="7940" width="13.42578125" style="180" customWidth="1"/>
    <col min="7941" max="7941" width="11.42578125" style="180" customWidth="1"/>
    <col min="7942" max="7942" width="11.42578125" style="180"/>
    <col min="7943" max="7943" width="2.42578125" style="180" customWidth="1"/>
    <col min="7944" max="7945" width="11.42578125" style="180"/>
    <col min="7946" max="7946" width="32" style="180" bestFit="1" customWidth="1"/>
    <col min="7947" max="8192" width="11.42578125" style="180"/>
    <col min="8193" max="8193" width="2.140625" style="180" customWidth="1"/>
    <col min="8194" max="8194" width="40.28515625" style="180" customWidth="1"/>
    <col min="8195" max="8195" width="12.42578125" style="180" customWidth="1"/>
    <col min="8196" max="8196" width="13.42578125" style="180" customWidth="1"/>
    <col min="8197" max="8197" width="11.42578125" style="180" customWidth="1"/>
    <col min="8198" max="8198" width="11.42578125" style="180"/>
    <col min="8199" max="8199" width="2.42578125" style="180" customWidth="1"/>
    <col min="8200" max="8201" width="11.42578125" style="180"/>
    <col min="8202" max="8202" width="32" style="180" bestFit="1" customWidth="1"/>
    <col min="8203" max="8448" width="11.42578125" style="180"/>
    <col min="8449" max="8449" width="2.140625" style="180" customWidth="1"/>
    <col min="8450" max="8450" width="40.28515625" style="180" customWidth="1"/>
    <col min="8451" max="8451" width="12.42578125" style="180" customWidth="1"/>
    <col min="8452" max="8452" width="13.42578125" style="180" customWidth="1"/>
    <col min="8453" max="8453" width="11.42578125" style="180" customWidth="1"/>
    <col min="8454" max="8454" width="11.42578125" style="180"/>
    <col min="8455" max="8455" width="2.42578125" style="180" customWidth="1"/>
    <col min="8456" max="8457" width="11.42578125" style="180"/>
    <col min="8458" max="8458" width="32" style="180" bestFit="1" customWidth="1"/>
    <col min="8459" max="8704" width="11.42578125" style="180"/>
    <col min="8705" max="8705" width="2.140625" style="180" customWidth="1"/>
    <col min="8706" max="8706" width="40.28515625" style="180" customWidth="1"/>
    <col min="8707" max="8707" width="12.42578125" style="180" customWidth="1"/>
    <col min="8708" max="8708" width="13.42578125" style="180" customWidth="1"/>
    <col min="8709" max="8709" width="11.42578125" style="180" customWidth="1"/>
    <col min="8710" max="8710" width="11.42578125" style="180"/>
    <col min="8711" max="8711" width="2.42578125" style="180" customWidth="1"/>
    <col min="8712" max="8713" width="11.42578125" style="180"/>
    <col min="8714" max="8714" width="32" style="180" bestFit="1" customWidth="1"/>
    <col min="8715" max="8960" width="11.42578125" style="180"/>
    <col min="8961" max="8961" width="2.140625" style="180" customWidth="1"/>
    <col min="8962" max="8962" width="40.28515625" style="180" customWidth="1"/>
    <col min="8963" max="8963" width="12.42578125" style="180" customWidth="1"/>
    <col min="8964" max="8964" width="13.42578125" style="180" customWidth="1"/>
    <col min="8965" max="8965" width="11.42578125" style="180" customWidth="1"/>
    <col min="8966" max="8966" width="11.42578125" style="180"/>
    <col min="8967" max="8967" width="2.42578125" style="180" customWidth="1"/>
    <col min="8968" max="8969" width="11.42578125" style="180"/>
    <col min="8970" max="8970" width="32" style="180" bestFit="1" customWidth="1"/>
    <col min="8971" max="9216" width="11.42578125" style="180"/>
    <col min="9217" max="9217" width="2.140625" style="180" customWidth="1"/>
    <col min="9218" max="9218" width="40.28515625" style="180" customWidth="1"/>
    <col min="9219" max="9219" width="12.42578125" style="180" customWidth="1"/>
    <col min="9220" max="9220" width="13.42578125" style="180" customWidth="1"/>
    <col min="9221" max="9221" width="11.42578125" style="180" customWidth="1"/>
    <col min="9222" max="9222" width="11.42578125" style="180"/>
    <col min="9223" max="9223" width="2.42578125" style="180" customWidth="1"/>
    <col min="9224" max="9225" width="11.42578125" style="180"/>
    <col min="9226" max="9226" width="32" style="180" bestFit="1" customWidth="1"/>
    <col min="9227" max="9472" width="11.42578125" style="180"/>
    <col min="9473" max="9473" width="2.140625" style="180" customWidth="1"/>
    <col min="9474" max="9474" width="40.28515625" style="180" customWidth="1"/>
    <col min="9475" max="9475" width="12.42578125" style="180" customWidth="1"/>
    <col min="9476" max="9476" width="13.42578125" style="180" customWidth="1"/>
    <col min="9477" max="9477" width="11.42578125" style="180" customWidth="1"/>
    <col min="9478" max="9478" width="11.42578125" style="180"/>
    <col min="9479" max="9479" width="2.42578125" style="180" customWidth="1"/>
    <col min="9480" max="9481" width="11.42578125" style="180"/>
    <col min="9482" max="9482" width="32" style="180" bestFit="1" customWidth="1"/>
    <col min="9483" max="9728" width="11.42578125" style="180"/>
    <col min="9729" max="9729" width="2.140625" style="180" customWidth="1"/>
    <col min="9730" max="9730" width="40.28515625" style="180" customWidth="1"/>
    <col min="9731" max="9731" width="12.42578125" style="180" customWidth="1"/>
    <col min="9732" max="9732" width="13.42578125" style="180" customWidth="1"/>
    <col min="9733" max="9733" width="11.42578125" style="180" customWidth="1"/>
    <col min="9734" max="9734" width="11.42578125" style="180"/>
    <col min="9735" max="9735" width="2.42578125" style="180" customWidth="1"/>
    <col min="9736" max="9737" width="11.42578125" style="180"/>
    <col min="9738" max="9738" width="32" style="180" bestFit="1" customWidth="1"/>
    <col min="9739" max="9984" width="11.42578125" style="180"/>
    <col min="9985" max="9985" width="2.140625" style="180" customWidth="1"/>
    <col min="9986" max="9986" width="40.28515625" style="180" customWidth="1"/>
    <col min="9987" max="9987" width="12.42578125" style="180" customWidth="1"/>
    <col min="9988" max="9988" width="13.42578125" style="180" customWidth="1"/>
    <col min="9989" max="9989" width="11.42578125" style="180" customWidth="1"/>
    <col min="9990" max="9990" width="11.42578125" style="180"/>
    <col min="9991" max="9991" width="2.42578125" style="180" customWidth="1"/>
    <col min="9992" max="9993" width="11.42578125" style="180"/>
    <col min="9994" max="9994" width="32" style="180" bestFit="1" customWidth="1"/>
    <col min="9995" max="10240" width="11.42578125" style="180"/>
    <col min="10241" max="10241" width="2.140625" style="180" customWidth="1"/>
    <col min="10242" max="10242" width="40.28515625" style="180" customWidth="1"/>
    <col min="10243" max="10243" width="12.42578125" style="180" customWidth="1"/>
    <col min="10244" max="10244" width="13.42578125" style="180" customWidth="1"/>
    <col min="10245" max="10245" width="11.42578125" style="180" customWidth="1"/>
    <col min="10246" max="10246" width="11.42578125" style="180"/>
    <col min="10247" max="10247" width="2.42578125" style="180" customWidth="1"/>
    <col min="10248" max="10249" width="11.42578125" style="180"/>
    <col min="10250" max="10250" width="32" style="180" bestFit="1" customWidth="1"/>
    <col min="10251" max="10496" width="11.42578125" style="180"/>
    <col min="10497" max="10497" width="2.140625" style="180" customWidth="1"/>
    <col min="10498" max="10498" width="40.28515625" style="180" customWidth="1"/>
    <col min="10499" max="10499" width="12.42578125" style="180" customWidth="1"/>
    <col min="10500" max="10500" width="13.42578125" style="180" customWidth="1"/>
    <col min="10501" max="10501" width="11.42578125" style="180" customWidth="1"/>
    <col min="10502" max="10502" width="11.42578125" style="180"/>
    <col min="10503" max="10503" width="2.42578125" style="180" customWidth="1"/>
    <col min="10504" max="10505" width="11.42578125" style="180"/>
    <col min="10506" max="10506" width="32" style="180" bestFit="1" customWidth="1"/>
    <col min="10507" max="10752" width="11.42578125" style="180"/>
    <col min="10753" max="10753" width="2.140625" style="180" customWidth="1"/>
    <col min="10754" max="10754" width="40.28515625" style="180" customWidth="1"/>
    <col min="10755" max="10755" width="12.42578125" style="180" customWidth="1"/>
    <col min="10756" max="10756" width="13.42578125" style="180" customWidth="1"/>
    <col min="10757" max="10757" width="11.42578125" style="180" customWidth="1"/>
    <col min="10758" max="10758" width="11.42578125" style="180"/>
    <col min="10759" max="10759" width="2.42578125" style="180" customWidth="1"/>
    <col min="10760" max="10761" width="11.42578125" style="180"/>
    <col min="10762" max="10762" width="32" style="180" bestFit="1" customWidth="1"/>
    <col min="10763" max="11008" width="11.42578125" style="180"/>
    <col min="11009" max="11009" width="2.140625" style="180" customWidth="1"/>
    <col min="11010" max="11010" width="40.28515625" style="180" customWidth="1"/>
    <col min="11011" max="11011" width="12.42578125" style="180" customWidth="1"/>
    <col min="11012" max="11012" width="13.42578125" style="180" customWidth="1"/>
    <col min="11013" max="11013" width="11.42578125" style="180" customWidth="1"/>
    <col min="11014" max="11014" width="11.42578125" style="180"/>
    <col min="11015" max="11015" width="2.42578125" style="180" customWidth="1"/>
    <col min="11016" max="11017" width="11.42578125" style="180"/>
    <col min="11018" max="11018" width="32" style="180" bestFit="1" customWidth="1"/>
    <col min="11019" max="11264" width="11.42578125" style="180"/>
    <col min="11265" max="11265" width="2.140625" style="180" customWidth="1"/>
    <col min="11266" max="11266" width="40.28515625" style="180" customWidth="1"/>
    <col min="11267" max="11267" width="12.42578125" style="180" customWidth="1"/>
    <col min="11268" max="11268" width="13.42578125" style="180" customWidth="1"/>
    <col min="11269" max="11269" width="11.42578125" style="180" customWidth="1"/>
    <col min="11270" max="11270" width="11.42578125" style="180"/>
    <col min="11271" max="11271" width="2.42578125" style="180" customWidth="1"/>
    <col min="11272" max="11273" width="11.42578125" style="180"/>
    <col min="11274" max="11274" width="32" style="180" bestFit="1" customWidth="1"/>
    <col min="11275" max="11520" width="11.42578125" style="180"/>
    <col min="11521" max="11521" width="2.140625" style="180" customWidth="1"/>
    <col min="11522" max="11522" width="40.28515625" style="180" customWidth="1"/>
    <col min="11523" max="11523" width="12.42578125" style="180" customWidth="1"/>
    <col min="11524" max="11524" width="13.42578125" style="180" customWidth="1"/>
    <col min="11525" max="11525" width="11.42578125" style="180" customWidth="1"/>
    <col min="11526" max="11526" width="11.42578125" style="180"/>
    <col min="11527" max="11527" width="2.42578125" style="180" customWidth="1"/>
    <col min="11528" max="11529" width="11.42578125" style="180"/>
    <col min="11530" max="11530" width="32" style="180" bestFit="1" customWidth="1"/>
    <col min="11531" max="11776" width="11.42578125" style="180"/>
    <col min="11777" max="11777" width="2.140625" style="180" customWidth="1"/>
    <col min="11778" max="11778" width="40.28515625" style="180" customWidth="1"/>
    <col min="11779" max="11779" width="12.42578125" style="180" customWidth="1"/>
    <col min="11780" max="11780" width="13.42578125" style="180" customWidth="1"/>
    <col min="11781" max="11781" width="11.42578125" style="180" customWidth="1"/>
    <col min="11782" max="11782" width="11.42578125" style="180"/>
    <col min="11783" max="11783" width="2.42578125" style="180" customWidth="1"/>
    <col min="11784" max="11785" width="11.42578125" style="180"/>
    <col min="11786" max="11786" width="32" style="180" bestFit="1" customWidth="1"/>
    <col min="11787" max="12032" width="11.42578125" style="180"/>
    <col min="12033" max="12033" width="2.140625" style="180" customWidth="1"/>
    <col min="12034" max="12034" width="40.28515625" style="180" customWidth="1"/>
    <col min="12035" max="12035" width="12.42578125" style="180" customWidth="1"/>
    <col min="12036" max="12036" width="13.42578125" style="180" customWidth="1"/>
    <col min="12037" max="12037" width="11.42578125" style="180" customWidth="1"/>
    <col min="12038" max="12038" width="11.42578125" style="180"/>
    <col min="12039" max="12039" width="2.42578125" style="180" customWidth="1"/>
    <col min="12040" max="12041" width="11.42578125" style="180"/>
    <col min="12042" max="12042" width="32" style="180" bestFit="1" customWidth="1"/>
    <col min="12043" max="12288" width="11.42578125" style="180"/>
    <col min="12289" max="12289" width="2.140625" style="180" customWidth="1"/>
    <col min="12290" max="12290" width="40.28515625" style="180" customWidth="1"/>
    <col min="12291" max="12291" width="12.42578125" style="180" customWidth="1"/>
    <col min="12292" max="12292" width="13.42578125" style="180" customWidth="1"/>
    <col min="12293" max="12293" width="11.42578125" style="180" customWidth="1"/>
    <col min="12294" max="12294" width="11.42578125" style="180"/>
    <col min="12295" max="12295" width="2.42578125" style="180" customWidth="1"/>
    <col min="12296" max="12297" width="11.42578125" style="180"/>
    <col min="12298" max="12298" width="32" style="180" bestFit="1" customWidth="1"/>
    <col min="12299" max="12544" width="11.42578125" style="180"/>
    <col min="12545" max="12545" width="2.140625" style="180" customWidth="1"/>
    <col min="12546" max="12546" width="40.28515625" style="180" customWidth="1"/>
    <col min="12547" max="12547" width="12.42578125" style="180" customWidth="1"/>
    <col min="12548" max="12548" width="13.42578125" style="180" customWidth="1"/>
    <col min="12549" max="12549" width="11.42578125" style="180" customWidth="1"/>
    <col min="12550" max="12550" width="11.42578125" style="180"/>
    <col min="12551" max="12551" width="2.42578125" style="180" customWidth="1"/>
    <col min="12552" max="12553" width="11.42578125" style="180"/>
    <col min="12554" max="12554" width="32" style="180" bestFit="1" customWidth="1"/>
    <col min="12555" max="12800" width="11.42578125" style="180"/>
    <col min="12801" max="12801" width="2.140625" style="180" customWidth="1"/>
    <col min="12802" max="12802" width="40.28515625" style="180" customWidth="1"/>
    <col min="12803" max="12803" width="12.42578125" style="180" customWidth="1"/>
    <col min="12804" max="12804" width="13.42578125" style="180" customWidth="1"/>
    <col min="12805" max="12805" width="11.42578125" style="180" customWidth="1"/>
    <col min="12806" max="12806" width="11.42578125" style="180"/>
    <col min="12807" max="12807" width="2.42578125" style="180" customWidth="1"/>
    <col min="12808" max="12809" width="11.42578125" style="180"/>
    <col min="12810" max="12810" width="32" style="180" bestFit="1" customWidth="1"/>
    <col min="12811" max="13056" width="11.42578125" style="180"/>
    <col min="13057" max="13057" width="2.140625" style="180" customWidth="1"/>
    <col min="13058" max="13058" width="40.28515625" style="180" customWidth="1"/>
    <col min="13059" max="13059" width="12.42578125" style="180" customWidth="1"/>
    <col min="13060" max="13060" width="13.42578125" style="180" customWidth="1"/>
    <col min="13061" max="13061" width="11.42578125" style="180" customWidth="1"/>
    <col min="13062" max="13062" width="11.42578125" style="180"/>
    <col min="13063" max="13063" width="2.42578125" style="180" customWidth="1"/>
    <col min="13064" max="13065" width="11.42578125" style="180"/>
    <col min="13066" max="13066" width="32" style="180" bestFit="1" customWidth="1"/>
    <col min="13067" max="13312" width="11.42578125" style="180"/>
    <col min="13313" max="13313" width="2.140625" style="180" customWidth="1"/>
    <col min="13314" max="13314" width="40.28515625" style="180" customWidth="1"/>
    <col min="13315" max="13315" width="12.42578125" style="180" customWidth="1"/>
    <col min="13316" max="13316" width="13.42578125" style="180" customWidth="1"/>
    <col min="13317" max="13317" width="11.42578125" style="180" customWidth="1"/>
    <col min="13318" max="13318" width="11.42578125" style="180"/>
    <col min="13319" max="13319" width="2.42578125" style="180" customWidth="1"/>
    <col min="13320" max="13321" width="11.42578125" style="180"/>
    <col min="13322" max="13322" width="32" style="180" bestFit="1" customWidth="1"/>
    <col min="13323" max="13568" width="11.42578125" style="180"/>
    <col min="13569" max="13569" width="2.140625" style="180" customWidth="1"/>
    <col min="13570" max="13570" width="40.28515625" style="180" customWidth="1"/>
    <col min="13571" max="13571" width="12.42578125" style="180" customWidth="1"/>
    <col min="13572" max="13572" width="13.42578125" style="180" customWidth="1"/>
    <col min="13573" max="13573" width="11.42578125" style="180" customWidth="1"/>
    <col min="13574" max="13574" width="11.42578125" style="180"/>
    <col min="13575" max="13575" width="2.42578125" style="180" customWidth="1"/>
    <col min="13576" max="13577" width="11.42578125" style="180"/>
    <col min="13578" max="13578" width="32" style="180" bestFit="1" customWidth="1"/>
    <col min="13579" max="13824" width="11.42578125" style="180"/>
    <col min="13825" max="13825" width="2.140625" style="180" customWidth="1"/>
    <col min="13826" max="13826" width="40.28515625" style="180" customWidth="1"/>
    <col min="13827" max="13827" width="12.42578125" style="180" customWidth="1"/>
    <col min="13828" max="13828" width="13.42578125" style="180" customWidth="1"/>
    <col min="13829" max="13829" width="11.42578125" style="180" customWidth="1"/>
    <col min="13830" max="13830" width="11.42578125" style="180"/>
    <col min="13831" max="13831" width="2.42578125" style="180" customWidth="1"/>
    <col min="13832" max="13833" width="11.42578125" style="180"/>
    <col min="13834" max="13834" width="32" style="180" bestFit="1" customWidth="1"/>
    <col min="13835" max="14080" width="11.42578125" style="180"/>
    <col min="14081" max="14081" width="2.140625" style="180" customWidth="1"/>
    <col min="14082" max="14082" width="40.28515625" style="180" customWidth="1"/>
    <col min="14083" max="14083" width="12.42578125" style="180" customWidth="1"/>
    <col min="14084" max="14084" width="13.42578125" style="180" customWidth="1"/>
    <col min="14085" max="14085" width="11.42578125" style="180" customWidth="1"/>
    <col min="14086" max="14086" width="11.42578125" style="180"/>
    <col min="14087" max="14087" width="2.42578125" style="180" customWidth="1"/>
    <col min="14088" max="14089" width="11.42578125" style="180"/>
    <col min="14090" max="14090" width="32" style="180" bestFit="1" customWidth="1"/>
    <col min="14091" max="14336" width="11.42578125" style="180"/>
    <col min="14337" max="14337" width="2.140625" style="180" customWidth="1"/>
    <col min="14338" max="14338" width="40.28515625" style="180" customWidth="1"/>
    <col min="14339" max="14339" width="12.42578125" style="180" customWidth="1"/>
    <col min="14340" max="14340" width="13.42578125" style="180" customWidth="1"/>
    <col min="14341" max="14341" width="11.42578125" style="180" customWidth="1"/>
    <col min="14342" max="14342" width="11.42578125" style="180"/>
    <col min="14343" max="14343" width="2.42578125" style="180" customWidth="1"/>
    <col min="14344" max="14345" width="11.42578125" style="180"/>
    <col min="14346" max="14346" width="32" style="180" bestFit="1" customWidth="1"/>
    <col min="14347" max="14592" width="11.42578125" style="180"/>
    <col min="14593" max="14593" width="2.140625" style="180" customWidth="1"/>
    <col min="14594" max="14594" width="40.28515625" style="180" customWidth="1"/>
    <col min="14595" max="14595" width="12.42578125" style="180" customWidth="1"/>
    <col min="14596" max="14596" width="13.42578125" style="180" customWidth="1"/>
    <col min="14597" max="14597" width="11.42578125" style="180" customWidth="1"/>
    <col min="14598" max="14598" width="11.42578125" style="180"/>
    <col min="14599" max="14599" width="2.42578125" style="180" customWidth="1"/>
    <col min="14600" max="14601" width="11.42578125" style="180"/>
    <col min="14602" max="14602" width="32" style="180" bestFit="1" customWidth="1"/>
    <col min="14603" max="14848" width="11.42578125" style="180"/>
    <col min="14849" max="14849" width="2.140625" style="180" customWidth="1"/>
    <col min="14850" max="14850" width="40.28515625" style="180" customWidth="1"/>
    <col min="14851" max="14851" width="12.42578125" style="180" customWidth="1"/>
    <col min="14852" max="14852" width="13.42578125" style="180" customWidth="1"/>
    <col min="14853" max="14853" width="11.42578125" style="180" customWidth="1"/>
    <col min="14854" max="14854" width="11.42578125" style="180"/>
    <col min="14855" max="14855" width="2.42578125" style="180" customWidth="1"/>
    <col min="14856" max="14857" width="11.42578125" style="180"/>
    <col min="14858" max="14858" width="32" style="180" bestFit="1" customWidth="1"/>
    <col min="14859" max="15104" width="11.42578125" style="180"/>
    <col min="15105" max="15105" width="2.140625" style="180" customWidth="1"/>
    <col min="15106" max="15106" width="40.28515625" style="180" customWidth="1"/>
    <col min="15107" max="15107" width="12.42578125" style="180" customWidth="1"/>
    <col min="15108" max="15108" width="13.42578125" style="180" customWidth="1"/>
    <col min="15109" max="15109" width="11.42578125" style="180" customWidth="1"/>
    <col min="15110" max="15110" width="11.42578125" style="180"/>
    <col min="15111" max="15111" width="2.42578125" style="180" customWidth="1"/>
    <col min="15112" max="15113" width="11.42578125" style="180"/>
    <col min="15114" max="15114" width="32" style="180" bestFit="1" customWidth="1"/>
    <col min="15115" max="15360" width="11.42578125" style="180"/>
    <col min="15361" max="15361" width="2.140625" style="180" customWidth="1"/>
    <col min="15362" max="15362" width="40.28515625" style="180" customWidth="1"/>
    <col min="15363" max="15363" width="12.42578125" style="180" customWidth="1"/>
    <col min="15364" max="15364" width="13.42578125" style="180" customWidth="1"/>
    <col min="15365" max="15365" width="11.42578125" style="180" customWidth="1"/>
    <col min="15366" max="15366" width="11.42578125" style="180"/>
    <col min="15367" max="15367" width="2.42578125" style="180" customWidth="1"/>
    <col min="15368" max="15369" width="11.42578125" style="180"/>
    <col min="15370" max="15370" width="32" style="180" bestFit="1" customWidth="1"/>
    <col min="15371" max="15616" width="11.42578125" style="180"/>
    <col min="15617" max="15617" width="2.140625" style="180" customWidth="1"/>
    <col min="15618" max="15618" width="40.28515625" style="180" customWidth="1"/>
    <col min="15619" max="15619" width="12.42578125" style="180" customWidth="1"/>
    <col min="15620" max="15620" width="13.42578125" style="180" customWidth="1"/>
    <col min="15621" max="15621" width="11.42578125" style="180" customWidth="1"/>
    <col min="15622" max="15622" width="11.42578125" style="180"/>
    <col min="15623" max="15623" width="2.42578125" style="180" customWidth="1"/>
    <col min="15624" max="15625" width="11.42578125" style="180"/>
    <col min="15626" max="15626" width="32" style="180" bestFit="1" customWidth="1"/>
    <col min="15627" max="15872" width="11.42578125" style="180"/>
    <col min="15873" max="15873" width="2.140625" style="180" customWidth="1"/>
    <col min="15874" max="15874" width="40.28515625" style="180" customWidth="1"/>
    <col min="15875" max="15875" width="12.42578125" style="180" customWidth="1"/>
    <col min="15876" max="15876" width="13.42578125" style="180" customWidth="1"/>
    <col min="15877" max="15877" width="11.42578125" style="180" customWidth="1"/>
    <col min="15878" max="15878" width="11.42578125" style="180"/>
    <col min="15879" max="15879" width="2.42578125" style="180" customWidth="1"/>
    <col min="15880" max="15881" width="11.42578125" style="180"/>
    <col min="15882" max="15882" width="32" style="180" bestFit="1" customWidth="1"/>
    <col min="15883" max="16128" width="11.42578125" style="180"/>
    <col min="16129" max="16129" width="2.140625" style="180" customWidth="1"/>
    <col min="16130" max="16130" width="40.28515625" style="180" customWidth="1"/>
    <col min="16131" max="16131" width="12.42578125" style="180" customWidth="1"/>
    <col min="16132" max="16132" width="13.42578125" style="180" customWidth="1"/>
    <col min="16133" max="16133" width="11.42578125" style="180" customWidth="1"/>
    <col min="16134" max="16134" width="11.42578125" style="180"/>
    <col min="16135" max="16135" width="2.42578125" style="180" customWidth="1"/>
    <col min="16136" max="16137" width="11.42578125" style="180"/>
    <col min="16138" max="16138" width="32" style="180" bestFit="1" customWidth="1"/>
    <col min="16139" max="16384" width="11.42578125" style="180"/>
  </cols>
  <sheetData>
    <row r="1" spans="1:8" x14ac:dyDescent="0.2">
      <c r="A1" s="889" t="s">
        <v>397</v>
      </c>
      <c r="B1" s="889"/>
      <c r="C1" s="889"/>
      <c r="D1" s="889"/>
      <c r="E1" s="889"/>
      <c r="F1" s="889"/>
      <c r="G1" s="889"/>
    </row>
    <row r="3" spans="1:8" x14ac:dyDescent="0.2">
      <c r="B3" s="842" t="s">
        <v>364</v>
      </c>
      <c r="C3" s="842"/>
      <c r="D3" s="842"/>
      <c r="E3" s="842"/>
      <c r="F3" s="842"/>
      <c r="G3" s="249"/>
      <c r="H3" s="249"/>
    </row>
    <row r="5" spans="1:8" x14ac:dyDescent="0.2">
      <c r="B5" s="132"/>
      <c r="C5" s="875" t="s">
        <v>442</v>
      </c>
      <c r="D5" s="890"/>
      <c r="E5" s="891" t="s">
        <v>272</v>
      </c>
      <c r="F5" s="892"/>
    </row>
    <row r="6" spans="1:8" x14ac:dyDescent="0.2">
      <c r="B6" s="471"/>
      <c r="C6" s="607" t="s">
        <v>365</v>
      </c>
      <c r="D6" s="607" t="s">
        <v>366</v>
      </c>
      <c r="E6" s="607" t="s">
        <v>365</v>
      </c>
      <c r="F6" s="607" t="s">
        <v>366</v>
      </c>
    </row>
    <row r="7" spans="1:8" x14ac:dyDescent="0.2">
      <c r="B7" s="346" t="s">
        <v>148</v>
      </c>
      <c r="C7" s="310">
        <v>2.6</v>
      </c>
      <c r="D7" s="310">
        <v>3.2</v>
      </c>
      <c r="E7" s="310">
        <v>3.2203389830508473</v>
      </c>
      <c r="F7" s="172">
        <v>2.0338983050847457</v>
      </c>
    </row>
    <row r="8" spans="1:8" x14ac:dyDescent="0.2">
      <c r="B8" s="350" t="s">
        <v>149</v>
      </c>
      <c r="C8" s="311">
        <v>12.8</v>
      </c>
      <c r="D8" s="311">
        <v>3.6</v>
      </c>
      <c r="E8" s="311">
        <v>11.440677966101696</v>
      </c>
      <c r="F8" s="173">
        <v>6.2711864406779663</v>
      </c>
    </row>
    <row r="9" spans="1:8" x14ac:dyDescent="0.2">
      <c r="B9" s="350" t="s">
        <v>150</v>
      </c>
      <c r="C9" s="311">
        <v>27.4</v>
      </c>
      <c r="D9" s="311">
        <v>17</v>
      </c>
      <c r="E9" s="311">
        <v>30.338983050847457</v>
      </c>
      <c r="F9" s="173">
        <v>20.423728813559322</v>
      </c>
    </row>
    <row r="10" spans="1:8" x14ac:dyDescent="0.2">
      <c r="B10" s="350" t="s">
        <v>151</v>
      </c>
      <c r="C10" s="311">
        <v>14.6</v>
      </c>
      <c r="D10" s="311">
        <v>44</v>
      </c>
      <c r="E10" s="311">
        <v>15.59322033898305</v>
      </c>
      <c r="F10" s="173">
        <v>21.271186440677965</v>
      </c>
    </row>
    <row r="11" spans="1:8" x14ac:dyDescent="0.2">
      <c r="B11" s="350" t="s">
        <v>152</v>
      </c>
      <c r="C11" s="311">
        <v>17</v>
      </c>
      <c r="D11" s="311">
        <v>19.399999999999999</v>
      </c>
      <c r="E11" s="311">
        <v>15.084745762711865</v>
      </c>
      <c r="F11" s="173">
        <v>22.627118644067796</v>
      </c>
    </row>
    <row r="12" spans="1:8" x14ac:dyDescent="0.2">
      <c r="B12" s="350" t="s">
        <v>153</v>
      </c>
      <c r="C12" s="311">
        <v>9.1999999999999993</v>
      </c>
      <c r="D12" s="311">
        <v>14.4</v>
      </c>
      <c r="E12" s="311">
        <v>8.4745762711864412</v>
      </c>
      <c r="F12" s="173">
        <v>4.406779661016949</v>
      </c>
    </row>
    <row r="13" spans="1:8" x14ac:dyDescent="0.2">
      <c r="B13" s="347" t="s">
        <v>212</v>
      </c>
      <c r="C13" s="311">
        <v>0.8</v>
      </c>
      <c r="D13" s="311">
        <v>0.6</v>
      </c>
      <c r="E13" s="311">
        <v>0.59322033898305082</v>
      </c>
      <c r="F13" s="173">
        <v>0.67796610169491522</v>
      </c>
    </row>
    <row r="14" spans="1:8" x14ac:dyDescent="0.2">
      <c r="B14" s="349" t="s">
        <v>211</v>
      </c>
      <c r="C14" s="312">
        <v>15.6</v>
      </c>
      <c r="D14" s="312">
        <v>3</v>
      </c>
      <c r="E14" s="312">
        <v>15.254237288135593</v>
      </c>
      <c r="F14" s="175">
        <v>22.288135593220339</v>
      </c>
    </row>
    <row r="15" spans="1:8" x14ac:dyDescent="0.2">
      <c r="B15" s="250" t="s">
        <v>221</v>
      </c>
      <c r="C15" s="251">
        <v>100</v>
      </c>
      <c r="D15" s="177">
        <v>100</v>
      </c>
      <c r="E15" s="177">
        <v>100</v>
      </c>
      <c r="F15" s="177">
        <v>100</v>
      </c>
    </row>
    <row r="16" spans="1:8" x14ac:dyDescent="0.2">
      <c r="B16" s="252" t="s">
        <v>222</v>
      </c>
      <c r="C16" s="179">
        <v>500</v>
      </c>
      <c r="D16" s="178">
        <v>500</v>
      </c>
      <c r="E16" s="178">
        <v>1180</v>
      </c>
      <c r="F16" s="178">
        <v>1180</v>
      </c>
    </row>
    <row r="19" spans="3:3" x14ac:dyDescent="0.2">
      <c r="C19" s="378"/>
    </row>
  </sheetData>
  <mergeCells count="4">
    <mergeCell ref="A1:G1"/>
    <mergeCell ref="B3:F3"/>
    <mergeCell ref="C5:D5"/>
    <mergeCell ref="E5:F5"/>
  </mergeCells>
  <pageMargins left="0.7" right="0.7" top="0.75" bottom="0.75" header="0.3" footer="0.3"/>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2"/>
  <sheetViews>
    <sheetView workbookViewId="0">
      <selection sqref="A1:I52"/>
    </sheetView>
  </sheetViews>
  <sheetFormatPr baseColWidth="10" defaultRowHeight="12.75" x14ac:dyDescent="0.2"/>
  <cols>
    <col min="1" max="1" width="2.140625" style="180" customWidth="1"/>
    <col min="2" max="2" width="20.85546875" style="180" customWidth="1"/>
    <col min="3" max="3" width="14.7109375" style="180" customWidth="1"/>
    <col min="4" max="4" width="10.7109375" style="180" customWidth="1"/>
    <col min="5" max="5" width="11.140625" style="180" customWidth="1"/>
    <col min="6" max="6" width="10.42578125" style="180" customWidth="1"/>
    <col min="7" max="7" width="11.42578125" style="180" customWidth="1"/>
    <col min="8" max="8" width="11" style="180" bestFit="1" customWidth="1"/>
    <col min="9" max="9" width="2.7109375" style="180" customWidth="1"/>
    <col min="10" max="256" width="11.42578125" style="180"/>
    <col min="257" max="257" width="2.140625" style="180" customWidth="1"/>
    <col min="258" max="258" width="20.85546875" style="180" customWidth="1"/>
    <col min="259" max="259" width="14.7109375" style="180" customWidth="1"/>
    <col min="260" max="260" width="10.7109375" style="180" customWidth="1"/>
    <col min="261" max="261" width="11.140625" style="180" customWidth="1"/>
    <col min="262" max="262" width="10.42578125" style="180" customWidth="1"/>
    <col min="263" max="263" width="11.42578125" style="180" customWidth="1"/>
    <col min="264" max="264" width="11" style="180" bestFit="1" customWidth="1"/>
    <col min="265" max="265" width="2.7109375" style="180" customWidth="1"/>
    <col min="266" max="512" width="11.42578125" style="180"/>
    <col min="513" max="513" width="2.140625" style="180" customWidth="1"/>
    <col min="514" max="514" width="20.85546875" style="180" customWidth="1"/>
    <col min="515" max="515" width="14.7109375" style="180" customWidth="1"/>
    <col min="516" max="516" width="10.7109375" style="180" customWidth="1"/>
    <col min="517" max="517" width="11.140625" style="180" customWidth="1"/>
    <col min="518" max="518" width="10.42578125" style="180" customWidth="1"/>
    <col min="519" max="519" width="11.42578125" style="180" customWidth="1"/>
    <col min="520" max="520" width="11" style="180" bestFit="1" customWidth="1"/>
    <col min="521" max="521" width="2.7109375" style="180" customWidth="1"/>
    <col min="522" max="768" width="11.42578125" style="180"/>
    <col min="769" max="769" width="2.140625" style="180" customWidth="1"/>
    <col min="770" max="770" width="20.85546875" style="180" customWidth="1"/>
    <col min="771" max="771" width="14.7109375" style="180" customWidth="1"/>
    <col min="772" max="772" width="10.7109375" style="180" customWidth="1"/>
    <col min="773" max="773" width="11.140625" style="180" customWidth="1"/>
    <col min="774" max="774" width="10.42578125" style="180" customWidth="1"/>
    <col min="775" max="775" width="11.42578125" style="180" customWidth="1"/>
    <col min="776" max="776" width="11" style="180" bestFit="1" customWidth="1"/>
    <col min="777" max="777" width="2.7109375" style="180" customWidth="1"/>
    <col min="778" max="1024" width="11.42578125" style="180"/>
    <col min="1025" max="1025" width="2.140625" style="180" customWidth="1"/>
    <col min="1026" max="1026" width="20.85546875" style="180" customWidth="1"/>
    <col min="1027" max="1027" width="14.7109375" style="180" customWidth="1"/>
    <col min="1028" max="1028" width="10.7109375" style="180" customWidth="1"/>
    <col min="1029" max="1029" width="11.140625" style="180" customWidth="1"/>
    <col min="1030" max="1030" width="10.42578125" style="180" customWidth="1"/>
    <col min="1031" max="1031" width="11.42578125" style="180" customWidth="1"/>
    <col min="1032" max="1032" width="11" style="180" bestFit="1" customWidth="1"/>
    <col min="1033" max="1033" width="2.7109375" style="180" customWidth="1"/>
    <col min="1034" max="1280" width="11.42578125" style="180"/>
    <col min="1281" max="1281" width="2.140625" style="180" customWidth="1"/>
    <col min="1282" max="1282" width="20.85546875" style="180" customWidth="1"/>
    <col min="1283" max="1283" width="14.7109375" style="180" customWidth="1"/>
    <col min="1284" max="1284" width="10.7109375" style="180" customWidth="1"/>
    <col min="1285" max="1285" width="11.140625" style="180" customWidth="1"/>
    <col min="1286" max="1286" width="10.42578125" style="180" customWidth="1"/>
    <col min="1287" max="1287" width="11.42578125" style="180" customWidth="1"/>
    <col min="1288" max="1288" width="11" style="180" bestFit="1" customWidth="1"/>
    <col min="1289" max="1289" width="2.7109375" style="180" customWidth="1"/>
    <col min="1290" max="1536" width="11.42578125" style="180"/>
    <col min="1537" max="1537" width="2.140625" style="180" customWidth="1"/>
    <col min="1538" max="1538" width="20.85546875" style="180" customWidth="1"/>
    <col min="1539" max="1539" width="14.7109375" style="180" customWidth="1"/>
    <col min="1540" max="1540" width="10.7109375" style="180" customWidth="1"/>
    <col min="1541" max="1541" width="11.140625" style="180" customWidth="1"/>
    <col min="1542" max="1542" width="10.42578125" style="180" customWidth="1"/>
    <col min="1543" max="1543" width="11.42578125" style="180" customWidth="1"/>
    <col min="1544" max="1544" width="11" style="180" bestFit="1" customWidth="1"/>
    <col min="1545" max="1545" width="2.7109375" style="180" customWidth="1"/>
    <col min="1546" max="1792" width="11.42578125" style="180"/>
    <col min="1793" max="1793" width="2.140625" style="180" customWidth="1"/>
    <col min="1794" max="1794" width="20.85546875" style="180" customWidth="1"/>
    <col min="1795" max="1795" width="14.7109375" style="180" customWidth="1"/>
    <col min="1796" max="1796" width="10.7109375" style="180" customWidth="1"/>
    <col min="1797" max="1797" width="11.140625" style="180" customWidth="1"/>
    <col min="1798" max="1798" width="10.42578125" style="180" customWidth="1"/>
    <col min="1799" max="1799" width="11.42578125" style="180" customWidth="1"/>
    <col min="1800" max="1800" width="11" style="180" bestFit="1" customWidth="1"/>
    <col min="1801" max="1801" width="2.7109375" style="180" customWidth="1"/>
    <col min="1802" max="2048" width="11.42578125" style="180"/>
    <col min="2049" max="2049" width="2.140625" style="180" customWidth="1"/>
    <col min="2050" max="2050" width="20.85546875" style="180" customWidth="1"/>
    <col min="2051" max="2051" width="14.7109375" style="180" customWidth="1"/>
    <col min="2052" max="2052" width="10.7109375" style="180" customWidth="1"/>
    <col min="2053" max="2053" width="11.140625" style="180" customWidth="1"/>
    <col min="2054" max="2054" width="10.42578125" style="180" customWidth="1"/>
    <col min="2055" max="2055" width="11.42578125" style="180" customWidth="1"/>
    <col min="2056" max="2056" width="11" style="180" bestFit="1" customWidth="1"/>
    <col min="2057" max="2057" width="2.7109375" style="180" customWidth="1"/>
    <col min="2058" max="2304" width="11.42578125" style="180"/>
    <col min="2305" max="2305" width="2.140625" style="180" customWidth="1"/>
    <col min="2306" max="2306" width="20.85546875" style="180" customWidth="1"/>
    <col min="2307" max="2307" width="14.7109375" style="180" customWidth="1"/>
    <col min="2308" max="2308" width="10.7109375" style="180" customWidth="1"/>
    <col min="2309" max="2309" width="11.140625" style="180" customWidth="1"/>
    <col min="2310" max="2310" width="10.42578125" style="180" customWidth="1"/>
    <col min="2311" max="2311" width="11.42578125" style="180" customWidth="1"/>
    <col min="2312" max="2312" width="11" style="180" bestFit="1" customWidth="1"/>
    <col min="2313" max="2313" width="2.7109375" style="180" customWidth="1"/>
    <col min="2314" max="2560" width="11.42578125" style="180"/>
    <col min="2561" max="2561" width="2.140625" style="180" customWidth="1"/>
    <col min="2562" max="2562" width="20.85546875" style="180" customWidth="1"/>
    <col min="2563" max="2563" width="14.7109375" style="180" customWidth="1"/>
    <col min="2564" max="2564" width="10.7109375" style="180" customWidth="1"/>
    <col min="2565" max="2565" width="11.140625" style="180" customWidth="1"/>
    <col min="2566" max="2566" width="10.42578125" style="180" customWidth="1"/>
    <col min="2567" max="2567" width="11.42578125" style="180" customWidth="1"/>
    <col min="2568" max="2568" width="11" style="180" bestFit="1" customWidth="1"/>
    <col min="2569" max="2569" width="2.7109375" style="180" customWidth="1"/>
    <col min="2570" max="2816" width="11.42578125" style="180"/>
    <col min="2817" max="2817" width="2.140625" style="180" customWidth="1"/>
    <col min="2818" max="2818" width="20.85546875" style="180" customWidth="1"/>
    <col min="2819" max="2819" width="14.7109375" style="180" customWidth="1"/>
    <col min="2820" max="2820" width="10.7109375" style="180" customWidth="1"/>
    <col min="2821" max="2821" width="11.140625" style="180" customWidth="1"/>
    <col min="2822" max="2822" width="10.42578125" style="180" customWidth="1"/>
    <col min="2823" max="2823" width="11.42578125" style="180" customWidth="1"/>
    <col min="2824" max="2824" width="11" style="180" bestFit="1" customWidth="1"/>
    <col min="2825" max="2825" width="2.7109375" style="180" customWidth="1"/>
    <col min="2826" max="3072" width="11.42578125" style="180"/>
    <col min="3073" max="3073" width="2.140625" style="180" customWidth="1"/>
    <col min="3074" max="3074" width="20.85546875" style="180" customWidth="1"/>
    <col min="3075" max="3075" width="14.7109375" style="180" customWidth="1"/>
    <col min="3076" max="3076" width="10.7109375" style="180" customWidth="1"/>
    <col min="3077" max="3077" width="11.140625" style="180" customWidth="1"/>
    <col min="3078" max="3078" width="10.42578125" style="180" customWidth="1"/>
    <col min="3079" max="3079" width="11.42578125" style="180" customWidth="1"/>
    <col min="3080" max="3080" width="11" style="180" bestFit="1" customWidth="1"/>
    <col min="3081" max="3081" width="2.7109375" style="180" customWidth="1"/>
    <col min="3082" max="3328" width="11.42578125" style="180"/>
    <col min="3329" max="3329" width="2.140625" style="180" customWidth="1"/>
    <col min="3330" max="3330" width="20.85546875" style="180" customWidth="1"/>
    <col min="3331" max="3331" width="14.7109375" style="180" customWidth="1"/>
    <col min="3332" max="3332" width="10.7109375" style="180" customWidth="1"/>
    <col min="3333" max="3333" width="11.140625" style="180" customWidth="1"/>
    <col min="3334" max="3334" width="10.42578125" style="180" customWidth="1"/>
    <col min="3335" max="3335" width="11.42578125" style="180" customWidth="1"/>
    <col min="3336" max="3336" width="11" style="180" bestFit="1" customWidth="1"/>
    <col min="3337" max="3337" width="2.7109375" style="180" customWidth="1"/>
    <col min="3338" max="3584" width="11.42578125" style="180"/>
    <col min="3585" max="3585" width="2.140625" style="180" customWidth="1"/>
    <col min="3586" max="3586" width="20.85546875" style="180" customWidth="1"/>
    <col min="3587" max="3587" width="14.7109375" style="180" customWidth="1"/>
    <col min="3588" max="3588" width="10.7109375" style="180" customWidth="1"/>
    <col min="3589" max="3589" width="11.140625" style="180" customWidth="1"/>
    <col min="3590" max="3590" width="10.42578125" style="180" customWidth="1"/>
    <col min="3591" max="3591" width="11.42578125" style="180" customWidth="1"/>
    <col min="3592" max="3592" width="11" style="180" bestFit="1" customWidth="1"/>
    <col min="3593" max="3593" width="2.7109375" style="180" customWidth="1"/>
    <col min="3594" max="3840" width="11.42578125" style="180"/>
    <col min="3841" max="3841" width="2.140625" style="180" customWidth="1"/>
    <col min="3842" max="3842" width="20.85546875" style="180" customWidth="1"/>
    <col min="3843" max="3843" width="14.7109375" style="180" customWidth="1"/>
    <col min="3844" max="3844" width="10.7109375" style="180" customWidth="1"/>
    <col min="3845" max="3845" width="11.140625" style="180" customWidth="1"/>
    <col min="3846" max="3846" width="10.42578125" style="180" customWidth="1"/>
    <col min="3847" max="3847" width="11.42578125" style="180" customWidth="1"/>
    <col min="3848" max="3848" width="11" style="180" bestFit="1" customWidth="1"/>
    <col min="3849" max="3849" width="2.7109375" style="180" customWidth="1"/>
    <col min="3850" max="4096" width="11.42578125" style="180"/>
    <col min="4097" max="4097" width="2.140625" style="180" customWidth="1"/>
    <col min="4098" max="4098" width="20.85546875" style="180" customWidth="1"/>
    <col min="4099" max="4099" width="14.7109375" style="180" customWidth="1"/>
    <col min="4100" max="4100" width="10.7109375" style="180" customWidth="1"/>
    <col min="4101" max="4101" width="11.140625" style="180" customWidth="1"/>
    <col min="4102" max="4102" width="10.42578125" style="180" customWidth="1"/>
    <col min="4103" max="4103" width="11.42578125" style="180" customWidth="1"/>
    <col min="4104" max="4104" width="11" style="180" bestFit="1" customWidth="1"/>
    <col min="4105" max="4105" width="2.7109375" style="180" customWidth="1"/>
    <col min="4106" max="4352" width="11.42578125" style="180"/>
    <col min="4353" max="4353" width="2.140625" style="180" customWidth="1"/>
    <col min="4354" max="4354" width="20.85546875" style="180" customWidth="1"/>
    <col min="4355" max="4355" width="14.7109375" style="180" customWidth="1"/>
    <col min="4356" max="4356" width="10.7109375" style="180" customWidth="1"/>
    <col min="4357" max="4357" width="11.140625" style="180" customWidth="1"/>
    <col min="4358" max="4358" width="10.42578125" style="180" customWidth="1"/>
    <col min="4359" max="4359" width="11.42578125" style="180" customWidth="1"/>
    <col min="4360" max="4360" width="11" style="180" bestFit="1" customWidth="1"/>
    <col min="4361" max="4361" width="2.7109375" style="180" customWidth="1"/>
    <col min="4362" max="4608" width="11.42578125" style="180"/>
    <col min="4609" max="4609" width="2.140625" style="180" customWidth="1"/>
    <col min="4610" max="4610" width="20.85546875" style="180" customWidth="1"/>
    <col min="4611" max="4611" width="14.7109375" style="180" customWidth="1"/>
    <col min="4612" max="4612" width="10.7109375" style="180" customWidth="1"/>
    <col min="4613" max="4613" width="11.140625" style="180" customWidth="1"/>
    <col min="4614" max="4614" width="10.42578125" style="180" customWidth="1"/>
    <col min="4615" max="4615" width="11.42578125" style="180" customWidth="1"/>
    <col min="4616" max="4616" width="11" style="180" bestFit="1" customWidth="1"/>
    <col min="4617" max="4617" width="2.7109375" style="180" customWidth="1"/>
    <col min="4618" max="4864" width="11.42578125" style="180"/>
    <col min="4865" max="4865" width="2.140625" style="180" customWidth="1"/>
    <col min="4866" max="4866" width="20.85546875" style="180" customWidth="1"/>
    <col min="4867" max="4867" width="14.7109375" style="180" customWidth="1"/>
    <col min="4868" max="4868" width="10.7109375" style="180" customWidth="1"/>
    <col min="4869" max="4869" width="11.140625" style="180" customWidth="1"/>
    <col min="4870" max="4870" width="10.42578125" style="180" customWidth="1"/>
    <col min="4871" max="4871" width="11.42578125" style="180" customWidth="1"/>
    <col min="4872" max="4872" width="11" style="180" bestFit="1" customWidth="1"/>
    <col min="4873" max="4873" width="2.7109375" style="180" customWidth="1"/>
    <col min="4874" max="5120" width="11.42578125" style="180"/>
    <col min="5121" max="5121" width="2.140625" style="180" customWidth="1"/>
    <col min="5122" max="5122" width="20.85546875" style="180" customWidth="1"/>
    <col min="5123" max="5123" width="14.7109375" style="180" customWidth="1"/>
    <col min="5124" max="5124" width="10.7109375" style="180" customWidth="1"/>
    <col min="5125" max="5125" width="11.140625" style="180" customWidth="1"/>
    <col min="5126" max="5126" width="10.42578125" style="180" customWidth="1"/>
    <col min="5127" max="5127" width="11.42578125" style="180" customWidth="1"/>
    <col min="5128" max="5128" width="11" style="180" bestFit="1" customWidth="1"/>
    <col min="5129" max="5129" width="2.7109375" style="180" customWidth="1"/>
    <col min="5130" max="5376" width="11.42578125" style="180"/>
    <col min="5377" max="5377" width="2.140625" style="180" customWidth="1"/>
    <col min="5378" max="5378" width="20.85546875" style="180" customWidth="1"/>
    <col min="5379" max="5379" width="14.7109375" style="180" customWidth="1"/>
    <col min="5380" max="5380" width="10.7109375" style="180" customWidth="1"/>
    <col min="5381" max="5381" width="11.140625" style="180" customWidth="1"/>
    <col min="5382" max="5382" width="10.42578125" style="180" customWidth="1"/>
    <col min="5383" max="5383" width="11.42578125" style="180" customWidth="1"/>
    <col min="5384" max="5384" width="11" style="180" bestFit="1" customWidth="1"/>
    <col min="5385" max="5385" width="2.7109375" style="180" customWidth="1"/>
    <col min="5386" max="5632" width="11.42578125" style="180"/>
    <col min="5633" max="5633" width="2.140625" style="180" customWidth="1"/>
    <col min="5634" max="5634" width="20.85546875" style="180" customWidth="1"/>
    <col min="5635" max="5635" width="14.7109375" style="180" customWidth="1"/>
    <col min="5636" max="5636" width="10.7109375" style="180" customWidth="1"/>
    <col min="5637" max="5637" width="11.140625" style="180" customWidth="1"/>
    <col min="5638" max="5638" width="10.42578125" style="180" customWidth="1"/>
    <col min="5639" max="5639" width="11.42578125" style="180" customWidth="1"/>
    <col min="5640" max="5640" width="11" style="180" bestFit="1" customWidth="1"/>
    <col min="5641" max="5641" width="2.7109375" style="180" customWidth="1"/>
    <col min="5642" max="5888" width="11.42578125" style="180"/>
    <col min="5889" max="5889" width="2.140625" style="180" customWidth="1"/>
    <col min="5890" max="5890" width="20.85546875" style="180" customWidth="1"/>
    <col min="5891" max="5891" width="14.7109375" style="180" customWidth="1"/>
    <col min="5892" max="5892" width="10.7109375" style="180" customWidth="1"/>
    <col min="5893" max="5893" width="11.140625" style="180" customWidth="1"/>
    <col min="5894" max="5894" width="10.42578125" style="180" customWidth="1"/>
    <col min="5895" max="5895" width="11.42578125" style="180" customWidth="1"/>
    <col min="5896" max="5896" width="11" style="180" bestFit="1" customWidth="1"/>
    <col min="5897" max="5897" width="2.7109375" style="180" customWidth="1"/>
    <col min="5898" max="6144" width="11.42578125" style="180"/>
    <col min="6145" max="6145" width="2.140625" style="180" customWidth="1"/>
    <col min="6146" max="6146" width="20.85546875" style="180" customWidth="1"/>
    <col min="6147" max="6147" width="14.7109375" style="180" customWidth="1"/>
    <col min="6148" max="6148" width="10.7109375" style="180" customWidth="1"/>
    <col min="6149" max="6149" width="11.140625" style="180" customWidth="1"/>
    <col min="6150" max="6150" width="10.42578125" style="180" customWidth="1"/>
    <col min="6151" max="6151" width="11.42578125" style="180" customWidth="1"/>
    <col min="6152" max="6152" width="11" style="180" bestFit="1" customWidth="1"/>
    <col min="6153" max="6153" width="2.7109375" style="180" customWidth="1"/>
    <col min="6154" max="6400" width="11.42578125" style="180"/>
    <col min="6401" max="6401" width="2.140625" style="180" customWidth="1"/>
    <col min="6402" max="6402" width="20.85546875" style="180" customWidth="1"/>
    <col min="6403" max="6403" width="14.7109375" style="180" customWidth="1"/>
    <col min="6404" max="6404" width="10.7109375" style="180" customWidth="1"/>
    <col min="6405" max="6405" width="11.140625" style="180" customWidth="1"/>
    <col min="6406" max="6406" width="10.42578125" style="180" customWidth="1"/>
    <col min="6407" max="6407" width="11.42578125" style="180" customWidth="1"/>
    <col min="6408" max="6408" width="11" style="180" bestFit="1" customWidth="1"/>
    <col min="6409" max="6409" width="2.7109375" style="180" customWidth="1"/>
    <col min="6410" max="6656" width="11.42578125" style="180"/>
    <col min="6657" max="6657" width="2.140625" style="180" customWidth="1"/>
    <col min="6658" max="6658" width="20.85546875" style="180" customWidth="1"/>
    <col min="6659" max="6659" width="14.7109375" style="180" customWidth="1"/>
    <col min="6660" max="6660" width="10.7109375" style="180" customWidth="1"/>
    <col min="6661" max="6661" width="11.140625" style="180" customWidth="1"/>
    <col min="6662" max="6662" width="10.42578125" style="180" customWidth="1"/>
    <col min="6663" max="6663" width="11.42578125" style="180" customWidth="1"/>
    <col min="6664" max="6664" width="11" style="180" bestFit="1" customWidth="1"/>
    <col min="6665" max="6665" width="2.7109375" style="180" customWidth="1"/>
    <col min="6666" max="6912" width="11.42578125" style="180"/>
    <col min="6913" max="6913" width="2.140625" style="180" customWidth="1"/>
    <col min="6914" max="6914" width="20.85546875" style="180" customWidth="1"/>
    <col min="6915" max="6915" width="14.7109375" style="180" customWidth="1"/>
    <col min="6916" max="6916" width="10.7109375" style="180" customWidth="1"/>
    <col min="6917" max="6917" width="11.140625" style="180" customWidth="1"/>
    <col min="6918" max="6918" width="10.42578125" style="180" customWidth="1"/>
    <col min="6919" max="6919" width="11.42578125" style="180" customWidth="1"/>
    <col min="6920" max="6920" width="11" style="180" bestFit="1" customWidth="1"/>
    <col min="6921" max="6921" width="2.7109375" style="180" customWidth="1"/>
    <col min="6922" max="7168" width="11.42578125" style="180"/>
    <col min="7169" max="7169" width="2.140625" style="180" customWidth="1"/>
    <col min="7170" max="7170" width="20.85546875" style="180" customWidth="1"/>
    <col min="7171" max="7171" width="14.7109375" style="180" customWidth="1"/>
    <col min="7172" max="7172" width="10.7109375" style="180" customWidth="1"/>
    <col min="7173" max="7173" width="11.140625" style="180" customWidth="1"/>
    <col min="7174" max="7174" width="10.42578125" style="180" customWidth="1"/>
    <col min="7175" max="7175" width="11.42578125" style="180" customWidth="1"/>
    <col min="7176" max="7176" width="11" style="180" bestFit="1" customWidth="1"/>
    <col min="7177" max="7177" width="2.7109375" style="180" customWidth="1"/>
    <col min="7178" max="7424" width="11.42578125" style="180"/>
    <col min="7425" max="7425" width="2.140625" style="180" customWidth="1"/>
    <col min="7426" max="7426" width="20.85546875" style="180" customWidth="1"/>
    <col min="7427" max="7427" width="14.7109375" style="180" customWidth="1"/>
    <col min="7428" max="7428" width="10.7109375" style="180" customWidth="1"/>
    <col min="7429" max="7429" width="11.140625" style="180" customWidth="1"/>
    <col min="7430" max="7430" width="10.42578125" style="180" customWidth="1"/>
    <col min="7431" max="7431" width="11.42578125" style="180" customWidth="1"/>
    <col min="7432" max="7432" width="11" style="180" bestFit="1" customWidth="1"/>
    <col min="7433" max="7433" width="2.7109375" style="180" customWidth="1"/>
    <col min="7434" max="7680" width="11.42578125" style="180"/>
    <col min="7681" max="7681" width="2.140625" style="180" customWidth="1"/>
    <col min="7682" max="7682" width="20.85546875" style="180" customWidth="1"/>
    <col min="7683" max="7683" width="14.7109375" style="180" customWidth="1"/>
    <col min="7684" max="7684" width="10.7109375" style="180" customWidth="1"/>
    <col min="7685" max="7685" width="11.140625" style="180" customWidth="1"/>
    <col min="7686" max="7686" width="10.42578125" style="180" customWidth="1"/>
    <col min="7687" max="7687" width="11.42578125" style="180" customWidth="1"/>
    <col min="7688" max="7688" width="11" style="180" bestFit="1" customWidth="1"/>
    <col min="7689" max="7689" width="2.7109375" style="180" customWidth="1"/>
    <col min="7690" max="7936" width="11.42578125" style="180"/>
    <col min="7937" max="7937" width="2.140625" style="180" customWidth="1"/>
    <col min="7938" max="7938" width="20.85546875" style="180" customWidth="1"/>
    <col min="7939" max="7939" width="14.7109375" style="180" customWidth="1"/>
    <col min="7940" max="7940" width="10.7109375" style="180" customWidth="1"/>
    <col min="7941" max="7941" width="11.140625" style="180" customWidth="1"/>
    <col min="7942" max="7942" width="10.42578125" style="180" customWidth="1"/>
    <col min="7943" max="7943" width="11.42578125" style="180" customWidth="1"/>
    <col min="7944" max="7944" width="11" style="180" bestFit="1" customWidth="1"/>
    <col min="7945" max="7945" width="2.7109375" style="180" customWidth="1"/>
    <col min="7946" max="8192" width="11.42578125" style="180"/>
    <col min="8193" max="8193" width="2.140625" style="180" customWidth="1"/>
    <col min="8194" max="8194" width="20.85546875" style="180" customWidth="1"/>
    <col min="8195" max="8195" width="14.7109375" style="180" customWidth="1"/>
    <col min="8196" max="8196" width="10.7109375" style="180" customWidth="1"/>
    <col min="8197" max="8197" width="11.140625" style="180" customWidth="1"/>
    <col min="8198" max="8198" width="10.42578125" style="180" customWidth="1"/>
    <col min="8199" max="8199" width="11.42578125" style="180" customWidth="1"/>
    <col min="8200" max="8200" width="11" style="180" bestFit="1" customWidth="1"/>
    <col min="8201" max="8201" width="2.7109375" style="180" customWidth="1"/>
    <col min="8202" max="8448" width="11.42578125" style="180"/>
    <col min="8449" max="8449" width="2.140625" style="180" customWidth="1"/>
    <col min="8450" max="8450" width="20.85546875" style="180" customWidth="1"/>
    <col min="8451" max="8451" width="14.7109375" style="180" customWidth="1"/>
    <col min="8452" max="8452" width="10.7109375" style="180" customWidth="1"/>
    <col min="8453" max="8453" width="11.140625" style="180" customWidth="1"/>
    <col min="8454" max="8454" width="10.42578125" style="180" customWidth="1"/>
    <col min="8455" max="8455" width="11.42578125" style="180" customWidth="1"/>
    <col min="8456" max="8456" width="11" style="180" bestFit="1" customWidth="1"/>
    <col min="8457" max="8457" width="2.7109375" style="180" customWidth="1"/>
    <col min="8458" max="8704" width="11.42578125" style="180"/>
    <col min="8705" max="8705" width="2.140625" style="180" customWidth="1"/>
    <col min="8706" max="8706" width="20.85546875" style="180" customWidth="1"/>
    <col min="8707" max="8707" width="14.7109375" style="180" customWidth="1"/>
    <col min="8708" max="8708" width="10.7109375" style="180" customWidth="1"/>
    <col min="8709" max="8709" width="11.140625" style="180" customWidth="1"/>
    <col min="8710" max="8710" width="10.42578125" style="180" customWidth="1"/>
    <col min="8711" max="8711" width="11.42578125" style="180" customWidth="1"/>
    <col min="8712" max="8712" width="11" style="180" bestFit="1" customWidth="1"/>
    <col min="8713" max="8713" width="2.7109375" style="180" customWidth="1"/>
    <col min="8714" max="8960" width="11.42578125" style="180"/>
    <col min="8961" max="8961" width="2.140625" style="180" customWidth="1"/>
    <col min="8962" max="8962" width="20.85546875" style="180" customWidth="1"/>
    <col min="8963" max="8963" width="14.7109375" style="180" customWidth="1"/>
    <col min="8964" max="8964" width="10.7109375" style="180" customWidth="1"/>
    <col min="8965" max="8965" width="11.140625" style="180" customWidth="1"/>
    <col min="8966" max="8966" width="10.42578125" style="180" customWidth="1"/>
    <col min="8967" max="8967" width="11.42578125" style="180" customWidth="1"/>
    <col min="8968" max="8968" width="11" style="180" bestFit="1" customWidth="1"/>
    <col min="8969" max="8969" width="2.7109375" style="180" customWidth="1"/>
    <col min="8970" max="9216" width="11.42578125" style="180"/>
    <col min="9217" max="9217" width="2.140625" style="180" customWidth="1"/>
    <col min="9218" max="9218" width="20.85546875" style="180" customWidth="1"/>
    <col min="9219" max="9219" width="14.7109375" style="180" customWidth="1"/>
    <col min="9220" max="9220" width="10.7109375" style="180" customWidth="1"/>
    <col min="9221" max="9221" width="11.140625" style="180" customWidth="1"/>
    <col min="9222" max="9222" width="10.42578125" style="180" customWidth="1"/>
    <col min="9223" max="9223" width="11.42578125" style="180" customWidth="1"/>
    <col min="9224" max="9224" width="11" style="180" bestFit="1" customWidth="1"/>
    <col min="9225" max="9225" width="2.7109375" style="180" customWidth="1"/>
    <col min="9226" max="9472" width="11.42578125" style="180"/>
    <col min="9473" max="9473" width="2.140625" style="180" customWidth="1"/>
    <col min="9474" max="9474" width="20.85546875" style="180" customWidth="1"/>
    <col min="9475" max="9475" width="14.7109375" style="180" customWidth="1"/>
    <col min="9476" max="9476" width="10.7109375" style="180" customWidth="1"/>
    <col min="9477" max="9477" width="11.140625" style="180" customWidth="1"/>
    <col min="9478" max="9478" width="10.42578125" style="180" customWidth="1"/>
    <col min="9479" max="9479" width="11.42578125" style="180" customWidth="1"/>
    <col min="9480" max="9480" width="11" style="180" bestFit="1" customWidth="1"/>
    <col min="9481" max="9481" width="2.7109375" style="180" customWidth="1"/>
    <col min="9482" max="9728" width="11.42578125" style="180"/>
    <col min="9729" max="9729" width="2.140625" style="180" customWidth="1"/>
    <col min="9730" max="9730" width="20.85546875" style="180" customWidth="1"/>
    <col min="9731" max="9731" width="14.7109375" style="180" customWidth="1"/>
    <col min="9732" max="9732" width="10.7109375" style="180" customWidth="1"/>
    <col min="9733" max="9733" width="11.140625" style="180" customWidth="1"/>
    <col min="9734" max="9734" width="10.42578125" style="180" customWidth="1"/>
    <col min="9735" max="9735" width="11.42578125" style="180" customWidth="1"/>
    <col min="9736" max="9736" width="11" style="180" bestFit="1" customWidth="1"/>
    <col min="9737" max="9737" width="2.7109375" style="180" customWidth="1"/>
    <col min="9738" max="9984" width="11.42578125" style="180"/>
    <col min="9985" max="9985" width="2.140625" style="180" customWidth="1"/>
    <col min="9986" max="9986" width="20.85546875" style="180" customWidth="1"/>
    <col min="9987" max="9987" width="14.7109375" style="180" customWidth="1"/>
    <col min="9988" max="9988" width="10.7109375" style="180" customWidth="1"/>
    <col min="9989" max="9989" width="11.140625" style="180" customWidth="1"/>
    <col min="9990" max="9990" width="10.42578125" style="180" customWidth="1"/>
    <col min="9991" max="9991" width="11.42578125" style="180" customWidth="1"/>
    <col min="9992" max="9992" width="11" style="180" bestFit="1" customWidth="1"/>
    <col min="9993" max="9993" width="2.7109375" style="180" customWidth="1"/>
    <col min="9994" max="10240" width="11.42578125" style="180"/>
    <col min="10241" max="10241" width="2.140625" style="180" customWidth="1"/>
    <col min="10242" max="10242" width="20.85546875" style="180" customWidth="1"/>
    <col min="10243" max="10243" width="14.7109375" style="180" customWidth="1"/>
    <col min="10244" max="10244" width="10.7109375" style="180" customWidth="1"/>
    <col min="10245" max="10245" width="11.140625" style="180" customWidth="1"/>
    <col min="10246" max="10246" width="10.42578125" style="180" customWidth="1"/>
    <col min="10247" max="10247" width="11.42578125" style="180" customWidth="1"/>
    <col min="10248" max="10248" width="11" style="180" bestFit="1" customWidth="1"/>
    <col min="10249" max="10249" width="2.7109375" style="180" customWidth="1"/>
    <col min="10250" max="10496" width="11.42578125" style="180"/>
    <col min="10497" max="10497" width="2.140625" style="180" customWidth="1"/>
    <col min="10498" max="10498" width="20.85546875" style="180" customWidth="1"/>
    <col min="10499" max="10499" width="14.7109375" style="180" customWidth="1"/>
    <col min="10500" max="10500" width="10.7109375" style="180" customWidth="1"/>
    <col min="10501" max="10501" width="11.140625" style="180" customWidth="1"/>
    <col min="10502" max="10502" width="10.42578125" style="180" customWidth="1"/>
    <col min="10503" max="10503" width="11.42578125" style="180" customWidth="1"/>
    <col min="10504" max="10504" width="11" style="180" bestFit="1" customWidth="1"/>
    <col min="10505" max="10505" width="2.7109375" style="180" customWidth="1"/>
    <col min="10506" max="10752" width="11.42578125" style="180"/>
    <col min="10753" max="10753" width="2.140625" style="180" customWidth="1"/>
    <col min="10754" max="10754" width="20.85546875" style="180" customWidth="1"/>
    <col min="10755" max="10755" width="14.7109375" style="180" customWidth="1"/>
    <col min="10756" max="10756" width="10.7109375" style="180" customWidth="1"/>
    <col min="10757" max="10757" width="11.140625" style="180" customWidth="1"/>
    <col min="10758" max="10758" width="10.42578125" style="180" customWidth="1"/>
    <col min="10759" max="10759" width="11.42578125" style="180" customWidth="1"/>
    <col min="10760" max="10760" width="11" style="180" bestFit="1" customWidth="1"/>
    <col min="10761" max="10761" width="2.7109375" style="180" customWidth="1"/>
    <col min="10762" max="11008" width="11.42578125" style="180"/>
    <col min="11009" max="11009" width="2.140625" style="180" customWidth="1"/>
    <col min="11010" max="11010" width="20.85546875" style="180" customWidth="1"/>
    <col min="11011" max="11011" width="14.7109375" style="180" customWidth="1"/>
    <col min="11012" max="11012" width="10.7109375" style="180" customWidth="1"/>
    <col min="11013" max="11013" width="11.140625" style="180" customWidth="1"/>
    <col min="11014" max="11014" width="10.42578125" style="180" customWidth="1"/>
    <col min="11015" max="11015" width="11.42578125" style="180" customWidth="1"/>
    <col min="11016" max="11016" width="11" style="180" bestFit="1" customWidth="1"/>
    <col min="11017" max="11017" width="2.7109375" style="180" customWidth="1"/>
    <col min="11018" max="11264" width="11.42578125" style="180"/>
    <col min="11265" max="11265" width="2.140625" style="180" customWidth="1"/>
    <col min="11266" max="11266" width="20.85546875" style="180" customWidth="1"/>
    <col min="11267" max="11267" width="14.7109375" style="180" customWidth="1"/>
    <col min="11268" max="11268" width="10.7109375" style="180" customWidth="1"/>
    <col min="11269" max="11269" width="11.140625" style="180" customWidth="1"/>
    <col min="11270" max="11270" width="10.42578125" style="180" customWidth="1"/>
    <col min="11271" max="11271" width="11.42578125" style="180" customWidth="1"/>
    <col min="11272" max="11272" width="11" style="180" bestFit="1" customWidth="1"/>
    <col min="11273" max="11273" width="2.7109375" style="180" customWidth="1"/>
    <col min="11274" max="11520" width="11.42578125" style="180"/>
    <col min="11521" max="11521" width="2.140625" style="180" customWidth="1"/>
    <col min="11522" max="11522" width="20.85546875" style="180" customWidth="1"/>
    <col min="11523" max="11523" width="14.7109375" style="180" customWidth="1"/>
    <col min="11524" max="11524" width="10.7109375" style="180" customWidth="1"/>
    <col min="11525" max="11525" width="11.140625" style="180" customWidth="1"/>
    <col min="11526" max="11526" width="10.42578125" style="180" customWidth="1"/>
    <col min="11527" max="11527" width="11.42578125" style="180" customWidth="1"/>
    <col min="11528" max="11528" width="11" style="180" bestFit="1" customWidth="1"/>
    <col min="11529" max="11529" width="2.7109375" style="180" customWidth="1"/>
    <col min="11530" max="11776" width="11.42578125" style="180"/>
    <col min="11777" max="11777" width="2.140625" style="180" customWidth="1"/>
    <col min="11778" max="11778" width="20.85546875" style="180" customWidth="1"/>
    <col min="11779" max="11779" width="14.7109375" style="180" customWidth="1"/>
    <col min="11780" max="11780" width="10.7109375" style="180" customWidth="1"/>
    <col min="11781" max="11781" width="11.140625" style="180" customWidth="1"/>
    <col min="11782" max="11782" width="10.42578125" style="180" customWidth="1"/>
    <col min="11783" max="11783" width="11.42578125" style="180" customWidth="1"/>
    <col min="11784" max="11784" width="11" style="180" bestFit="1" customWidth="1"/>
    <col min="11785" max="11785" width="2.7109375" style="180" customWidth="1"/>
    <col min="11786" max="12032" width="11.42578125" style="180"/>
    <col min="12033" max="12033" width="2.140625" style="180" customWidth="1"/>
    <col min="12034" max="12034" width="20.85546875" style="180" customWidth="1"/>
    <col min="12035" max="12035" width="14.7109375" style="180" customWidth="1"/>
    <col min="12036" max="12036" width="10.7109375" style="180" customWidth="1"/>
    <col min="12037" max="12037" width="11.140625" style="180" customWidth="1"/>
    <col min="12038" max="12038" width="10.42578125" style="180" customWidth="1"/>
    <col min="12039" max="12039" width="11.42578125" style="180" customWidth="1"/>
    <col min="12040" max="12040" width="11" style="180" bestFit="1" customWidth="1"/>
    <col min="12041" max="12041" width="2.7109375" style="180" customWidth="1"/>
    <col min="12042" max="12288" width="11.42578125" style="180"/>
    <col min="12289" max="12289" width="2.140625" style="180" customWidth="1"/>
    <col min="12290" max="12290" width="20.85546875" style="180" customWidth="1"/>
    <col min="12291" max="12291" width="14.7109375" style="180" customWidth="1"/>
    <col min="12292" max="12292" width="10.7109375" style="180" customWidth="1"/>
    <col min="12293" max="12293" width="11.140625" style="180" customWidth="1"/>
    <col min="12294" max="12294" width="10.42578125" style="180" customWidth="1"/>
    <col min="12295" max="12295" width="11.42578125" style="180" customWidth="1"/>
    <col min="12296" max="12296" width="11" style="180" bestFit="1" customWidth="1"/>
    <col min="12297" max="12297" width="2.7109375" style="180" customWidth="1"/>
    <col min="12298" max="12544" width="11.42578125" style="180"/>
    <col min="12545" max="12545" width="2.140625" style="180" customWidth="1"/>
    <col min="12546" max="12546" width="20.85546875" style="180" customWidth="1"/>
    <col min="12547" max="12547" width="14.7109375" style="180" customWidth="1"/>
    <col min="12548" max="12548" width="10.7109375" style="180" customWidth="1"/>
    <col min="12549" max="12549" width="11.140625" style="180" customWidth="1"/>
    <col min="12550" max="12550" width="10.42578125" style="180" customWidth="1"/>
    <col min="12551" max="12551" width="11.42578125" style="180" customWidth="1"/>
    <col min="12552" max="12552" width="11" style="180" bestFit="1" customWidth="1"/>
    <col min="12553" max="12553" width="2.7109375" style="180" customWidth="1"/>
    <col min="12554" max="12800" width="11.42578125" style="180"/>
    <col min="12801" max="12801" width="2.140625" style="180" customWidth="1"/>
    <col min="12802" max="12802" width="20.85546875" style="180" customWidth="1"/>
    <col min="12803" max="12803" width="14.7109375" style="180" customWidth="1"/>
    <col min="12804" max="12804" width="10.7109375" style="180" customWidth="1"/>
    <col min="12805" max="12805" width="11.140625" style="180" customWidth="1"/>
    <col min="12806" max="12806" width="10.42578125" style="180" customWidth="1"/>
    <col min="12807" max="12807" width="11.42578125" style="180" customWidth="1"/>
    <col min="12808" max="12808" width="11" style="180" bestFit="1" customWidth="1"/>
    <col min="12809" max="12809" width="2.7109375" style="180" customWidth="1"/>
    <col min="12810" max="13056" width="11.42578125" style="180"/>
    <col min="13057" max="13057" width="2.140625" style="180" customWidth="1"/>
    <col min="13058" max="13058" width="20.85546875" style="180" customWidth="1"/>
    <col min="13059" max="13059" width="14.7109375" style="180" customWidth="1"/>
    <col min="13060" max="13060" width="10.7109375" style="180" customWidth="1"/>
    <col min="13061" max="13061" width="11.140625" style="180" customWidth="1"/>
    <col min="13062" max="13062" width="10.42578125" style="180" customWidth="1"/>
    <col min="13063" max="13063" width="11.42578125" style="180" customWidth="1"/>
    <col min="13064" max="13064" width="11" style="180" bestFit="1" customWidth="1"/>
    <col min="13065" max="13065" width="2.7109375" style="180" customWidth="1"/>
    <col min="13066" max="13312" width="11.42578125" style="180"/>
    <col min="13313" max="13313" width="2.140625" style="180" customWidth="1"/>
    <col min="13314" max="13314" width="20.85546875" style="180" customWidth="1"/>
    <col min="13315" max="13315" width="14.7109375" style="180" customWidth="1"/>
    <col min="13316" max="13316" width="10.7109375" style="180" customWidth="1"/>
    <col min="13317" max="13317" width="11.140625" style="180" customWidth="1"/>
    <col min="13318" max="13318" width="10.42578125" style="180" customWidth="1"/>
    <col min="13319" max="13319" width="11.42578125" style="180" customWidth="1"/>
    <col min="13320" max="13320" width="11" style="180" bestFit="1" customWidth="1"/>
    <col min="13321" max="13321" width="2.7109375" style="180" customWidth="1"/>
    <col min="13322" max="13568" width="11.42578125" style="180"/>
    <col min="13569" max="13569" width="2.140625" style="180" customWidth="1"/>
    <col min="13570" max="13570" width="20.85546875" style="180" customWidth="1"/>
    <col min="13571" max="13571" width="14.7109375" style="180" customWidth="1"/>
    <col min="13572" max="13572" width="10.7109375" style="180" customWidth="1"/>
    <col min="13573" max="13573" width="11.140625" style="180" customWidth="1"/>
    <col min="13574" max="13574" width="10.42578125" style="180" customWidth="1"/>
    <col min="13575" max="13575" width="11.42578125" style="180" customWidth="1"/>
    <col min="13576" max="13576" width="11" style="180" bestFit="1" customWidth="1"/>
    <col min="13577" max="13577" width="2.7109375" style="180" customWidth="1"/>
    <col min="13578" max="13824" width="11.42578125" style="180"/>
    <col min="13825" max="13825" width="2.140625" style="180" customWidth="1"/>
    <col min="13826" max="13826" width="20.85546875" style="180" customWidth="1"/>
    <col min="13827" max="13827" width="14.7109375" style="180" customWidth="1"/>
    <col min="13828" max="13828" width="10.7109375" style="180" customWidth="1"/>
    <col min="13829" max="13829" width="11.140625" style="180" customWidth="1"/>
    <col min="13830" max="13830" width="10.42578125" style="180" customWidth="1"/>
    <col min="13831" max="13831" width="11.42578125" style="180" customWidth="1"/>
    <col min="13832" max="13832" width="11" style="180" bestFit="1" customWidth="1"/>
    <col min="13833" max="13833" width="2.7109375" style="180" customWidth="1"/>
    <col min="13834" max="14080" width="11.42578125" style="180"/>
    <col min="14081" max="14081" width="2.140625" style="180" customWidth="1"/>
    <col min="14082" max="14082" width="20.85546875" style="180" customWidth="1"/>
    <col min="14083" max="14083" width="14.7109375" style="180" customWidth="1"/>
    <col min="14084" max="14084" width="10.7109375" style="180" customWidth="1"/>
    <col min="14085" max="14085" width="11.140625" style="180" customWidth="1"/>
    <col min="14086" max="14086" width="10.42578125" style="180" customWidth="1"/>
    <col min="14087" max="14087" width="11.42578125" style="180" customWidth="1"/>
    <col min="14088" max="14088" width="11" style="180" bestFit="1" customWidth="1"/>
    <col min="14089" max="14089" width="2.7109375" style="180" customWidth="1"/>
    <col min="14090" max="14336" width="11.42578125" style="180"/>
    <col min="14337" max="14337" width="2.140625" style="180" customWidth="1"/>
    <col min="14338" max="14338" width="20.85546875" style="180" customWidth="1"/>
    <col min="14339" max="14339" width="14.7109375" style="180" customWidth="1"/>
    <col min="14340" max="14340" width="10.7109375" style="180" customWidth="1"/>
    <col min="14341" max="14341" width="11.140625" style="180" customWidth="1"/>
    <col min="14342" max="14342" width="10.42578125" style="180" customWidth="1"/>
    <col min="14343" max="14343" width="11.42578125" style="180" customWidth="1"/>
    <col min="14344" max="14344" width="11" style="180" bestFit="1" customWidth="1"/>
    <col min="14345" max="14345" width="2.7109375" style="180" customWidth="1"/>
    <col min="14346" max="14592" width="11.42578125" style="180"/>
    <col min="14593" max="14593" width="2.140625" style="180" customWidth="1"/>
    <col min="14594" max="14594" width="20.85546875" style="180" customWidth="1"/>
    <col min="14595" max="14595" width="14.7109375" style="180" customWidth="1"/>
    <col min="14596" max="14596" width="10.7109375" style="180" customWidth="1"/>
    <col min="14597" max="14597" width="11.140625" style="180" customWidth="1"/>
    <col min="14598" max="14598" width="10.42578125" style="180" customWidth="1"/>
    <col min="14599" max="14599" width="11.42578125" style="180" customWidth="1"/>
    <col min="14600" max="14600" width="11" style="180" bestFit="1" customWidth="1"/>
    <col min="14601" max="14601" width="2.7109375" style="180" customWidth="1"/>
    <col min="14602" max="14848" width="11.42578125" style="180"/>
    <col min="14849" max="14849" width="2.140625" style="180" customWidth="1"/>
    <col min="14850" max="14850" width="20.85546875" style="180" customWidth="1"/>
    <col min="14851" max="14851" width="14.7109375" style="180" customWidth="1"/>
    <col min="14852" max="14852" width="10.7109375" style="180" customWidth="1"/>
    <col min="14853" max="14853" width="11.140625" style="180" customWidth="1"/>
    <col min="14854" max="14854" width="10.42578125" style="180" customWidth="1"/>
    <col min="14855" max="14855" width="11.42578125" style="180" customWidth="1"/>
    <col min="14856" max="14856" width="11" style="180" bestFit="1" customWidth="1"/>
    <col min="14857" max="14857" width="2.7109375" style="180" customWidth="1"/>
    <col min="14858" max="15104" width="11.42578125" style="180"/>
    <col min="15105" max="15105" width="2.140625" style="180" customWidth="1"/>
    <col min="15106" max="15106" width="20.85546875" style="180" customWidth="1"/>
    <col min="15107" max="15107" width="14.7109375" style="180" customWidth="1"/>
    <col min="15108" max="15108" width="10.7109375" style="180" customWidth="1"/>
    <col min="15109" max="15109" width="11.140625" style="180" customWidth="1"/>
    <col min="15110" max="15110" width="10.42578125" style="180" customWidth="1"/>
    <col min="15111" max="15111" width="11.42578125" style="180" customWidth="1"/>
    <col min="15112" max="15112" width="11" style="180" bestFit="1" customWidth="1"/>
    <col min="15113" max="15113" width="2.7109375" style="180" customWidth="1"/>
    <col min="15114" max="15360" width="11.42578125" style="180"/>
    <col min="15361" max="15361" width="2.140625" style="180" customWidth="1"/>
    <col min="15362" max="15362" width="20.85546875" style="180" customWidth="1"/>
    <col min="15363" max="15363" width="14.7109375" style="180" customWidth="1"/>
    <col min="15364" max="15364" width="10.7109375" style="180" customWidth="1"/>
    <col min="15365" max="15365" width="11.140625" style="180" customWidth="1"/>
    <col min="15366" max="15366" width="10.42578125" style="180" customWidth="1"/>
    <col min="15367" max="15367" width="11.42578125" style="180" customWidth="1"/>
    <col min="15368" max="15368" width="11" style="180" bestFit="1" customWidth="1"/>
    <col min="15369" max="15369" width="2.7109375" style="180" customWidth="1"/>
    <col min="15370" max="15616" width="11.42578125" style="180"/>
    <col min="15617" max="15617" width="2.140625" style="180" customWidth="1"/>
    <col min="15618" max="15618" width="20.85546875" style="180" customWidth="1"/>
    <col min="15619" max="15619" width="14.7109375" style="180" customWidth="1"/>
    <col min="15620" max="15620" width="10.7109375" style="180" customWidth="1"/>
    <col min="15621" max="15621" width="11.140625" style="180" customWidth="1"/>
    <col min="15622" max="15622" width="10.42578125" style="180" customWidth="1"/>
    <col min="15623" max="15623" width="11.42578125" style="180" customWidth="1"/>
    <col min="15624" max="15624" width="11" style="180" bestFit="1" customWidth="1"/>
    <col min="15625" max="15625" width="2.7109375" style="180" customWidth="1"/>
    <col min="15626" max="15872" width="11.42578125" style="180"/>
    <col min="15873" max="15873" width="2.140625" style="180" customWidth="1"/>
    <col min="15874" max="15874" width="20.85546875" style="180" customWidth="1"/>
    <col min="15875" max="15875" width="14.7109375" style="180" customWidth="1"/>
    <col min="15876" max="15876" width="10.7109375" style="180" customWidth="1"/>
    <col min="15877" max="15877" width="11.140625" style="180" customWidth="1"/>
    <col min="15878" max="15878" width="10.42578125" style="180" customWidth="1"/>
    <col min="15879" max="15879" width="11.42578125" style="180" customWidth="1"/>
    <col min="15880" max="15880" width="11" style="180" bestFit="1" customWidth="1"/>
    <col min="15881" max="15881" width="2.7109375" style="180" customWidth="1"/>
    <col min="15882" max="16128" width="11.42578125" style="180"/>
    <col min="16129" max="16129" width="2.140625" style="180" customWidth="1"/>
    <col min="16130" max="16130" width="20.85546875" style="180" customWidth="1"/>
    <col min="16131" max="16131" width="14.7109375" style="180" customWidth="1"/>
    <col min="16132" max="16132" width="10.7109375" style="180" customWidth="1"/>
    <col min="16133" max="16133" width="11.140625" style="180" customWidth="1"/>
    <col min="16134" max="16134" width="10.42578125" style="180" customWidth="1"/>
    <col min="16135" max="16135" width="11.42578125" style="180" customWidth="1"/>
    <col min="16136" max="16136" width="11" style="180" bestFit="1" customWidth="1"/>
    <col min="16137" max="16137" width="2.7109375" style="180" customWidth="1"/>
    <col min="16138" max="16384" width="11.42578125" style="180"/>
  </cols>
  <sheetData>
    <row r="1" spans="1:9" x14ac:dyDescent="0.2">
      <c r="A1" s="861" t="s">
        <v>398</v>
      </c>
      <c r="B1" s="861"/>
      <c r="C1" s="861"/>
      <c r="D1" s="861"/>
      <c r="E1" s="861"/>
      <c r="F1" s="861"/>
      <c r="G1" s="861"/>
      <c r="H1" s="861"/>
      <c r="I1" s="861"/>
    </row>
    <row r="2" spans="1:9" x14ac:dyDescent="0.2">
      <c r="A2" s="388"/>
      <c r="B2" s="388"/>
      <c r="C2" s="388"/>
      <c r="D2" s="388"/>
      <c r="E2" s="388"/>
      <c r="F2" s="388"/>
      <c r="G2" s="388"/>
      <c r="H2" s="388"/>
      <c r="I2" s="388"/>
    </row>
    <row r="3" spans="1:9" x14ac:dyDescent="0.2">
      <c r="A3" s="388"/>
      <c r="B3" s="808" t="s">
        <v>269</v>
      </c>
      <c r="C3" s="808"/>
      <c r="D3" s="808"/>
      <c r="E3" s="808"/>
      <c r="F3" s="808"/>
      <c r="G3" s="808"/>
      <c r="H3" s="342"/>
      <c r="I3" s="388"/>
    </row>
    <row r="4" spans="1:9" x14ac:dyDescent="0.2">
      <c r="B4" s="121"/>
      <c r="C4" s="118"/>
      <c r="D4" s="118"/>
      <c r="E4" s="119"/>
      <c r="F4" s="120"/>
      <c r="G4" s="118"/>
      <c r="H4" s="121"/>
    </row>
    <row r="5" spans="1:9" x14ac:dyDescent="0.2">
      <c r="B5" s="823" t="s">
        <v>245</v>
      </c>
      <c r="C5" s="886" t="s">
        <v>245</v>
      </c>
      <c r="D5" s="887"/>
      <c r="E5" s="887"/>
      <c r="F5" s="888"/>
    </row>
    <row r="6" spans="1:9" ht="25.5" x14ac:dyDescent="0.2">
      <c r="B6" s="883"/>
      <c r="C6" s="601" t="s">
        <v>247</v>
      </c>
      <c r="D6" s="601" t="s">
        <v>248</v>
      </c>
      <c r="E6" s="601" t="s">
        <v>210</v>
      </c>
      <c r="F6" s="602" t="s">
        <v>249</v>
      </c>
    </row>
    <row r="7" spans="1:9" x14ac:dyDescent="0.2">
      <c r="B7" s="884"/>
      <c r="C7" s="127">
        <v>20</v>
      </c>
      <c r="D7" s="128">
        <v>17</v>
      </c>
      <c r="E7" s="128">
        <f>C7+D7</f>
        <v>37</v>
      </c>
      <c r="F7" s="129">
        <v>2</v>
      </c>
    </row>
    <row r="8" spans="1:9" x14ac:dyDescent="0.2">
      <c r="B8" s="136"/>
      <c r="C8" s="136"/>
      <c r="D8" s="136"/>
      <c r="E8" s="148"/>
      <c r="F8" s="148"/>
      <c r="G8" s="148"/>
      <c r="H8" s="137"/>
    </row>
    <row r="9" spans="1:9" x14ac:dyDescent="0.2">
      <c r="B9" s="808" t="s">
        <v>266</v>
      </c>
      <c r="C9" s="808"/>
      <c r="D9" s="808"/>
      <c r="E9" s="808"/>
      <c r="F9" s="808"/>
      <c r="G9" s="808"/>
      <c r="H9" s="117"/>
    </row>
    <row r="10" spans="1:9" x14ac:dyDescent="0.2">
      <c r="B10" s="121"/>
      <c r="C10" s="137"/>
      <c r="D10" s="137"/>
      <c r="E10" s="120"/>
      <c r="F10" s="118"/>
      <c r="G10" s="118"/>
      <c r="H10" s="136"/>
    </row>
    <row r="11" spans="1:9" x14ac:dyDescent="0.2">
      <c r="B11" s="137"/>
      <c r="C11" s="137"/>
      <c r="D11" s="606" t="s">
        <v>247</v>
      </c>
      <c r="E11" s="614" t="s">
        <v>248</v>
      </c>
      <c r="F11" s="607" t="s">
        <v>210</v>
      </c>
      <c r="G11" s="136"/>
    </row>
    <row r="12" spans="1:9" x14ac:dyDescent="0.2">
      <c r="B12" s="895" t="s">
        <v>368</v>
      </c>
      <c r="C12" s="896"/>
      <c r="D12" s="232">
        <v>25</v>
      </c>
      <c r="E12" s="231">
        <v>14</v>
      </c>
      <c r="F12" s="128">
        <f>SUM(D12:E12)</f>
        <v>39</v>
      </c>
      <c r="G12" s="136"/>
    </row>
    <row r="13" spans="1:9" x14ac:dyDescent="0.2">
      <c r="B13" s="895" t="s">
        <v>369</v>
      </c>
      <c r="C13" s="896"/>
      <c r="D13" s="232">
        <v>25</v>
      </c>
      <c r="E13" s="231">
        <v>12</v>
      </c>
      <c r="F13" s="128">
        <f>SUM(D13:E13)</f>
        <v>37</v>
      </c>
      <c r="G13" s="137"/>
    </row>
    <row r="14" spans="1:9" x14ac:dyDescent="0.2">
      <c r="B14" s="811" t="s">
        <v>370</v>
      </c>
      <c r="C14" s="813"/>
      <c r="D14" s="232">
        <v>1</v>
      </c>
      <c r="E14" s="231">
        <v>1</v>
      </c>
      <c r="F14" s="128">
        <f>SUM(D14:E14)</f>
        <v>2</v>
      </c>
      <c r="G14" s="137"/>
    </row>
    <row r="15" spans="1:9" x14ac:dyDescent="0.2">
      <c r="B15" s="811" t="s">
        <v>395</v>
      </c>
      <c r="C15" s="813"/>
      <c r="D15" s="232">
        <v>1</v>
      </c>
      <c r="E15" s="231">
        <v>0</v>
      </c>
      <c r="F15" s="128">
        <f>SUM(D15:E15)</f>
        <v>1</v>
      </c>
      <c r="G15" s="147"/>
    </row>
    <row r="16" spans="1:9" x14ac:dyDescent="0.2">
      <c r="B16" s="811" t="s">
        <v>372</v>
      </c>
      <c r="C16" s="813"/>
      <c r="D16" s="128">
        <f t="shared" ref="D16:F16" si="0">D12+D14</f>
        <v>26</v>
      </c>
      <c r="E16" s="128">
        <f t="shared" si="0"/>
        <v>15</v>
      </c>
      <c r="F16" s="128">
        <f t="shared" si="0"/>
        <v>41</v>
      </c>
      <c r="G16" s="147"/>
    </row>
    <row r="17" spans="1:256" x14ac:dyDescent="0.2">
      <c r="B17" s="811" t="s">
        <v>373</v>
      </c>
      <c r="C17" s="813"/>
      <c r="D17" s="128">
        <v>26</v>
      </c>
      <c r="E17" s="128">
        <v>12</v>
      </c>
      <c r="F17" s="128">
        <v>38</v>
      </c>
      <c r="G17" s="147"/>
    </row>
    <row r="18" spans="1:256" x14ac:dyDescent="0.2">
      <c r="B18" s="136"/>
      <c r="C18" s="136"/>
      <c r="D18" s="136"/>
      <c r="E18" s="148"/>
      <c r="F18" s="148"/>
      <c r="G18" s="148"/>
      <c r="H18" s="137"/>
    </row>
    <row r="19" spans="1:256" x14ac:dyDescent="0.2">
      <c r="B19" s="808" t="s">
        <v>374</v>
      </c>
      <c r="C19" s="808"/>
      <c r="D19" s="808"/>
      <c r="E19" s="808"/>
      <c r="F19" s="808"/>
      <c r="G19" s="808"/>
      <c r="H19" s="117"/>
    </row>
    <row r="20" spans="1:256" x14ac:dyDescent="0.2">
      <c r="B20" s="267"/>
      <c r="C20" s="268"/>
      <c r="D20" s="268"/>
      <c r="E20" s="269"/>
      <c r="G20" s="254"/>
      <c r="H20" s="254"/>
    </row>
    <row r="21" spans="1:256" ht="25.5" x14ac:dyDescent="0.2">
      <c r="A21" s="254"/>
      <c r="B21" s="609" t="s">
        <v>255</v>
      </c>
      <c r="C21" s="610" t="s">
        <v>375</v>
      </c>
      <c r="D21" s="891" t="s">
        <v>376</v>
      </c>
      <c r="E21" s="888"/>
      <c r="F21" s="891" t="s">
        <v>377</v>
      </c>
      <c r="G21" s="888"/>
      <c r="H21" s="886" t="s">
        <v>210</v>
      </c>
      <c r="I21" s="888"/>
      <c r="J21" s="254"/>
      <c r="K21" s="254"/>
      <c r="L21" s="254"/>
      <c r="M21" s="254"/>
      <c r="N21" s="254"/>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254"/>
      <c r="AU21" s="254"/>
      <c r="AV21" s="254"/>
      <c r="AW21" s="254"/>
      <c r="AX21" s="254"/>
      <c r="AY21" s="254"/>
      <c r="AZ21" s="254"/>
      <c r="BA21" s="254"/>
      <c r="BB21" s="254"/>
      <c r="BC21" s="254"/>
      <c r="BD21" s="254"/>
      <c r="BE21" s="254"/>
      <c r="BF21" s="254"/>
      <c r="BG21" s="254"/>
      <c r="BH21" s="254"/>
      <c r="BI21" s="254"/>
      <c r="BJ21" s="254"/>
      <c r="BK21" s="254"/>
      <c r="BL21" s="254"/>
      <c r="BM21" s="254"/>
      <c r="BN21" s="254"/>
      <c r="BO21" s="254"/>
      <c r="BP21" s="254"/>
      <c r="BQ21" s="254"/>
      <c r="BR21" s="254"/>
      <c r="BS21" s="254"/>
      <c r="BT21" s="254"/>
      <c r="BU21" s="254"/>
      <c r="BV21" s="254"/>
      <c r="BW21" s="254"/>
      <c r="BX21" s="254"/>
      <c r="BY21" s="254"/>
      <c r="BZ21" s="254"/>
      <c r="CA21" s="254"/>
      <c r="CB21" s="254"/>
      <c r="CC21" s="254"/>
      <c r="CD21" s="254"/>
      <c r="CE21" s="254"/>
      <c r="CF21" s="254"/>
      <c r="CG21" s="254"/>
      <c r="CH21" s="254"/>
      <c r="CI21" s="254"/>
      <c r="CJ21" s="254"/>
      <c r="CK21" s="254"/>
      <c r="CL21" s="254"/>
      <c r="CM21" s="254"/>
      <c r="CN21" s="254"/>
      <c r="CO21" s="254"/>
      <c r="CP21" s="254"/>
      <c r="CQ21" s="254"/>
      <c r="CR21" s="254"/>
      <c r="CS21" s="254"/>
      <c r="CT21" s="254"/>
      <c r="CU21" s="254"/>
      <c r="CV21" s="254"/>
      <c r="CW21" s="254"/>
      <c r="CX21" s="254"/>
      <c r="CY21" s="254"/>
      <c r="CZ21" s="254"/>
      <c r="DA21" s="254"/>
      <c r="DB21" s="254"/>
      <c r="DC21" s="254"/>
      <c r="DD21" s="254"/>
      <c r="DE21" s="254"/>
      <c r="DF21" s="254"/>
      <c r="DG21" s="254"/>
      <c r="DH21" s="254"/>
      <c r="DI21" s="254"/>
      <c r="DJ21" s="254"/>
      <c r="DK21" s="254"/>
      <c r="DL21" s="254"/>
      <c r="DM21" s="254"/>
      <c r="DN21" s="254"/>
      <c r="DO21" s="254"/>
      <c r="DP21" s="254"/>
      <c r="DQ21" s="254"/>
      <c r="DR21" s="254"/>
      <c r="DS21" s="254"/>
      <c r="DT21" s="254"/>
      <c r="DU21" s="254"/>
      <c r="DV21" s="254"/>
      <c r="DW21" s="254"/>
      <c r="DX21" s="254"/>
      <c r="DY21" s="254"/>
      <c r="DZ21" s="254"/>
      <c r="EA21" s="254"/>
      <c r="EB21" s="254"/>
      <c r="EC21" s="254"/>
      <c r="ED21" s="254"/>
      <c r="EE21" s="254"/>
      <c r="EF21" s="254"/>
      <c r="EG21" s="254"/>
      <c r="EH21" s="254"/>
      <c r="EI21" s="254"/>
      <c r="EJ21" s="254"/>
      <c r="EK21" s="254"/>
      <c r="EL21" s="254"/>
      <c r="EM21" s="254"/>
      <c r="EN21" s="254"/>
      <c r="EO21" s="254"/>
      <c r="EP21" s="254"/>
      <c r="EQ21" s="254"/>
      <c r="ER21" s="254"/>
      <c r="ES21" s="254"/>
      <c r="ET21" s="254"/>
      <c r="EU21" s="254"/>
      <c r="EV21" s="254"/>
      <c r="EW21" s="254"/>
      <c r="EX21" s="254"/>
      <c r="EY21" s="254"/>
      <c r="EZ21" s="254"/>
      <c r="FA21" s="254"/>
      <c r="FB21" s="254"/>
      <c r="FC21" s="254"/>
      <c r="FD21" s="254"/>
      <c r="FE21" s="254"/>
      <c r="FF21" s="254"/>
      <c r="FG21" s="254"/>
      <c r="FH21" s="254"/>
      <c r="FI21" s="254"/>
      <c r="FJ21" s="254"/>
      <c r="FK21" s="254"/>
      <c r="FL21" s="254"/>
      <c r="FM21" s="254"/>
      <c r="FN21" s="254"/>
      <c r="FO21" s="254"/>
      <c r="FP21" s="254"/>
      <c r="FQ21" s="254"/>
      <c r="FR21" s="254"/>
      <c r="FS21" s="254"/>
      <c r="FT21" s="254"/>
      <c r="FU21" s="254"/>
      <c r="FV21" s="254"/>
      <c r="FW21" s="254"/>
      <c r="FX21" s="254"/>
      <c r="FY21" s="254"/>
      <c r="FZ21" s="254"/>
      <c r="GA21" s="254"/>
      <c r="GB21" s="254"/>
      <c r="GC21" s="254"/>
      <c r="GD21" s="254"/>
      <c r="GE21" s="254"/>
      <c r="GF21" s="254"/>
      <c r="GG21" s="254"/>
      <c r="GH21" s="254"/>
      <c r="GI21" s="254"/>
      <c r="GJ21" s="254"/>
      <c r="GK21" s="254"/>
      <c r="GL21" s="254"/>
      <c r="GM21" s="254"/>
      <c r="GN21" s="254"/>
      <c r="GO21" s="254"/>
      <c r="GP21" s="254"/>
      <c r="GQ21" s="254"/>
      <c r="GR21" s="254"/>
      <c r="GS21" s="254"/>
      <c r="GT21" s="254"/>
      <c r="GU21" s="254"/>
      <c r="GV21" s="254"/>
      <c r="GW21" s="254"/>
      <c r="GX21" s="254"/>
      <c r="GY21" s="254"/>
      <c r="GZ21" s="254"/>
      <c r="HA21" s="254"/>
      <c r="HB21" s="254"/>
      <c r="HC21" s="254"/>
      <c r="HD21" s="254"/>
      <c r="HE21" s="254"/>
      <c r="HF21" s="254"/>
      <c r="HG21" s="254"/>
      <c r="HH21" s="254"/>
      <c r="HI21" s="254"/>
      <c r="HJ21" s="254"/>
      <c r="HK21" s="254"/>
      <c r="HL21" s="254"/>
      <c r="HM21" s="254"/>
      <c r="HN21" s="254"/>
      <c r="HO21" s="254"/>
      <c r="HP21" s="254"/>
      <c r="HQ21" s="254"/>
      <c r="HR21" s="254"/>
      <c r="HS21" s="254"/>
      <c r="HT21" s="254"/>
      <c r="HU21" s="254"/>
      <c r="HV21" s="254"/>
      <c r="HW21" s="254"/>
      <c r="HX21" s="254"/>
      <c r="HY21" s="254"/>
      <c r="HZ21" s="254"/>
      <c r="IA21" s="254"/>
      <c r="IB21" s="254"/>
      <c r="IC21" s="254"/>
      <c r="ID21" s="254"/>
      <c r="IE21" s="254"/>
      <c r="IF21" s="254"/>
      <c r="IG21" s="254"/>
      <c r="IH21" s="254"/>
      <c r="II21" s="254"/>
      <c r="IJ21" s="254"/>
      <c r="IK21" s="254"/>
      <c r="IL21" s="254"/>
      <c r="IM21" s="254"/>
      <c r="IN21" s="254"/>
      <c r="IO21" s="254"/>
      <c r="IP21" s="254"/>
      <c r="IQ21" s="254"/>
      <c r="IR21" s="254"/>
      <c r="IS21" s="254"/>
      <c r="IT21" s="254"/>
      <c r="IU21" s="254"/>
      <c r="IV21" s="254"/>
    </row>
    <row r="22" spans="1:256" x14ac:dyDescent="0.2">
      <c r="B22" s="351">
        <v>1</v>
      </c>
      <c r="C22" s="351">
        <v>1</v>
      </c>
      <c r="D22" s="804">
        <v>0</v>
      </c>
      <c r="E22" s="805"/>
      <c r="F22" s="804">
        <v>3</v>
      </c>
      <c r="G22" s="805"/>
      <c r="H22" s="806">
        <f>SUM(B22:G22)</f>
        <v>5</v>
      </c>
      <c r="I22" s="807"/>
      <c r="J22" s="254"/>
    </row>
    <row r="23" spans="1:256" x14ac:dyDescent="0.2">
      <c r="B23" s="136"/>
      <c r="C23" s="136"/>
      <c r="D23" s="136"/>
      <c r="E23" s="148"/>
      <c r="F23" s="148"/>
      <c r="G23" s="148"/>
      <c r="H23" s="137"/>
      <c r="I23" s="132"/>
    </row>
    <row r="24" spans="1:256" x14ac:dyDescent="0.2">
      <c r="B24" s="808" t="s">
        <v>358</v>
      </c>
      <c r="C24" s="808"/>
      <c r="D24" s="808"/>
      <c r="E24" s="808"/>
      <c r="F24" s="808"/>
      <c r="G24" s="808"/>
      <c r="H24" s="808"/>
      <c r="I24" s="808"/>
    </row>
    <row r="25" spans="1:256" x14ac:dyDescent="0.2">
      <c r="B25" s="156"/>
      <c r="C25" s="156"/>
      <c r="D25" s="156"/>
      <c r="E25" s="156"/>
      <c r="F25" s="156"/>
      <c r="G25" s="156"/>
      <c r="H25" s="156"/>
      <c r="I25" s="156"/>
    </row>
    <row r="26" spans="1:256" x14ac:dyDescent="0.2">
      <c r="B26" s="157"/>
      <c r="C26" s="872" t="s">
        <v>378</v>
      </c>
      <c r="D26" s="872" t="s">
        <v>379</v>
      </c>
      <c r="E26" s="872" t="s">
        <v>380</v>
      </c>
      <c r="F26" s="872" t="s">
        <v>381</v>
      </c>
      <c r="G26" s="872" t="s">
        <v>382</v>
      </c>
      <c r="H26" s="872" t="s">
        <v>210</v>
      </c>
    </row>
    <row r="27" spans="1:256" x14ac:dyDescent="0.2">
      <c r="B27" s="157"/>
      <c r="C27" s="873"/>
      <c r="D27" s="873"/>
      <c r="E27" s="873"/>
      <c r="F27" s="873"/>
      <c r="G27" s="873"/>
      <c r="H27" s="873"/>
    </row>
    <row r="28" spans="1:256" x14ac:dyDescent="0.2">
      <c r="B28" s="157"/>
      <c r="C28" s="873"/>
      <c r="D28" s="873"/>
      <c r="E28" s="873"/>
      <c r="F28" s="873"/>
      <c r="G28" s="873"/>
      <c r="H28" s="873"/>
    </row>
    <row r="29" spans="1:256" x14ac:dyDescent="0.2">
      <c r="B29" s="157"/>
      <c r="C29" s="873"/>
      <c r="D29" s="873"/>
      <c r="E29" s="873"/>
      <c r="F29" s="873"/>
      <c r="G29" s="873"/>
      <c r="H29" s="873"/>
    </row>
    <row r="30" spans="1:256" x14ac:dyDescent="0.2">
      <c r="B30" s="157"/>
      <c r="C30" s="873"/>
      <c r="D30" s="873"/>
      <c r="E30" s="873"/>
      <c r="F30" s="873"/>
      <c r="G30" s="873"/>
      <c r="H30" s="873"/>
    </row>
    <row r="31" spans="1:256" x14ac:dyDescent="0.2">
      <c r="B31" s="157"/>
      <c r="C31" s="873"/>
      <c r="D31" s="873"/>
      <c r="E31" s="873"/>
      <c r="F31" s="873"/>
      <c r="G31" s="873"/>
      <c r="H31" s="873"/>
    </row>
    <row r="32" spans="1:256" x14ac:dyDescent="0.2">
      <c r="B32" s="157"/>
      <c r="C32" s="874"/>
      <c r="D32" s="874"/>
      <c r="E32" s="874"/>
      <c r="F32" s="874"/>
      <c r="G32" s="874"/>
      <c r="H32" s="874"/>
    </row>
    <row r="33" spans="2:9" x14ac:dyDescent="0.2">
      <c r="B33" s="158" t="s">
        <v>272</v>
      </c>
      <c r="C33" s="358">
        <v>0</v>
      </c>
      <c r="D33" s="164">
        <v>0</v>
      </c>
      <c r="E33" s="164">
        <v>0</v>
      </c>
      <c r="F33" s="358">
        <v>8.1081081081081088</v>
      </c>
      <c r="G33" s="358">
        <v>91.891891891891888</v>
      </c>
      <c r="H33" s="236">
        <f>SUM(C33:G33)</f>
        <v>100</v>
      </c>
    </row>
    <row r="34" spans="2:9" x14ac:dyDescent="0.2">
      <c r="B34" s="160" t="s">
        <v>222</v>
      </c>
      <c r="C34" s="363"/>
      <c r="D34" s="162"/>
      <c r="E34" s="162"/>
      <c r="F34" s="162"/>
      <c r="G34" s="161"/>
      <c r="H34" s="237">
        <v>37</v>
      </c>
    </row>
    <row r="35" spans="2:9" x14ac:dyDescent="0.2">
      <c r="B35" s="136"/>
      <c r="C35" s="136"/>
      <c r="D35" s="136"/>
      <c r="E35" s="148"/>
      <c r="F35" s="148"/>
      <c r="G35" s="148"/>
      <c r="H35" s="137"/>
      <c r="I35" s="132"/>
    </row>
    <row r="36" spans="2:9" x14ac:dyDescent="0.2">
      <c r="B36" s="808" t="s">
        <v>264</v>
      </c>
      <c r="C36" s="808"/>
      <c r="D36" s="808"/>
      <c r="E36" s="808"/>
      <c r="F36" s="808"/>
      <c r="G36" s="808"/>
      <c r="H36" s="808"/>
      <c r="I36" s="808"/>
    </row>
    <row r="37" spans="2:9" x14ac:dyDescent="0.2">
      <c r="B37" s="168"/>
      <c r="C37" s="168"/>
      <c r="D37" s="168"/>
      <c r="E37" s="168"/>
      <c r="F37" s="165"/>
      <c r="G37" s="165"/>
      <c r="H37" s="257"/>
      <c r="I37" s="239"/>
    </row>
    <row r="38" spans="2:9" x14ac:dyDescent="0.2">
      <c r="B38" s="875" t="s">
        <v>219</v>
      </c>
      <c r="C38" s="877" t="s">
        <v>272</v>
      </c>
      <c r="D38" s="877"/>
      <c r="E38" s="165"/>
      <c r="F38" s="238"/>
      <c r="G38" s="256"/>
    </row>
    <row r="39" spans="2:9" x14ac:dyDescent="0.2">
      <c r="B39" s="876"/>
      <c r="C39" s="882"/>
      <c r="D39" s="882"/>
      <c r="E39" s="165"/>
      <c r="F39" s="238"/>
      <c r="G39" s="256"/>
    </row>
    <row r="40" spans="2:9" x14ac:dyDescent="0.2">
      <c r="B40" s="343" t="s">
        <v>223</v>
      </c>
      <c r="C40" s="845">
        <v>0</v>
      </c>
      <c r="D40" s="846"/>
      <c r="E40" s="165"/>
      <c r="F40" s="238"/>
      <c r="G40" s="256"/>
    </row>
    <row r="41" spans="2:9" x14ac:dyDescent="0.2">
      <c r="B41" s="361" t="s">
        <v>224</v>
      </c>
      <c r="C41" s="843">
        <v>48.648648648648646</v>
      </c>
      <c r="D41" s="844"/>
      <c r="E41" s="165"/>
      <c r="F41" s="238"/>
      <c r="G41" s="256"/>
    </row>
    <row r="42" spans="2:9" x14ac:dyDescent="0.2">
      <c r="B42" s="361" t="s">
        <v>225</v>
      </c>
      <c r="C42" s="843">
        <v>32.432432432432435</v>
      </c>
      <c r="D42" s="844"/>
      <c r="E42" s="165"/>
      <c r="F42" s="238"/>
      <c r="G42" s="256"/>
    </row>
    <row r="43" spans="2:9" x14ac:dyDescent="0.2">
      <c r="B43" s="361" t="s">
        <v>226</v>
      </c>
      <c r="C43" s="843">
        <v>13.513513513513514</v>
      </c>
      <c r="D43" s="844"/>
      <c r="E43" s="165"/>
      <c r="F43" s="238"/>
      <c r="G43" s="256"/>
    </row>
    <row r="44" spans="2:9" x14ac:dyDescent="0.2">
      <c r="B44" s="361" t="s">
        <v>227</v>
      </c>
      <c r="C44" s="843">
        <v>0</v>
      </c>
      <c r="D44" s="844"/>
      <c r="E44" s="165"/>
      <c r="F44" s="238"/>
      <c r="G44" s="256"/>
    </row>
    <row r="45" spans="2:9" x14ac:dyDescent="0.2">
      <c r="B45" s="361" t="s">
        <v>228</v>
      </c>
      <c r="C45" s="843">
        <v>2.7027027027027026</v>
      </c>
      <c r="D45" s="844"/>
      <c r="E45" s="165"/>
      <c r="F45" s="238"/>
      <c r="G45" s="256"/>
    </row>
    <row r="46" spans="2:9" x14ac:dyDescent="0.2">
      <c r="B46" s="361" t="s">
        <v>229</v>
      </c>
      <c r="C46" s="843">
        <v>2.7027027027027026</v>
      </c>
      <c r="D46" s="844"/>
      <c r="E46" s="165"/>
      <c r="F46" s="238"/>
      <c r="G46" s="256"/>
    </row>
    <row r="47" spans="2:9" x14ac:dyDescent="0.2">
      <c r="B47" s="361" t="s">
        <v>230</v>
      </c>
      <c r="C47" s="843">
        <v>0</v>
      </c>
      <c r="D47" s="844"/>
      <c r="E47" s="165"/>
      <c r="F47" s="238"/>
      <c r="G47" s="256"/>
    </row>
    <row r="48" spans="2:9" x14ac:dyDescent="0.2">
      <c r="B48" s="361" t="s">
        <v>231</v>
      </c>
      <c r="C48" s="843">
        <v>0</v>
      </c>
      <c r="D48" s="844"/>
      <c r="E48" s="165"/>
      <c r="F48" s="238"/>
      <c r="G48" s="256"/>
    </row>
    <row r="49" spans="2:9" x14ac:dyDescent="0.2">
      <c r="B49" s="362" t="s">
        <v>211</v>
      </c>
      <c r="C49" s="843">
        <v>0</v>
      </c>
      <c r="D49" s="844"/>
      <c r="E49" s="165"/>
      <c r="F49" s="238"/>
      <c r="G49" s="256"/>
    </row>
    <row r="50" spans="2:9" x14ac:dyDescent="0.2">
      <c r="B50" s="364" t="s">
        <v>210</v>
      </c>
      <c r="C50" s="837">
        <f>SUM(C40:C49)</f>
        <v>100.00000000000001</v>
      </c>
      <c r="D50" s="838"/>
      <c r="E50" s="165"/>
      <c r="F50" s="238"/>
      <c r="G50" s="256"/>
    </row>
    <row r="51" spans="2:9" x14ac:dyDescent="0.2">
      <c r="B51" s="365" t="s">
        <v>222</v>
      </c>
      <c r="C51" s="839">
        <v>37</v>
      </c>
      <c r="D51" s="840"/>
      <c r="E51" s="165"/>
      <c r="F51" s="238"/>
      <c r="G51" s="256"/>
    </row>
    <row r="52" spans="2:9" x14ac:dyDescent="0.2">
      <c r="B52" s="167"/>
      <c r="C52" s="165"/>
      <c r="D52" s="165"/>
      <c r="E52" s="165"/>
      <c r="F52" s="165"/>
      <c r="G52" s="165"/>
      <c r="H52" s="257"/>
      <c r="I52" s="239"/>
    </row>
  </sheetData>
  <mergeCells count="40">
    <mergeCell ref="B19:G19"/>
    <mergeCell ref="A1:I1"/>
    <mergeCell ref="B3:G3"/>
    <mergeCell ref="B5:B7"/>
    <mergeCell ref="C5:F5"/>
    <mergeCell ref="B9:G9"/>
    <mergeCell ref="B12:C12"/>
    <mergeCell ref="B13:C13"/>
    <mergeCell ref="B14:C14"/>
    <mergeCell ref="B15:C15"/>
    <mergeCell ref="B16:C16"/>
    <mergeCell ref="B17:C17"/>
    <mergeCell ref="D21:E21"/>
    <mergeCell ref="F21:G21"/>
    <mergeCell ref="H21:I21"/>
    <mergeCell ref="D22:E22"/>
    <mergeCell ref="F22:G22"/>
    <mergeCell ref="H22:I22"/>
    <mergeCell ref="C42:D42"/>
    <mergeCell ref="B24:I24"/>
    <mergeCell ref="C26:C32"/>
    <mergeCell ref="D26:D32"/>
    <mergeCell ref="E26:E32"/>
    <mergeCell ref="F26:F32"/>
    <mergeCell ref="G26:G32"/>
    <mergeCell ref="H26:H32"/>
    <mergeCell ref="B36:I36"/>
    <mergeCell ref="B38:B39"/>
    <mergeCell ref="C38:D39"/>
    <mergeCell ref="C40:D40"/>
    <mergeCell ref="C41:D41"/>
    <mergeCell ref="C49:D49"/>
    <mergeCell ref="C50:D50"/>
    <mergeCell ref="C51:D51"/>
    <mergeCell ref="C43:D43"/>
    <mergeCell ref="C44:D44"/>
    <mergeCell ref="C45:D45"/>
    <mergeCell ref="C46:D46"/>
    <mergeCell ref="C47:D47"/>
    <mergeCell ref="C48:D48"/>
  </mergeCells>
  <pageMargins left="0.7" right="0.7" top="0.75" bottom="0.75" header="0.3" footer="0.3"/>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workbookViewId="0">
      <selection sqref="A1:H52"/>
    </sheetView>
  </sheetViews>
  <sheetFormatPr baseColWidth="10" defaultRowHeight="12.75" x14ac:dyDescent="0.2"/>
  <cols>
    <col min="1" max="1" width="2.140625" style="180" customWidth="1"/>
    <col min="2" max="2" width="11.42578125" style="180" customWidth="1"/>
    <col min="3" max="4" width="11.42578125" style="180"/>
    <col min="5" max="5" width="9.85546875" style="180" customWidth="1"/>
    <col min="6" max="7" width="25.7109375" style="180" customWidth="1"/>
    <col min="8" max="8" width="4" style="180" customWidth="1"/>
    <col min="9" max="256" width="11.42578125" style="180"/>
    <col min="257" max="257" width="2.140625" style="180" customWidth="1"/>
    <col min="258" max="258" width="11.42578125" style="180" customWidth="1"/>
    <col min="259" max="260" width="11.42578125" style="180"/>
    <col min="261" max="261" width="9.85546875" style="180" customWidth="1"/>
    <col min="262" max="263" width="25.7109375" style="180" customWidth="1"/>
    <col min="264" max="264" width="4" style="180" customWidth="1"/>
    <col min="265" max="512" width="11.42578125" style="180"/>
    <col min="513" max="513" width="2.140625" style="180" customWidth="1"/>
    <col min="514" max="514" width="11.42578125" style="180" customWidth="1"/>
    <col min="515" max="516" width="11.42578125" style="180"/>
    <col min="517" max="517" width="9.85546875" style="180" customWidth="1"/>
    <col min="518" max="519" width="25.7109375" style="180" customWidth="1"/>
    <col min="520" max="520" width="4" style="180" customWidth="1"/>
    <col min="521" max="768" width="11.42578125" style="180"/>
    <col min="769" max="769" width="2.140625" style="180" customWidth="1"/>
    <col min="770" max="770" width="11.42578125" style="180" customWidth="1"/>
    <col min="771" max="772" width="11.42578125" style="180"/>
    <col min="773" max="773" width="9.85546875" style="180" customWidth="1"/>
    <col min="774" max="775" width="25.7109375" style="180" customWidth="1"/>
    <col min="776" max="776" width="4" style="180" customWidth="1"/>
    <col min="777" max="1024" width="11.42578125" style="180"/>
    <col min="1025" max="1025" width="2.140625" style="180" customWidth="1"/>
    <col min="1026" max="1026" width="11.42578125" style="180" customWidth="1"/>
    <col min="1027" max="1028" width="11.42578125" style="180"/>
    <col min="1029" max="1029" width="9.85546875" style="180" customWidth="1"/>
    <col min="1030" max="1031" width="25.7109375" style="180" customWidth="1"/>
    <col min="1032" max="1032" width="4" style="180" customWidth="1"/>
    <col min="1033" max="1280" width="11.42578125" style="180"/>
    <col min="1281" max="1281" width="2.140625" style="180" customWidth="1"/>
    <col min="1282" max="1282" width="11.42578125" style="180" customWidth="1"/>
    <col min="1283" max="1284" width="11.42578125" style="180"/>
    <col min="1285" max="1285" width="9.85546875" style="180" customWidth="1"/>
    <col min="1286" max="1287" width="25.7109375" style="180" customWidth="1"/>
    <col min="1288" max="1288" width="4" style="180" customWidth="1"/>
    <col min="1289" max="1536" width="11.42578125" style="180"/>
    <col min="1537" max="1537" width="2.140625" style="180" customWidth="1"/>
    <col min="1538" max="1538" width="11.42578125" style="180" customWidth="1"/>
    <col min="1539" max="1540" width="11.42578125" style="180"/>
    <col min="1541" max="1541" width="9.85546875" style="180" customWidth="1"/>
    <col min="1542" max="1543" width="25.7109375" style="180" customWidth="1"/>
    <col min="1544" max="1544" width="4" style="180" customWidth="1"/>
    <col min="1545" max="1792" width="11.42578125" style="180"/>
    <col min="1793" max="1793" width="2.140625" style="180" customWidth="1"/>
    <col min="1794" max="1794" width="11.42578125" style="180" customWidth="1"/>
    <col min="1795" max="1796" width="11.42578125" style="180"/>
    <col min="1797" max="1797" width="9.85546875" style="180" customWidth="1"/>
    <col min="1798" max="1799" width="25.7109375" style="180" customWidth="1"/>
    <col min="1800" max="1800" width="4" style="180" customWidth="1"/>
    <col min="1801" max="2048" width="11.42578125" style="180"/>
    <col min="2049" max="2049" width="2.140625" style="180" customWidth="1"/>
    <col min="2050" max="2050" width="11.42578125" style="180" customWidth="1"/>
    <col min="2051" max="2052" width="11.42578125" style="180"/>
    <col min="2053" max="2053" width="9.85546875" style="180" customWidth="1"/>
    <col min="2054" max="2055" width="25.7109375" style="180" customWidth="1"/>
    <col min="2056" max="2056" width="4" style="180" customWidth="1"/>
    <col min="2057" max="2304" width="11.42578125" style="180"/>
    <col min="2305" max="2305" width="2.140625" style="180" customWidth="1"/>
    <col min="2306" max="2306" width="11.42578125" style="180" customWidth="1"/>
    <col min="2307" max="2308" width="11.42578125" style="180"/>
    <col min="2309" max="2309" width="9.85546875" style="180" customWidth="1"/>
    <col min="2310" max="2311" width="25.7109375" style="180" customWidth="1"/>
    <col min="2312" max="2312" width="4" style="180" customWidth="1"/>
    <col min="2313" max="2560" width="11.42578125" style="180"/>
    <col min="2561" max="2561" width="2.140625" style="180" customWidth="1"/>
    <col min="2562" max="2562" width="11.42578125" style="180" customWidth="1"/>
    <col min="2563" max="2564" width="11.42578125" style="180"/>
    <col min="2565" max="2565" width="9.85546875" style="180" customWidth="1"/>
    <col min="2566" max="2567" width="25.7109375" style="180" customWidth="1"/>
    <col min="2568" max="2568" width="4" style="180" customWidth="1"/>
    <col min="2569" max="2816" width="11.42578125" style="180"/>
    <col min="2817" max="2817" width="2.140625" style="180" customWidth="1"/>
    <col min="2818" max="2818" width="11.42578125" style="180" customWidth="1"/>
    <col min="2819" max="2820" width="11.42578125" style="180"/>
    <col min="2821" max="2821" width="9.85546875" style="180" customWidth="1"/>
    <col min="2822" max="2823" width="25.7109375" style="180" customWidth="1"/>
    <col min="2824" max="2824" width="4" style="180" customWidth="1"/>
    <col min="2825" max="3072" width="11.42578125" style="180"/>
    <col min="3073" max="3073" width="2.140625" style="180" customWidth="1"/>
    <col min="3074" max="3074" width="11.42578125" style="180" customWidth="1"/>
    <col min="3075" max="3076" width="11.42578125" style="180"/>
    <col min="3077" max="3077" width="9.85546875" style="180" customWidth="1"/>
    <col min="3078" max="3079" width="25.7109375" style="180" customWidth="1"/>
    <col min="3080" max="3080" width="4" style="180" customWidth="1"/>
    <col min="3081" max="3328" width="11.42578125" style="180"/>
    <col min="3329" max="3329" width="2.140625" style="180" customWidth="1"/>
    <col min="3330" max="3330" width="11.42578125" style="180" customWidth="1"/>
    <col min="3331" max="3332" width="11.42578125" style="180"/>
    <col min="3333" max="3333" width="9.85546875" style="180" customWidth="1"/>
    <col min="3334" max="3335" width="25.7109375" style="180" customWidth="1"/>
    <col min="3336" max="3336" width="4" style="180" customWidth="1"/>
    <col min="3337" max="3584" width="11.42578125" style="180"/>
    <col min="3585" max="3585" width="2.140625" style="180" customWidth="1"/>
    <col min="3586" max="3586" width="11.42578125" style="180" customWidth="1"/>
    <col min="3587" max="3588" width="11.42578125" style="180"/>
    <col min="3589" max="3589" width="9.85546875" style="180" customWidth="1"/>
    <col min="3590" max="3591" width="25.7109375" style="180" customWidth="1"/>
    <col min="3592" max="3592" width="4" style="180" customWidth="1"/>
    <col min="3593" max="3840" width="11.42578125" style="180"/>
    <col min="3841" max="3841" width="2.140625" style="180" customWidth="1"/>
    <col min="3842" max="3842" width="11.42578125" style="180" customWidth="1"/>
    <col min="3843" max="3844" width="11.42578125" style="180"/>
    <col min="3845" max="3845" width="9.85546875" style="180" customWidth="1"/>
    <col min="3846" max="3847" width="25.7109375" style="180" customWidth="1"/>
    <col min="3848" max="3848" width="4" style="180" customWidth="1"/>
    <col min="3849" max="4096" width="11.42578125" style="180"/>
    <col min="4097" max="4097" width="2.140625" style="180" customWidth="1"/>
    <col min="4098" max="4098" width="11.42578125" style="180" customWidth="1"/>
    <col min="4099" max="4100" width="11.42578125" style="180"/>
    <col min="4101" max="4101" width="9.85546875" style="180" customWidth="1"/>
    <col min="4102" max="4103" width="25.7109375" style="180" customWidth="1"/>
    <col min="4104" max="4104" width="4" style="180" customWidth="1"/>
    <col min="4105" max="4352" width="11.42578125" style="180"/>
    <col min="4353" max="4353" width="2.140625" style="180" customWidth="1"/>
    <col min="4354" max="4354" width="11.42578125" style="180" customWidth="1"/>
    <col min="4355" max="4356" width="11.42578125" style="180"/>
    <col min="4357" max="4357" width="9.85546875" style="180" customWidth="1"/>
    <col min="4358" max="4359" width="25.7109375" style="180" customWidth="1"/>
    <col min="4360" max="4360" width="4" style="180" customWidth="1"/>
    <col min="4361" max="4608" width="11.42578125" style="180"/>
    <col min="4609" max="4609" width="2.140625" style="180" customWidth="1"/>
    <col min="4610" max="4610" width="11.42578125" style="180" customWidth="1"/>
    <col min="4611" max="4612" width="11.42578125" style="180"/>
    <col min="4613" max="4613" width="9.85546875" style="180" customWidth="1"/>
    <col min="4614" max="4615" width="25.7109375" style="180" customWidth="1"/>
    <col min="4616" max="4616" width="4" style="180" customWidth="1"/>
    <col min="4617" max="4864" width="11.42578125" style="180"/>
    <col min="4865" max="4865" width="2.140625" style="180" customWidth="1"/>
    <col min="4866" max="4866" width="11.42578125" style="180" customWidth="1"/>
    <col min="4867" max="4868" width="11.42578125" style="180"/>
    <col min="4869" max="4869" width="9.85546875" style="180" customWidth="1"/>
    <col min="4870" max="4871" width="25.7109375" style="180" customWidth="1"/>
    <col min="4872" max="4872" width="4" style="180" customWidth="1"/>
    <col min="4873" max="5120" width="11.42578125" style="180"/>
    <col min="5121" max="5121" width="2.140625" style="180" customWidth="1"/>
    <col min="5122" max="5122" width="11.42578125" style="180" customWidth="1"/>
    <col min="5123" max="5124" width="11.42578125" style="180"/>
    <col min="5125" max="5125" width="9.85546875" style="180" customWidth="1"/>
    <col min="5126" max="5127" width="25.7109375" style="180" customWidth="1"/>
    <col min="5128" max="5128" width="4" style="180" customWidth="1"/>
    <col min="5129" max="5376" width="11.42578125" style="180"/>
    <col min="5377" max="5377" width="2.140625" style="180" customWidth="1"/>
    <col min="5378" max="5378" width="11.42578125" style="180" customWidth="1"/>
    <col min="5379" max="5380" width="11.42578125" style="180"/>
    <col min="5381" max="5381" width="9.85546875" style="180" customWidth="1"/>
    <col min="5382" max="5383" width="25.7109375" style="180" customWidth="1"/>
    <col min="5384" max="5384" width="4" style="180" customWidth="1"/>
    <col min="5385" max="5632" width="11.42578125" style="180"/>
    <col min="5633" max="5633" width="2.140625" style="180" customWidth="1"/>
    <col min="5634" max="5634" width="11.42578125" style="180" customWidth="1"/>
    <col min="5635" max="5636" width="11.42578125" style="180"/>
    <col min="5637" max="5637" width="9.85546875" style="180" customWidth="1"/>
    <col min="5638" max="5639" width="25.7109375" style="180" customWidth="1"/>
    <col min="5640" max="5640" width="4" style="180" customWidth="1"/>
    <col min="5641" max="5888" width="11.42578125" style="180"/>
    <col min="5889" max="5889" width="2.140625" style="180" customWidth="1"/>
    <col min="5890" max="5890" width="11.42578125" style="180" customWidth="1"/>
    <col min="5891" max="5892" width="11.42578125" style="180"/>
    <col min="5893" max="5893" width="9.85546875" style="180" customWidth="1"/>
    <col min="5894" max="5895" width="25.7109375" style="180" customWidth="1"/>
    <col min="5896" max="5896" width="4" style="180" customWidth="1"/>
    <col min="5897" max="6144" width="11.42578125" style="180"/>
    <col min="6145" max="6145" width="2.140625" style="180" customWidth="1"/>
    <col min="6146" max="6146" width="11.42578125" style="180" customWidth="1"/>
    <col min="6147" max="6148" width="11.42578125" style="180"/>
    <col min="6149" max="6149" width="9.85546875" style="180" customWidth="1"/>
    <col min="6150" max="6151" width="25.7109375" style="180" customWidth="1"/>
    <col min="6152" max="6152" width="4" style="180" customWidth="1"/>
    <col min="6153" max="6400" width="11.42578125" style="180"/>
    <col min="6401" max="6401" width="2.140625" style="180" customWidth="1"/>
    <col min="6402" max="6402" width="11.42578125" style="180" customWidth="1"/>
    <col min="6403" max="6404" width="11.42578125" style="180"/>
    <col min="6405" max="6405" width="9.85546875" style="180" customWidth="1"/>
    <col min="6406" max="6407" width="25.7109375" style="180" customWidth="1"/>
    <col min="6408" max="6408" width="4" style="180" customWidth="1"/>
    <col min="6409" max="6656" width="11.42578125" style="180"/>
    <col min="6657" max="6657" width="2.140625" style="180" customWidth="1"/>
    <col min="6658" max="6658" width="11.42578125" style="180" customWidth="1"/>
    <col min="6659" max="6660" width="11.42578125" style="180"/>
    <col min="6661" max="6661" width="9.85546875" style="180" customWidth="1"/>
    <col min="6662" max="6663" width="25.7109375" style="180" customWidth="1"/>
    <col min="6664" max="6664" width="4" style="180" customWidth="1"/>
    <col min="6665" max="6912" width="11.42578125" style="180"/>
    <col min="6913" max="6913" width="2.140625" style="180" customWidth="1"/>
    <col min="6914" max="6914" width="11.42578125" style="180" customWidth="1"/>
    <col min="6915" max="6916" width="11.42578125" style="180"/>
    <col min="6917" max="6917" width="9.85546875" style="180" customWidth="1"/>
    <col min="6918" max="6919" width="25.7109375" style="180" customWidth="1"/>
    <col min="6920" max="6920" width="4" style="180" customWidth="1"/>
    <col min="6921" max="7168" width="11.42578125" style="180"/>
    <col min="7169" max="7169" width="2.140625" style="180" customWidth="1"/>
    <col min="7170" max="7170" width="11.42578125" style="180" customWidth="1"/>
    <col min="7171" max="7172" width="11.42578125" style="180"/>
    <col min="7173" max="7173" width="9.85546875" style="180" customWidth="1"/>
    <col min="7174" max="7175" width="25.7109375" style="180" customWidth="1"/>
    <col min="7176" max="7176" width="4" style="180" customWidth="1"/>
    <col min="7177" max="7424" width="11.42578125" style="180"/>
    <col min="7425" max="7425" width="2.140625" style="180" customWidth="1"/>
    <col min="7426" max="7426" width="11.42578125" style="180" customWidth="1"/>
    <col min="7427" max="7428" width="11.42578125" style="180"/>
    <col min="7429" max="7429" width="9.85546875" style="180" customWidth="1"/>
    <col min="7430" max="7431" width="25.7109375" style="180" customWidth="1"/>
    <col min="7432" max="7432" width="4" style="180" customWidth="1"/>
    <col min="7433" max="7680" width="11.42578125" style="180"/>
    <col min="7681" max="7681" width="2.140625" style="180" customWidth="1"/>
    <col min="7682" max="7682" width="11.42578125" style="180" customWidth="1"/>
    <col min="7683" max="7684" width="11.42578125" style="180"/>
    <col min="7685" max="7685" width="9.85546875" style="180" customWidth="1"/>
    <col min="7686" max="7687" width="25.7109375" style="180" customWidth="1"/>
    <col min="7688" max="7688" width="4" style="180" customWidth="1"/>
    <col min="7689" max="7936" width="11.42578125" style="180"/>
    <col min="7937" max="7937" width="2.140625" style="180" customWidth="1"/>
    <col min="7938" max="7938" width="11.42578125" style="180" customWidth="1"/>
    <col min="7939" max="7940" width="11.42578125" style="180"/>
    <col min="7941" max="7941" width="9.85546875" style="180" customWidth="1"/>
    <col min="7942" max="7943" width="25.7109375" style="180" customWidth="1"/>
    <col min="7944" max="7944" width="4" style="180" customWidth="1"/>
    <col min="7945" max="8192" width="11.42578125" style="180"/>
    <col min="8193" max="8193" width="2.140625" style="180" customWidth="1"/>
    <col min="8194" max="8194" width="11.42578125" style="180" customWidth="1"/>
    <col min="8195" max="8196" width="11.42578125" style="180"/>
    <col min="8197" max="8197" width="9.85546875" style="180" customWidth="1"/>
    <col min="8198" max="8199" width="25.7109375" style="180" customWidth="1"/>
    <col min="8200" max="8200" width="4" style="180" customWidth="1"/>
    <col min="8201" max="8448" width="11.42578125" style="180"/>
    <col min="8449" max="8449" width="2.140625" style="180" customWidth="1"/>
    <col min="8450" max="8450" width="11.42578125" style="180" customWidth="1"/>
    <col min="8451" max="8452" width="11.42578125" style="180"/>
    <col min="8453" max="8453" width="9.85546875" style="180" customWidth="1"/>
    <col min="8454" max="8455" width="25.7109375" style="180" customWidth="1"/>
    <col min="8456" max="8456" width="4" style="180" customWidth="1"/>
    <col min="8457" max="8704" width="11.42578125" style="180"/>
    <col min="8705" max="8705" width="2.140625" style="180" customWidth="1"/>
    <col min="8706" max="8706" width="11.42578125" style="180" customWidth="1"/>
    <col min="8707" max="8708" width="11.42578125" style="180"/>
    <col min="8709" max="8709" width="9.85546875" style="180" customWidth="1"/>
    <col min="8710" max="8711" width="25.7109375" style="180" customWidth="1"/>
    <col min="8712" max="8712" width="4" style="180" customWidth="1"/>
    <col min="8713" max="8960" width="11.42578125" style="180"/>
    <col min="8961" max="8961" width="2.140625" style="180" customWidth="1"/>
    <col min="8962" max="8962" width="11.42578125" style="180" customWidth="1"/>
    <col min="8963" max="8964" width="11.42578125" style="180"/>
    <col min="8965" max="8965" width="9.85546875" style="180" customWidth="1"/>
    <col min="8966" max="8967" width="25.7109375" style="180" customWidth="1"/>
    <col min="8968" max="8968" width="4" style="180" customWidth="1"/>
    <col min="8969" max="9216" width="11.42578125" style="180"/>
    <col min="9217" max="9217" width="2.140625" style="180" customWidth="1"/>
    <col min="9218" max="9218" width="11.42578125" style="180" customWidth="1"/>
    <col min="9219" max="9220" width="11.42578125" style="180"/>
    <col min="9221" max="9221" width="9.85546875" style="180" customWidth="1"/>
    <col min="9222" max="9223" width="25.7109375" style="180" customWidth="1"/>
    <col min="9224" max="9224" width="4" style="180" customWidth="1"/>
    <col min="9225" max="9472" width="11.42578125" style="180"/>
    <col min="9473" max="9473" width="2.140625" style="180" customWidth="1"/>
    <col min="9474" max="9474" width="11.42578125" style="180" customWidth="1"/>
    <col min="9475" max="9476" width="11.42578125" style="180"/>
    <col min="9477" max="9477" width="9.85546875" style="180" customWidth="1"/>
    <col min="9478" max="9479" width="25.7109375" style="180" customWidth="1"/>
    <col min="9480" max="9480" width="4" style="180" customWidth="1"/>
    <col min="9481" max="9728" width="11.42578125" style="180"/>
    <col min="9729" max="9729" width="2.140625" style="180" customWidth="1"/>
    <col min="9730" max="9730" width="11.42578125" style="180" customWidth="1"/>
    <col min="9731" max="9732" width="11.42578125" style="180"/>
    <col min="9733" max="9733" width="9.85546875" style="180" customWidth="1"/>
    <col min="9734" max="9735" width="25.7109375" style="180" customWidth="1"/>
    <col min="9736" max="9736" width="4" style="180" customWidth="1"/>
    <col min="9737" max="9984" width="11.42578125" style="180"/>
    <col min="9985" max="9985" width="2.140625" style="180" customWidth="1"/>
    <col min="9986" max="9986" width="11.42578125" style="180" customWidth="1"/>
    <col min="9987" max="9988" width="11.42578125" style="180"/>
    <col min="9989" max="9989" width="9.85546875" style="180" customWidth="1"/>
    <col min="9990" max="9991" width="25.7109375" style="180" customWidth="1"/>
    <col min="9992" max="9992" width="4" style="180" customWidth="1"/>
    <col min="9993" max="10240" width="11.42578125" style="180"/>
    <col min="10241" max="10241" width="2.140625" style="180" customWidth="1"/>
    <col min="10242" max="10242" width="11.42578125" style="180" customWidth="1"/>
    <col min="10243" max="10244" width="11.42578125" style="180"/>
    <col min="10245" max="10245" width="9.85546875" style="180" customWidth="1"/>
    <col min="10246" max="10247" width="25.7109375" style="180" customWidth="1"/>
    <col min="10248" max="10248" width="4" style="180" customWidth="1"/>
    <col min="10249" max="10496" width="11.42578125" style="180"/>
    <col min="10497" max="10497" width="2.140625" style="180" customWidth="1"/>
    <col min="10498" max="10498" width="11.42578125" style="180" customWidth="1"/>
    <col min="10499" max="10500" width="11.42578125" style="180"/>
    <col min="10501" max="10501" width="9.85546875" style="180" customWidth="1"/>
    <col min="10502" max="10503" width="25.7109375" style="180" customWidth="1"/>
    <col min="10504" max="10504" width="4" style="180" customWidth="1"/>
    <col min="10505" max="10752" width="11.42578125" style="180"/>
    <col min="10753" max="10753" width="2.140625" style="180" customWidth="1"/>
    <col min="10754" max="10754" width="11.42578125" style="180" customWidth="1"/>
    <col min="10755" max="10756" width="11.42578125" style="180"/>
    <col min="10757" max="10757" width="9.85546875" style="180" customWidth="1"/>
    <col min="10758" max="10759" width="25.7109375" style="180" customWidth="1"/>
    <col min="10760" max="10760" width="4" style="180" customWidth="1"/>
    <col min="10761" max="11008" width="11.42578125" style="180"/>
    <col min="11009" max="11009" width="2.140625" style="180" customWidth="1"/>
    <col min="11010" max="11010" width="11.42578125" style="180" customWidth="1"/>
    <col min="11011" max="11012" width="11.42578125" style="180"/>
    <col min="11013" max="11013" width="9.85546875" style="180" customWidth="1"/>
    <col min="11014" max="11015" width="25.7109375" style="180" customWidth="1"/>
    <col min="11016" max="11016" width="4" style="180" customWidth="1"/>
    <col min="11017" max="11264" width="11.42578125" style="180"/>
    <col min="11265" max="11265" width="2.140625" style="180" customWidth="1"/>
    <col min="11266" max="11266" width="11.42578125" style="180" customWidth="1"/>
    <col min="11267" max="11268" width="11.42578125" style="180"/>
    <col min="11269" max="11269" width="9.85546875" style="180" customWidth="1"/>
    <col min="11270" max="11271" width="25.7109375" style="180" customWidth="1"/>
    <col min="11272" max="11272" width="4" style="180" customWidth="1"/>
    <col min="11273" max="11520" width="11.42578125" style="180"/>
    <col min="11521" max="11521" width="2.140625" style="180" customWidth="1"/>
    <col min="11522" max="11522" width="11.42578125" style="180" customWidth="1"/>
    <col min="11523" max="11524" width="11.42578125" style="180"/>
    <col min="11525" max="11525" width="9.85546875" style="180" customWidth="1"/>
    <col min="11526" max="11527" width="25.7109375" style="180" customWidth="1"/>
    <col min="11528" max="11528" width="4" style="180" customWidth="1"/>
    <col min="11529" max="11776" width="11.42578125" style="180"/>
    <col min="11777" max="11777" width="2.140625" style="180" customWidth="1"/>
    <col min="11778" max="11778" width="11.42578125" style="180" customWidth="1"/>
    <col min="11779" max="11780" width="11.42578125" style="180"/>
    <col min="11781" max="11781" width="9.85546875" style="180" customWidth="1"/>
    <col min="11782" max="11783" width="25.7109375" style="180" customWidth="1"/>
    <col min="11784" max="11784" width="4" style="180" customWidth="1"/>
    <col min="11785" max="12032" width="11.42578125" style="180"/>
    <col min="12033" max="12033" width="2.140625" style="180" customWidth="1"/>
    <col min="12034" max="12034" width="11.42578125" style="180" customWidth="1"/>
    <col min="12035" max="12036" width="11.42578125" style="180"/>
    <col min="12037" max="12037" width="9.85546875" style="180" customWidth="1"/>
    <col min="12038" max="12039" width="25.7109375" style="180" customWidth="1"/>
    <col min="12040" max="12040" width="4" style="180" customWidth="1"/>
    <col min="12041" max="12288" width="11.42578125" style="180"/>
    <col min="12289" max="12289" width="2.140625" style="180" customWidth="1"/>
    <col min="12290" max="12290" width="11.42578125" style="180" customWidth="1"/>
    <col min="12291" max="12292" width="11.42578125" style="180"/>
    <col min="12293" max="12293" width="9.85546875" style="180" customWidth="1"/>
    <col min="12294" max="12295" width="25.7109375" style="180" customWidth="1"/>
    <col min="12296" max="12296" width="4" style="180" customWidth="1"/>
    <col min="12297" max="12544" width="11.42578125" style="180"/>
    <col min="12545" max="12545" width="2.140625" style="180" customWidth="1"/>
    <col min="12546" max="12546" width="11.42578125" style="180" customWidth="1"/>
    <col min="12547" max="12548" width="11.42578125" style="180"/>
    <col min="12549" max="12549" width="9.85546875" style="180" customWidth="1"/>
    <col min="12550" max="12551" width="25.7109375" style="180" customWidth="1"/>
    <col min="12552" max="12552" width="4" style="180" customWidth="1"/>
    <col min="12553" max="12800" width="11.42578125" style="180"/>
    <col min="12801" max="12801" width="2.140625" style="180" customWidth="1"/>
    <col min="12802" max="12802" width="11.42578125" style="180" customWidth="1"/>
    <col min="12803" max="12804" width="11.42578125" style="180"/>
    <col min="12805" max="12805" width="9.85546875" style="180" customWidth="1"/>
    <col min="12806" max="12807" width="25.7109375" style="180" customWidth="1"/>
    <col min="12808" max="12808" width="4" style="180" customWidth="1"/>
    <col min="12809" max="13056" width="11.42578125" style="180"/>
    <col min="13057" max="13057" width="2.140625" style="180" customWidth="1"/>
    <col min="13058" max="13058" width="11.42578125" style="180" customWidth="1"/>
    <col min="13059" max="13060" width="11.42578125" style="180"/>
    <col min="13061" max="13061" width="9.85546875" style="180" customWidth="1"/>
    <col min="13062" max="13063" width="25.7109375" style="180" customWidth="1"/>
    <col min="13064" max="13064" width="4" style="180" customWidth="1"/>
    <col min="13065" max="13312" width="11.42578125" style="180"/>
    <col min="13313" max="13313" width="2.140625" style="180" customWidth="1"/>
    <col min="13314" max="13314" width="11.42578125" style="180" customWidth="1"/>
    <col min="13315" max="13316" width="11.42578125" style="180"/>
    <col min="13317" max="13317" width="9.85546875" style="180" customWidth="1"/>
    <col min="13318" max="13319" width="25.7109375" style="180" customWidth="1"/>
    <col min="13320" max="13320" width="4" style="180" customWidth="1"/>
    <col min="13321" max="13568" width="11.42578125" style="180"/>
    <col min="13569" max="13569" width="2.140625" style="180" customWidth="1"/>
    <col min="13570" max="13570" width="11.42578125" style="180" customWidth="1"/>
    <col min="13571" max="13572" width="11.42578125" style="180"/>
    <col min="13573" max="13573" width="9.85546875" style="180" customWidth="1"/>
    <col min="13574" max="13575" width="25.7109375" style="180" customWidth="1"/>
    <col min="13576" max="13576" width="4" style="180" customWidth="1"/>
    <col min="13577" max="13824" width="11.42578125" style="180"/>
    <col min="13825" max="13825" width="2.140625" style="180" customWidth="1"/>
    <col min="13826" max="13826" width="11.42578125" style="180" customWidth="1"/>
    <col min="13827" max="13828" width="11.42578125" style="180"/>
    <col min="13829" max="13829" width="9.85546875" style="180" customWidth="1"/>
    <col min="13830" max="13831" width="25.7109375" style="180" customWidth="1"/>
    <col min="13832" max="13832" width="4" style="180" customWidth="1"/>
    <col min="13833" max="14080" width="11.42578125" style="180"/>
    <col min="14081" max="14081" width="2.140625" style="180" customWidth="1"/>
    <col min="14082" max="14082" width="11.42578125" style="180" customWidth="1"/>
    <col min="14083" max="14084" width="11.42578125" style="180"/>
    <col min="14085" max="14085" width="9.85546875" style="180" customWidth="1"/>
    <col min="14086" max="14087" width="25.7109375" style="180" customWidth="1"/>
    <col min="14088" max="14088" width="4" style="180" customWidth="1"/>
    <col min="14089" max="14336" width="11.42578125" style="180"/>
    <col min="14337" max="14337" width="2.140625" style="180" customWidth="1"/>
    <col min="14338" max="14338" width="11.42578125" style="180" customWidth="1"/>
    <col min="14339" max="14340" width="11.42578125" style="180"/>
    <col min="14341" max="14341" width="9.85546875" style="180" customWidth="1"/>
    <col min="14342" max="14343" width="25.7109375" style="180" customWidth="1"/>
    <col min="14344" max="14344" width="4" style="180" customWidth="1"/>
    <col min="14345" max="14592" width="11.42578125" style="180"/>
    <col min="14593" max="14593" width="2.140625" style="180" customWidth="1"/>
    <col min="14594" max="14594" width="11.42578125" style="180" customWidth="1"/>
    <col min="14595" max="14596" width="11.42578125" style="180"/>
    <col min="14597" max="14597" width="9.85546875" style="180" customWidth="1"/>
    <col min="14598" max="14599" width="25.7109375" style="180" customWidth="1"/>
    <col min="14600" max="14600" width="4" style="180" customWidth="1"/>
    <col min="14601" max="14848" width="11.42578125" style="180"/>
    <col min="14849" max="14849" width="2.140625" style="180" customWidth="1"/>
    <col min="14850" max="14850" width="11.42578125" style="180" customWidth="1"/>
    <col min="14851" max="14852" width="11.42578125" style="180"/>
    <col min="14853" max="14853" width="9.85546875" style="180" customWidth="1"/>
    <col min="14854" max="14855" width="25.7109375" style="180" customWidth="1"/>
    <col min="14856" max="14856" width="4" style="180" customWidth="1"/>
    <col min="14857" max="15104" width="11.42578125" style="180"/>
    <col min="15105" max="15105" width="2.140625" style="180" customWidth="1"/>
    <col min="15106" max="15106" width="11.42578125" style="180" customWidth="1"/>
    <col min="15107" max="15108" width="11.42578125" style="180"/>
    <col min="15109" max="15109" width="9.85546875" style="180" customWidth="1"/>
    <col min="15110" max="15111" width="25.7109375" style="180" customWidth="1"/>
    <col min="15112" max="15112" width="4" style="180" customWidth="1"/>
    <col min="15113" max="15360" width="11.42578125" style="180"/>
    <col min="15361" max="15361" width="2.140625" style="180" customWidth="1"/>
    <col min="15362" max="15362" width="11.42578125" style="180" customWidth="1"/>
    <col min="15363" max="15364" width="11.42578125" style="180"/>
    <col min="15365" max="15365" width="9.85546875" style="180" customWidth="1"/>
    <col min="15366" max="15367" width="25.7109375" style="180" customWidth="1"/>
    <col min="15368" max="15368" width="4" style="180" customWidth="1"/>
    <col min="15369" max="15616" width="11.42578125" style="180"/>
    <col min="15617" max="15617" width="2.140625" style="180" customWidth="1"/>
    <col min="15618" max="15618" width="11.42578125" style="180" customWidth="1"/>
    <col min="15619" max="15620" width="11.42578125" style="180"/>
    <col min="15621" max="15621" width="9.85546875" style="180" customWidth="1"/>
    <col min="15622" max="15623" width="25.7109375" style="180" customWidth="1"/>
    <col min="15624" max="15624" width="4" style="180" customWidth="1"/>
    <col min="15625" max="15872" width="11.42578125" style="180"/>
    <col min="15873" max="15873" width="2.140625" style="180" customWidth="1"/>
    <col min="15874" max="15874" width="11.42578125" style="180" customWidth="1"/>
    <col min="15875" max="15876" width="11.42578125" style="180"/>
    <col min="15877" max="15877" width="9.85546875" style="180" customWidth="1"/>
    <col min="15878" max="15879" width="25.7109375" style="180" customWidth="1"/>
    <col min="15880" max="15880" width="4" style="180" customWidth="1"/>
    <col min="15881" max="16128" width="11.42578125" style="180"/>
    <col min="16129" max="16129" width="2.140625" style="180" customWidth="1"/>
    <col min="16130" max="16130" width="11.42578125" style="180" customWidth="1"/>
    <col min="16131" max="16132" width="11.42578125" style="180"/>
    <col min="16133" max="16133" width="9.85546875" style="180" customWidth="1"/>
    <col min="16134" max="16135" width="25.7109375" style="180" customWidth="1"/>
    <col min="16136" max="16136" width="4" style="180" customWidth="1"/>
    <col min="16137" max="16384" width="11.42578125" style="180"/>
  </cols>
  <sheetData>
    <row r="1" spans="1:8" x14ac:dyDescent="0.2">
      <c r="A1" s="861" t="s">
        <v>398</v>
      </c>
      <c r="B1" s="861"/>
      <c r="C1" s="861"/>
      <c r="D1" s="861"/>
      <c r="E1" s="861"/>
      <c r="F1" s="861"/>
      <c r="G1" s="861"/>
      <c r="H1" s="861"/>
    </row>
    <row r="2" spans="1:8" x14ac:dyDescent="0.2">
      <c r="A2" s="388"/>
      <c r="B2" s="388"/>
      <c r="C2" s="388"/>
      <c r="D2" s="388"/>
      <c r="E2" s="388"/>
      <c r="F2" s="388"/>
      <c r="G2" s="388"/>
      <c r="H2" s="388"/>
    </row>
    <row r="3" spans="1:8" x14ac:dyDescent="0.2">
      <c r="A3" s="388"/>
      <c r="B3" s="808" t="s">
        <v>185</v>
      </c>
      <c r="C3" s="808"/>
      <c r="D3" s="808"/>
      <c r="E3" s="808"/>
      <c r="F3" s="808"/>
      <c r="G3" s="808"/>
      <c r="H3" s="388"/>
    </row>
    <row r="4" spans="1:8" x14ac:dyDescent="0.2">
      <c r="B4" s="235"/>
      <c r="C4" s="235"/>
      <c r="D4" s="235"/>
      <c r="E4" s="235"/>
    </row>
    <row r="5" spans="1:8" x14ac:dyDescent="0.2">
      <c r="B5" s="903"/>
      <c r="C5" s="903"/>
      <c r="D5" s="903"/>
      <c r="E5" s="903"/>
      <c r="F5" s="611" t="s">
        <v>272</v>
      </c>
    </row>
    <row r="6" spans="1:8" x14ac:dyDescent="0.2">
      <c r="B6" s="798" t="s">
        <v>383</v>
      </c>
      <c r="C6" s="809"/>
      <c r="D6" s="809"/>
      <c r="E6" s="799"/>
      <c r="F6" s="258">
        <v>45.945945945945944</v>
      </c>
    </row>
    <row r="7" spans="1:8" x14ac:dyDescent="0.2">
      <c r="B7" s="800" t="s">
        <v>384</v>
      </c>
      <c r="C7" s="856"/>
      <c r="D7" s="856"/>
      <c r="E7" s="801"/>
      <c r="F7" s="259">
        <v>2.7027027027027026</v>
      </c>
    </row>
    <row r="8" spans="1:8" x14ac:dyDescent="0.2">
      <c r="B8" s="800" t="s">
        <v>385</v>
      </c>
      <c r="C8" s="856"/>
      <c r="D8" s="856"/>
      <c r="E8" s="801"/>
      <c r="F8" s="259">
        <v>24.324324324324323</v>
      </c>
    </row>
    <row r="9" spans="1:8" x14ac:dyDescent="0.2">
      <c r="B9" s="800" t="s">
        <v>386</v>
      </c>
      <c r="C9" s="856"/>
      <c r="D9" s="856"/>
      <c r="E9" s="801"/>
      <c r="F9" s="259">
        <v>2.7027027027027026</v>
      </c>
    </row>
    <row r="10" spans="1:8" x14ac:dyDescent="0.2">
      <c r="B10" s="800" t="s">
        <v>387</v>
      </c>
      <c r="C10" s="856"/>
      <c r="D10" s="856"/>
      <c r="E10" s="801"/>
      <c r="F10" s="259">
        <v>8.1081081081081088</v>
      </c>
    </row>
    <row r="11" spans="1:8" x14ac:dyDescent="0.2">
      <c r="B11" s="800" t="s">
        <v>388</v>
      </c>
      <c r="C11" s="856"/>
      <c r="D11" s="856"/>
      <c r="E11" s="801"/>
      <c r="F11" s="259">
        <v>0</v>
      </c>
    </row>
    <row r="12" spans="1:8" x14ac:dyDescent="0.2">
      <c r="B12" s="800" t="s">
        <v>389</v>
      </c>
      <c r="C12" s="856"/>
      <c r="D12" s="856"/>
      <c r="E12" s="801"/>
      <c r="F12" s="259">
        <v>2.7027027027027026</v>
      </c>
    </row>
    <row r="13" spans="1:8" x14ac:dyDescent="0.2">
      <c r="B13" s="800" t="s">
        <v>390</v>
      </c>
      <c r="C13" s="856"/>
      <c r="D13" s="856"/>
      <c r="E13" s="801"/>
      <c r="F13" s="259">
        <v>2.7027027027027026</v>
      </c>
    </row>
    <row r="14" spans="1:8" x14ac:dyDescent="0.2">
      <c r="B14" s="800" t="s">
        <v>391</v>
      </c>
      <c r="C14" s="856"/>
      <c r="D14" s="856"/>
      <c r="E14" s="801"/>
      <c r="F14" s="259">
        <v>0</v>
      </c>
    </row>
    <row r="15" spans="1:8" x14ac:dyDescent="0.2">
      <c r="B15" s="802" t="s">
        <v>211</v>
      </c>
      <c r="C15" s="810"/>
      <c r="D15" s="810"/>
      <c r="E15" s="803"/>
      <c r="F15" s="259">
        <v>10.810810810810811</v>
      </c>
    </row>
    <row r="16" spans="1:8" x14ac:dyDescent="0.2">
      <c r="B16" s="899" t="s">
        <v>210</v>
      </c>
      <c r="C16" s="900"/>
      <c r="D16" s="900"/>
      <c r="E16" s="900"/>
      <c r="F16" s="246">
        <f>SUM(F6:F15)</f>
        <v>100.00000000000001</v>
      </c>
    </row>
    <row r="17" spans="2:7" x14ac:dyDescent="0.2">
      <c r="B17" s="901" t="s">
        <v>222</v>
      </c>
      <c r="C17" s="902"/>
      <c r="D17" s="902"/>
      <c r="E17" s="902"/>
      <c r="F17" s="248">
        <v>37</v>
      </c>
    </row>
    <row r="18" spans="2:7" x14ac:dyDescent="0.2">
      <c r="B18" s="168"/>
      <c r="C18" s="168"/>
      <c r="D18" s="168"/>
      <c r="E18" s="168"/>
      <c r="F18" s="260"/>
      <c r="G18" s="260"/>
    </row>
    <row r="19" spans="2:7" x14ac:dyDescent="0.2">
      <c r="B19" s="808" t="s">
        <v>197</v>
      </c>
      <c r="C19" s="808"/>
      <c r="D19" s="808"/>
      <c r="E19" s="808"/>
      <c r="F19" s="808"/>
      <c r="G19" s="808"/>
    </row>
    <row r="21" spans="2:7" x14ac:dyDescent="0.2">
      <c r="B21" s="147"/>
      <c r="C21" s="242"/>
      <c r="F21" s="605" t="s">
        <v>272</v>
      </c>
    </row>
    <row r="22" spans="2:7" x14ac:dyDescent="0.2">
      <c r="B22" s="814" t="s">
        <v>198</v>
      </c>
      <c r="C22" s="847"/>
      <c r="D22" s="847"/>
      <c r="E22" s="815"/>
      <c r="F22" s="172">
        <v>2.7777777777777777</v>
      </c>
    </row>
    <row r="23" spans="2:7" x14ac:dyDescent="0.2">
      <c r="B23" s="816" t="s">
        <v>199</v>
      </c>
      <c r="C23" s="848"/>
      <c r="D23" s="848"/>
      <c r="E23" s="817"/>
      <c r="F23" s="173">
        <v>13.888888888888889</v>
      </c>
    </row>
    <row r="24" spans="2:7" x14ac:dyDescent="0.2">
      <c r="B24" s="816" t="s">
        <v>200</v>
      </c>
      <c r="C24" s="848"/>
      <c r="D24" s="848"/>
      <c r="E24" s="817"/>
      <c r="F24" s="173">
        <v>50</v>
      </c>
    </row>
    <row r="25" spans="2:7" x14ac:dyDescent="0.2">
      <c r="B25" s="816" t="s">
        <v>166</v>
      </c>
      <c r="C25" s="848"/>
      <c r="D25" s="848"/>
      <c r="E25" s="817"/>
      <c r="F25" s="173">
        <v>11.111111111111111</v>
      </c>
    </row>
    <row r="26" spans="2:7" x14ac:dyDescent="0.2">
      <c r="B26" s="816" t="s">
        <v>201</v>
      </c>
      <c r="C26" s="848"/>
      <c r="D26" s="848"/>
      <c r="E26" s="817"/>
      <c r="F26" s="173">
        <v>2.7777777777777777</v>
      </c>
    </row>
    <row r="27" spans="2:7" x14ac:dyDescent="0.2">
      <c r="B27" s="816" t="s">
        <v>163</v>
      </c>
      <c r="C27" s="848"/>
      <c r="D27" s="848"/>
      <c r="E27" s="817"/>
      <c r="F27" s="173">
        <v>0</v>
      </c>
    </row>
    <row r="28" spans="2:7" x14ac:dyDescent="0.2">
      <c r="B28" s="816" t="s">
        <v>202</v>
      </c>
      <c r="C28" s="848"/>
      <c r="D28" s="848"/>
      <c r="E28" s="817"/>
      <c r="F28" s="173">
        <v>0</v>
      </c>
    </row>
    <row r="29" spans="2:7" x14ac:dyDescent="0.2">
      <c r="B29" s="816" t="s">
        <v>147</v>
      </c>
      <c r="C29" s="848"/>
      <c r="D29" s="848"/>
      <c r="E29" s="817"/>
      <c r="F29" s="173">
        <v>13.888888888888889</v>
      </c>
    </row>
    <row r="30" spans="2:7" x14ac:dyDescent="0.2">
      <c r="B30" s="816" t="s">
        <v>203</v>
      </c>
      <c r="C30" s="848"/>
      <c r="D30" s="848"/>
      <c r="E30" s="817"/>
      <c r="F30" s="173">
        <v>0</v>
      </c>
    </row>
    <row r="31" spans="2:7" x14ac:dyDescent="0.2">
      <c r="B31" s="816" t="s">
        <v>164</v>
      </c>
      <c r="C31" s="848"/>
      <c r="D31" s="848"/>
      <c r="E31" s="817"/>
      <c r="F31" s="173">
        <v>0</v>
      </c>
    </row>
    <row r="32" spans="2:7" x14ac:dyDescent="0.2">
      <c r="B32" s="816" t="s">
        <v>392</v>
      </c>
      <c r="C32" s="848"/>
      <c r="D32" s="848"/>
      <c r="E32" s="817"/>
      <c r="F32" s="173">
        <v>5.5555555555555554</v>
      </c>
    </row>
    <row r="33" spans="2:7" x14ac:dyDescent="0.2">
      <c r="B33" s="347" t="s">
        <v>363</v>
      </c>
      <c r="C33" s="359"/>
      <c r="D33" s="359"/>
      <c r="E33" s="348"/>
      <c r="F33" s="173">
        <v>0</v>
      </c>
    </row>
    <row r="34" spans="2:7" x14ac:dyDescent="0.2">
      <c r="B34" s="818" t="s">
        <v>211</v>
      </c>
      <c r="C34" s="852"/>
      <c r="D34" s="852"/>
      <c r="E34" s="819"/>
      <c r="F34" s="173">
        <v>0</v>
      </c>
    </row>
    <row r="35" spans="2:7" x14ac:dyDescent="0.2">
      <c r="B35" s="853" t="s">
        <v>210</v>
      </c>
      <c r="C35" s="854"/>
      <c r="D35" s="854"/>
      <c r="E35" s="855"/>
      <c r="F35" s="246">
        <f>SUM(F22:F34)</f>
        <v>100</v>
      </c>
    </row>
    <row r="36" spans="2:7" x14ac:dyDescent="0.2">
      <c r="B36" s="849" t="s">
        <v>222</v>
      </c>
      <c r="C36" s="850"/>
      <c r="D36" s="850"/>
      <c r="E36" s="851"/>
      <c r="F36" s="248">
        <v>36</v>
      </c>
      <c r="G36" s="132"/>
    </row>
    <row r="37" spans="2:7" x14ac:dyDescent="0.2">
      <c r="B37" s="130"/>
      <c r="C37" s="130"/>
      <c r="D37" s="130"/>
      <c r="E37" s="130"/>
      <c r="F37" s="260"/>
      <c r="G37" s="260"/>
    </row>
    <row r="38" spans="2:7" x14ac:dyDescent="0.2">
      <c r="B38" s="808" t="s">
        <v>393</v>
      </c>
      <c r="C38" s="808"/>
      <c r="D38" s="808"/>
      <c r="E38" s="808"/>
      <c r="F38" s="808"/>
      <c r="G38" s="132"/>
    </row>
    <row r="40" spans="2:7" x14ac:dyDescent="0.2">
      <c r="D40" s="882" t="s">
        <v>272</v>
      </c>
    </row>
    <row r="41" spans="2:7" x14ac:dyDescent="0.2">
      <c r="B41" s="471"/>
      <c r="C41" s="471"/>
      <c r="D41" s="885"/>
    </row>
    <row r="42" spans="2:7" x14ac:dyDescent="0.2">
      <c r="B42" s="814" t="s">
        <v>148</v>
      </c>
      <c r="C42" s="815"/>
      <c r="D42" s="172">
        <v>2.7027027027027026</v>
      </c>
    </row>
    <row r="43" spans="2:7" x14ac:dyDescent="0.2">
      <c r="B43" s="800" t="s">
        <v>149</v>
      </c>
      <c r="C43" s="801"/>
      <c r="D43" s="173">
        <v>10.810810810810811</v>
      </c>
    </row>
    <row r="44" spans="2:7" x14ac:dyDescent="0.2">
      <c r="B44" s="800" t="s">
        <v>150</v>
      </c>
      <c r="C44" s="801"/>
      <c r="D44" s="173">
        <v>32.432432432432435</v>
      </c>
    </row>
    <row r="45" spans="2:7" x14ac:dyDescent="0.2">
      <c r="B45" s="800" t="s">
        <v>151</v>
      </c>
      <c r="C45" s="801"/>
      <c r="D45" s="173">
        <v>8.1081081081081088</v>
      </c>
    </row>
    <row r="46" spans="2:7" x14ac:dyDescent="0.2">
      <c r="B46" s="800" t="s">
        <v>152</v>
      </c>
      <c r="C46" s="801"/>
      <c r="D46" s="173">
        <v>16.216216216216218</v>
      </c>
    </row>
    <row r="47" spans="2:7" x14ac:dyDescent="0.2">
      <c r="B47" s="800" t="s">
        <v>153</v>
      </c>
      <c r="C47" s="801"/>
      <c r="D47" s="173">
        <v>18.918918918918919</v>
      </c>
    </row>
    <row r="48" spans="2:7" x14ac:dyDescent="0.2">
      <c r="B48" s="347" t="s">
        <v>212</v>
      </c>
      <c r="C48" s="347"/>
      <c r="D48" s="173">
        <v>0</v>
      </c>
    </row>
    <row r="49" spans="2:4" x14ac:dyDescent="0.2">
      <c r="B49" s="818" t="s">
        <v>211</v>
      </c>
      <c r="C49" s="819"/>
      <c r="D49" s="175">
        <v>10.810810810810811</v>
      </c>
    </row>
    <row r="50" spans="2:4" x14ac:dyDescent="0.2">
      <c r="B50" s="853" t="s">
        <v>221</v>
      </c>
      <c r="C50" s="855"/>
      <c r="D50" s="177">
        <v>100</v>
      </c>
    </row>
    <row r="51" spans="2:4" x14ac:dyDescent="0.2">
      <c r="B51" s="849" t="s">
        <v>222</v>
      </c>
      <c r="C51" s="851"/>
      <c r="D51" s="178">
        <v>37</v>
      </c>
    </row>
  </sheetData>
  <mergeCells count="41">
    <mergeCell ref="B14:E14"/>
    <mergeCell ref="A1:H1"/>
    <mergeCell ref="B3:G3"/>
    <mergeCell ref="B5:E5"/>
    <mergeCell ref="B6:E6"/>
    <mergeCell ref="B7:E7"/>
    <mergeCell ref="B8:E8"/>
    <mergeCell ref="B9:E9"/>
    <mergeCell ref="B10:E10"/>
    <mergeCell ref="B11:E11"/>
    <mergeCell ref="B12:E12"/>
    <mergeCell ref="B13:E13"/>
    <mergeCell ref="B29:E29"/>
    <mergeCell ref="B15:E15"/>
    <mergeCell ref="B16:E16"/>
    <mergeCell ref="B17:E17"/>
    <mergeCell ref="B19:G19"/>
    <mergeCell ref="B22:E22"/>
    <mergeCell ref="B23:E23"/>
    <mergeCell ref="B24:E24"/>
    <mergeCell ref="B25:E25"/>
    <mergeCell ref="B26:E26"/>
    <mergeCell ref="B27:E27"/>
    <mergeCell ref="B28:E28"/>
    <mergeCell ref="B45:C45"/>
    <mergeCell ref="B30:E30"/>
    <mergeCell ref="B31:E31"/>
    <mergeCell ref="B32:E32"/>
    <mergeCell ref="B34:E34"/>
    <mergeCell ref="B35:E35"/>
    <mergeCell ref="B36:E36"/>
    <mergeCell ref="B38:F38"/>
    <mergeCell ref="D40:D41"/>
    <mergeCell ref="B42:C42"/>
    <mergeCell ref="B43:C43"/>
    <mergeCell ref="B44:C44"/>
    <mergeCell ref="B46:C46"/>
    <mergeCell ref="B47:C47"/>
    <mergeCell ref="B49:C49"/>
    <mergeCell ref="B50:C50"/>
    <mergeCell ref="B51:C5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106</vt:i4>
      </vt:variant>
      <vt:variant>
        <vt:lpstr>Plages nommées</vt:lpstr>
      </vt:variant>
      <vt:variant>
        <vt:i4>74</vt:i4>
      </vt:variant>
    </vt:vector>
  </HeadingPairs>
  <TitlesOfParts>
    <vt:vector size="180" baseType="lpstr">
      <vt:lpstr>Sommaire</vt:lpstr>
      <vt:lpstr>A_base</vt:lpstr>
      <vt:lpstr>2-3-4_base</vt:lpstr>
      <vt:lpstr>5-6-7_base</vt:lpstr>
      <vt:lpstr>8-9_base</vt:lpstr>
      <vt:lpstr>A_amb</vt:lpstr>
      <vt:lpstr>2-3-4_amb</vt:lpstr>
      <vt:lpstr>5-6-7_amb</vt:lpstr>
      <vt:lpstr>8-9_amb</vt:lpstr>
      <vt:lpstr>A_inf</vt:lpstr>
      <vt:lpstr>2-3-4_inf</vt:lpstr>
      <vt:lpstr>5-6-7_inf</vt:lpstr>
      <vt:lpstr>8-9_inf</vt:lpstr>
      <vt:lpstr>A_sagF</vt:lpstr>
      <vt:lpstr>2-3-4_sagF</vt:lpstr>
      <vt:lpstr>5-6-7_sagF</vt:lpstr>
      <vt:lpstr>8-9_sagF</vt:lpstr>
      <vt:lpstr>A_massK</vt:lpstr>
      <vt:lpstr>2-3-4_massK</vt:lpstr>
      <vt:lpstr>5-6-7_massK</vt:lpstr>
      <vt:lpstr>8-9_massK</vt:lpstr>
      <vt:lpstr>A_tecLM</vt:lpstr>
      <vt:lpstr>2-3-4_tecLM</vt:lpstr>
      <vt:lpstr>5-6-7_tecLM</vt:lpstr>
      <vt:lpstr>8-9_tecLM</vt:lpstr>
      <vt:lpstr>A_aidS</vt:lpstr>
      <vt:lpstr>2-3-4_aidS</vt:lpstr>
      <vt:lpstr>5-6-7_aidS</vt:lpstr>
      <vt:lpstr>8-9_aidS</vt:lpstr>
      <vt:lpstr>A_pedP</vt:lpstr>
      <vt:lpstr>2-3-4_pedP</vt:lpstr>
      <vt:lpstr>5-6-7_pedP</vt:lpstr>
      <vt:lpstr>8-9_pedP</vt:lpstr>
      <vt:lpstr>A_manERM</vt:lpstr>
      <vt:lpstr>2-3-4_manERM</vt:lpstr>
      <vt:lpstr>5-6-7_manERM</vt:lpstr>
      <vt:lpstr>8-9_manERM</vt:lpstr>
      <vt:lpstr>A_ergo</vt:lpstr>
      <vt:lpstr>2-3-4_ergo</vt:lpstr>
      <vt:lpstr>5-6-7_ergo</vt:lpstr>
      <vt:lpstr>8-9_ergo</vt:lpstr>
      <vt:lpstr>A_psyMot</vt:lpstr>
      <vt:lpstr>2-3-4_psyMot</vt:lpstr>
      <vt:lpstr>5-6-7_psyMot</vt:lpstr>
      <vt:lpstr>8-9_psyMot</vt:lpstr>
      <vt:lpstr>A_auxPuer</vt:lpstr>
      <vt:lpstr>2-3-4_auxPuer</vt:lpstr>
      <vt:lpstr>5-6-7_auxPuer</vt:lpstr>
      <vt:lpstr>8-9_auxPuer</vt:lpstr>
      <vt:lpstr>A_prepPH</vt:lpstr>
      <vt:lpstr>2-3-4_prepPH</vt:lpstr>
      <vt:lpstr>5-6-7_prepPH</vt:lpstr>
      <vt:lpstr>8-9_prepPH</vt:lpstr>
      <vt:lpstr>A_Spe</vt:lpstr>
      <vt:lpstr>2-3-4_Spe</vt:lpstr>
      <vt:lpstr>7-8_Spe</vt:lpstr>
      <vt:lpstr>A_puer</vt:lpstr>
      <vt:lpstr>2-3-4_puer</vt:lpstr>
      <vt:lpstr>7-8_puer</vt:lpstr>
      <vt:lpstr>A_infAnes</vt:lpstr>
      <vt:lpstr>2-3-4_infAnes</vt:lpstr>
      <vt:lpstr>7-8_infAnes</vt:lpstr>
      <vt:lpstr>A_infBloc</vt:lpstr>
      <vt:lpstr>2-3-4_infBloc</vt:lpstr>
      <vt:lpstr>7-8_infbloc</vt:lpstr>
      <vt:lpstr>A_cadreS</vt:lpstr>
      <vt:lpstr>2-3-4_cadreS</vt:lpstr>
      <vt:lpstr>7-8_cadreS</vt:lpstr>
      <vt:lpstr>VAEdeas</vt:lpstr>
      <vt:lpstr>VAEdeap</vt:lpstr>
      <vt:lpstr>VAEdpph</vt:lpstr>
      <vt:lpstr>VAEdeergo</vt:lpstr>
      <vt:lpstr>VAEibod</vt:lpstr>
      <vt:lpstr>nbCentres</vt:lpstr>
      <vt:lpstr>Inscrits1ere</vt:lpstr>
      <vt:lpstr>InscritsTot</vt:lpstr>
      <vt:lpstr>Diplomés</vt:lpstr>
      <vt:lpstr>propFemme</vt:lpstr>
      <vt:lpstr>nbCentres_an</vt:lpstr>
      <vt:lpstr>Inscrits_an_1</vt:lpstr>
      <vt:lpstr>Inscrits_an_2</vt:lpstr>
      <vt:lpstr>Diplome_an_1</vt:lpstr>
      <vt:lpstr>Diplome_an_2</vt:lpstr>
      <vt:lpstr>propFemme_an</vt:lpstr>
      <vt:lpstr>1A-2-3_audio-prothésistes</vt:lpstr>
      <vt:lpstr>6_audio-prothésistes</vt:lpstr>
      <vt:lpstr>8_audio-prothésistes</vt:lpstr>
      <vt:lpstr>1ABC-2-3-4_diététiciens</vt:lpstr>
      <vt:lpstr>5-6-8_diététiciens</vt:lpstr>
      <vt:lpstr>1ABC-2-3-4_opticiens</vt:lpstr>
      <vt:lpstr>5-6-8_opticiens</vt:lpstr>
      <vt:lpstr>1A-2-3_orthophonistes</vt:lpstr>
      <vt:lpstr>6_orthophonistes</vt:lpstr>
      <vt:lpstr>8_orthophonistes</vt:lpstr>
      <vt:lpstr>1A-2-3_orthoptistes</vt:lpstr>
      <vt:lpstr>6_orthoptistes</vt:lpstr>
      <vt:lpstr>8_orthoptistes</vt:lpstr>
      <vt:lpstr>1ABC-2-3-4_podo-orthésistes</vt:lpstr>
      <vt:lpstr>5-6-8_podo-orthésistes</vt:lpstr>
      <vt:lpstr>1ABC-2-3-4_prothesistes-orthes</vt:lpstr>
      <vt:lpstr>5-6-8_prothesistes-orthes</vt:lpstr>
      <vt:lpstr>nbCentres_BCP</vt:lpstr>
      <vt:lpstr>InscritsTot_BCP</vt:lpstr>
      <vt:lpstr>Inscrits_an_BCP</vt:lpstr>
      <vt:lpstr>Diplome_an_BCP</vt:lpstr>
      <vt:lpstr>propFemme_an_BCP</vt:lpstr>
      <vt:lpstr>'2-3-4_aidS'!Zone_d_impression</vt:lpstr>
      <vt:lpstr>'2-3-4_amb'!Zone_d_impression</vt:lpstr>
      <vt:lpstr>'2-3-4_auxPuer'!Zone_d_impression</vt:lpstr>
      <vt:lpstr>'2-3-4_base'!Zone_d_impression</vt:lpstr>
      <vt:lpstr>'2-3-4_cadreS'!Zone_d_impression</vt:lpstr>
      <vt:lpstr>'2-3-4_ergo'!Zone_d_impression</vt:lpstr>
      <vt:lpstr>'2-3-4_inf'!Zone_d_impression</vt:lpstr>
      <vt:lpstr>'2-3-4_infBloc'!Zone_d_impression</vt:lpstr>
      <vt:lpstr>'2-3-4_manERM'!Zone_d_impression</vt:lpstr>
      <vt:lpstr>'2-3-4_massK'!Zone_d_impression</vt:lpstr>
      <vt:lpstr>'2-3-4_pedP'!Zone_d_impression</vt:lpstr>
      <vt:lpstr>'2-3-4_prepPH'!Zone_d_impression</vt:lpstr>
      <vt:lpstr>'2-3-4_psyMot'!Zone_d_impression</vt:lpstr>
      <vt:lpstr>'2-3-4_puer'!Zone_d_impression</vt:lpstr>
      <vt:lpstr>'2-3-4_sagF'!Zone_d_impression</vt:lpstr>
      <vt:lpstr>'2-3-4_Spe'!Zone_d_impression</vt:lpstr>
      <vt:lpstr>'2-3-4_tecLM'!Zone_d_impression</vt:lpstr>
      <vt:lpstr>'5-6-7_aidS'!Zone_d_impression</vt:lpstr>
      <vt:lpstr>'5-6-7_amb'!Zone_d_impression</vt:lpstr>
      <vt:lpstr>'5-6-7_auxPuer'!Zone_d_impression</vt:lpstr>
      <vt:lpstr>'5-6-7_base'!Zone_d_impression</vt:lpstr>
      <vt:lpstr>'5-6-7_ergo'!Zone_d_impression</vt:lpstr>
      <vt:lpstr>'5-6-7_inf'!Zone_d_impression</vt:lpstr>
      <vt:lpstr>'5-6-7_manERM'!Zone_d_impression</vt:lpstr>
      <vt:lpstr>'5-6-7_massK'!Zone_d_impression</vt:lpstr>
      <vt:lpstr>'5-6-7_pedP'!Zone_d_impression</vt:lpstr>
      <vt:lpstr>'5-6-7_prepPH'!Zone_d_impression</vt:lpstr>
      <vt:lpstr>'5-6-7_psyMot'!Zone_d_impression</vt:lpstr>
      <vt:lpstr>'5-6-7_sagF'!Zone_d_impression</vt:lpstr>
      <vt:lpstr>'5-6-7_tecLM'!Zone_d_impression</vt:lpstr>
      <vt:lpstr>'7-8_cadreS'!Zone_d_impression</vt:lpstr>
      <vt:lpstr>'7-8_infbloc'!Zone_d_impression</vt:lpstr>
      <vt:lpstr>'7-8_puer'!Zone_d_impression</vt:lpstr>
      <vt:lpstr>'7-8_Spe'!Zone_d_impression</vt:lpstr>
      <vt:lpstr>'8-9_aidS'!Zone_d_impression</vt:lpstr>
      <vt:lpstr>'8-9_amb'!Zone_d_impression</vt:lpstr>
      <vt:lpstr>'8-9_auxPuer'!Zone_d_impression</vt:lpstr>
      <vt:lpstr>'8-9_base'!Zone_d_impression</vt:lpstr>
      <vt:lpstr>'8-9_ergo'!Zone_d_impression</vt:lpstr>
      <vt:lpstr>'8-9_inf'!Zone_d_impression</vt:lpstr>
      <vt:lpstr>'8-9_manERM'!Zone_d_impression</vt:lpstr>
      <vt:lpstr>'8-9_massK'!Zone_d_impression</vt:lpstr>
      <vt:lpstr>'8-9_pedP'!Zone_d_impression</vt:lpstr>
      <vt:lpstr>'8-9_prepPH'!Zone_d_impression</vt:lpstr>
      <vt:lpstr>'8-9_psyMot'!Zone_d_impression</vt:lpstr>
      <vt:lpstr>'8-9_sagF'!Zone_d_impression</vt:lpstr>
      <vt:lpstr>'8-9_tecLM'!Zone_d_impression</vt:lpstr>
      <vt:lpstr>A_aidS!Zone_d_impression</vt:lpstr>
      <vt:lpstr>A_amb!Zone_d_impression</vt:lpstr>
      <vt:lpstr>A_auxPuer!Zone_d_impression</vt:lpstr>
      <vt:lpstr>A_base!Zone_d_impression</vt:lpstr>
      <vt:lpstr>A_cadreS!Zone_d_impression</vt:lpstr>
      <vt:lpstr>A_ergo!Zone_d_impression</vt:lpstr>
      <vt:lpstr>A_inf!Zone_d_impression</vt:lpstr>
      <vt:lpstr>A_infBloc!Zone_d_impression</vt:lpstr>
      <vt:lpstr>A_manERM!Zone_d_impression</vt:lpstr>
      <vt:lpstr>A_massK!Zone_d_impression</vt:lpstr>
      <vt:lpstr>A_pedP!Zone_d_impression</vt:lpstr>
      <vt:lpstr>A_prepPH!Zone_d_impression</vt:lpstr>
      <vt:lpstr>A_psyMot!Zone_d_impression</vt:lpstr>
      <vt:lpstr>A_puer!Zone_d_impression</vt:lpstr>
      <vt:lpstr>A_sagF!Zone_d_impression</vt:lpstr>
      <vt:lpstr>A_Spe!Zone_d_impression</vt:lpstr>
      <vt:lpstr>A_tecLM!Zone_d_impression</vt:lpstr>
      <vt:lpstr>Diplome_an_1!Zone_d_impression</vt:lpstr>
      <vt:lpstr>Diplome_an_2!Zone_d_impression</vt:lpstr>
      <vt:lpstr>Diplomés!Zone_d_impression</vt:lpstr>
      <vt:lpstr>Inscrits_an_1!Zone_d_impression</vt:lpstr>
      <vt:lpstr>Inscrits_an_2!Zone_d_impression</vt:lpstr>
      <vt:lpstr>Inscrits1ere!Zone_d_impression</vt:lpstr>
      <vt:lpstr>nbCentres!Zone_d_impression</vt:lpstr>
      <vt:lpstr>nbCentres_an!Zone_d_impression</vt:lpstr>
      <vt:lpstr>propFemme!Zone_d_impression</vt:lpstr>
      <vt:lpstr>propFemme_an!Zone_d_impression</vt:lpstr>
    </vt:vector>
  </TitlesOfParts>
  <Company>MAS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FERRETTI Carine</dc:creator>
  <cp:lastModifiedBy>GOLBERG, Elisabeth (DREES/DIRECTION)</cp:lastModifiedBy>
  <cp:lastPrinted>2018-07-11T12:02:28Z</cp:lastPrinted>
  <dcterms:created xsi:type="dcterms:W3CDTF">2007-01-15T13:54:20Z</dcterms:created>
  <dcterms:modified xsi:type="dcterms:W3CDTF">2018-09-28T14:52:27Z</dcterms:modified>
</cp:coreProperties>
</file>