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6030" activeTab="0"/>
  </bookViews>
  <sheets>
    <sheet name="tableau 1" sheetId="1" r:id="rId1"/>
    <sheet name="tableau 2" sheetId="2" r:id="rId2"/>
    <sheet name="tableau 3" sheetId="3" r:id="rId3"/>
    <sheet name="tableau 4" sheetId="4" r:id="rId4"/>
  </sheets>
  <definedNames>
    <definedName name="_ftn1" localSheetId="2">'tableau 3'!$B$40</definedName>
    <definedName name="_ftnref1" localSheetId="2">'tableau 3'!$B$37</definedName>
    <definedName name="_xlnm.Print_Area" localSheetId="0">'tableau 1'!$B$1:$R$1</definedName>
    <definedName name="_xlnm.Print_Area" localSheetId="1">'tableau 2'!$B$1:$I$44</definedName>
    <definedName name="_xlnm.Print_Area" localSheetId="2">'tableau 3'!$B$1:$E$38</definedName>
  </definedNames>
  <calcPr fullCalcOnLoad="1"/>
</workbook>
</file>

<file path=xl/sharedStrings.xml><?xml version="1.0" encoding="utf-8"?>
<sst xmlns="http://schemas.openxmlformats.org/spreadsheetml/2006/main" count="178" uniqueCount="134">
  <si>
    <t>Anesthésie - Réanimation médicale</t>
  </si>
  <si>
    <t>Biologie médicale</t>
  </si>
  <si>
    <t>Gynécologie médicale</t>
  </si>
  <si>
    <t>Gynécologie obstétrique</t>
  </si>
  <si>
    <t>Médecine générale</t>
  </si>
  <si>
    <t>Médecine du travail</t>
  </si>
  <si>
    <t>Pédiatrie</t>
  </si>
  <si>
    <t>Psychiatrie</t>
  </si>
  <si>
    <t>Santé publique</t>
  </si>
  <si>
    <t>Spécialités chirurgicales</t>
  </si>
  <si>
    <t>Spécialités médicales</t>
  </si>
  <si>
    <t>Ensemble des disciplines hors médecine générale</t>
  </si>
  <si>
    <t>Ensemble des disciplines</t>
  </si>
  <si>
    <t>(a)</t>
  </si>
  <si>
    <t xml:space="preserve">Postes ouverts aux ECN </t>
  </si>
  <si>
    <t>(b)</t>
  </si>
  <si>
    <t>(c)</t>
  </si>
  <si>
    <t>(e)</t>
  </si>
  <si>
    <t>(f)=d-e</t>
  </si>
  <si>
    <t>(g)</t>
  </si>
  <si>
    <t xml:space="preserve">Candidats présents aux ECN, n’ayant pas validé leur DCEM </t>
  </si>
  <si>
    <t>Étudiants autorisés à choisir un poste  (ayant passé les ECN et ayant validé leur DCEM)</t>
  </si>
  <si>
    <t>Taux d'affectation des postes ouverts en médecine générale</t>
  </si>
  <si>
    <t>Aix-Marseille</t>
  </si>
  <si>
    <t>Amiens</t>
  </si>
  <si>
    <t>Angers</t>
  </si>
  <si>
    <t>Antilles-Guyane</t>
  </si>
  <si>
    <t>Besançon</t>
  </si>
  <si>
    <t>Bordeaux</t>
  </si>
  <si>
    <t>Brest</t>
  </si>
  <si>
    <t>Caen</t>
  </si>
  <si>
    <t>Clermont-Ferrand</t>
  </si>
  <si>
    <t>Dijon</t>
  </si>
  <si>
    <t>Grenoble</t>
  </si>
  <si>
    <t>Lille</t>
  </si>
  <si>
    <t>Limoges</t>
  </si>
  <si>
    <t>Lyon</t>
  </si>
  <si>
    <t>Montpellier</t>
  </si>
  <si>
    <t>Nancy</t>
  </si>
  <si>
    <t>Nantes</t>
  </si>
  <si>
    <t>Nice</t>
  </si>
  <si>
    <t>Paris-Ile-de-France</t>
  </si>
  <si>
    <t>Poitiers</t>
  </si>
  <si>
    <t>Reims</t>
  </si>
  <si>
    <t>Rennes</t>
  </si>
  <si>
    <t>Rouen</t>
  </si>
  <si>
    <t>Saint-Etienne</t>
  </si>
  <si>
    <t>Strasbourg</t>
  </si>
  <si>
    <t>Toulouse</t>
  </si>
  <si>
    <t>Tours</t>
  </si>
  <si>
    <t>Numérus clausus cinq ans plus tôt</t>
  </si>
  <si>
    <t>(h)</t>
  </si>
  <si>
    <t>(i)= f-g-h</t>
  </si>
  <si>
    <t xml:space="preserve">Candidats inscrits et présents aux ECN </t>
  </si>
  <si>
    <t>Radiodiagnostic et imagerie médicale</t>
  </si>
  <si>
    <t>Dermatologie et vénérologie</t>
  </si>
  <si>
    <t>Médecine interne</t>
  </si>
  <si>
    <t>Cardiologie et maladies vasculaires</t>
  </si>
  <si>
    <t>Gastro-entérologie et hépatologie</t>
  </si>
  <si>
    <t>Endocrinologie , diabète, maladies métaboliques</t>
  </si>
  <si>
    <t>Rhumatologie</t>
  </si>
  <si>
    <t>Neurologie</t>
  </si>
  <si>
    <t>Oncologie</t>
  </si>
  <si>
    <t>Pneumologie</t>
  </si>
  <si>
    <t>Hématologie</t>
  </si>
  <si>
    <t>Néphrologie</t>
  </si>
  <si>
    <t>Anatomie et cytologie pathologique</t>
  </si>
  <si>
    <t>Médecine physique et de réadaptation</t>
  </si>
  <si>
    <t>Génétique médicale</t>
  </si>
  <si>
    <t>Médecine nucléaire</t>
  </si>
  <si>
    <t>Chirurgie générale</t>
  </si>
  <si>
    <t>Ophtalmologie</t>
  </si>
  <si>
    <t>O.R.L et chirurgie cervico-faciale</t>
  </si>
  <si>
    <t>Neurochirurgie</t>
  </si>
  <si>
    <t>Candidats inscrits et absents aux ECN</t>
  </si>
  <si>
    <t>(d)=a-b</t>
  </si>
  <si>
    <t>en % d'inscrits</t>
  </si>
  <si>
    <t>dont étudiants démissionnaires déclarés</t>
  </si>
  <si>
    <t>dont étudiants n’ayant pas choisi de postes</t>
  </si>
  <si>
    <t>Étudiants affectés (postes pourvus)</t>
  </si>
  <si>
    <t>en % des inscrits et présents aux ECN</t>
  </si>
  <si>
    <t>3930 (+31)</t>
  </si>
  <si>
    <t>296 (+1)</t>
  </si>
  <si>
    <t>633 (+1)</t>
  </si>
  <si>
    <t>1356 (+1)</t>
  </si>
  <si>
    <t>3662 (+3)</t>
  </si>
  <si>
    <t>184 (+1)</t>
  </si>
  <si>
    <t>111 (+1)</t>
  </si>
  <si>
    <t>Dont part des postes ouverts en médecine générale (en %)</t>
  </si>
  <si>
    <t>TOTAL</t>
  </si>
  <si>
    <t>7592 (+34)</t>
  </si>
  <si>
    <t>-</t>
  </si>
  <si>
    <t>Postes ouverts</t>
  </si>
  <si>
    <t>Postes pourvus</t>
  </si>
  <si>
    <t>410 (+1)</t>
  </si>
  <si>
    <t>Rang du premier affecté (hors CESP)</t>
  </si>
  <si>
    <t>3543 (+58)</t>
  </si>
  <si>
    <t>301 (+1)</t>
  </si>
  <si>
    <t>122 (+1)</t>
  </si>
  <si>
    <t>Chirurgie orale</t>
  </si>
  <si>
    <t>499 (+1)</t>
  </si>
  <si>
    <t>660 (+1)</t>
  </si>
  <si>
    <t>7502 (+62)</t>
  </si>
  <si>
    <t>3959 (+4)</t>
  </si>
  <si>
    <t>Postes pourvus (%)</t>
  </si>
  <si>
    <t>Indicateur d'attractivité</t>
  </si>
  <si>
    <t>Changement de subdivision pour obtenir la spécialité (en %) (hors CESP)</t>
  </si>
  <si>
    <t>dont mobilité choisie (hors CESP)</t>
  </si>
  <si>
    <t>dont mobilité contrainte (hors CESP)</t>
  </si>
  <si>
    <t>Candidats affectés (y.c CESP)</t>
  </si>
  <si>
    <t>Rang du dernier affecté (hors CESP)</t>
  </si>
  <si>
    <t>Groupe</t>
  </si>
  <si>
    <t>Candidats aux ECN issus de la subdivision en 2012</t>
  </si>
  <si>
    <t xml:space="preserve">Candidats inscrits </t>
  </si>
  <si>
    <t>Sources : fichiers de gestion automatisée des ECN, traitement DREES CNG.</t>
  </si>
  <si>
    <t>Postes ouverts*</t>
  </si>
  <si>
    <t>* Arrêtés fixant le nombre de postes offerts aux épreuves classantes nationales en médecine.</t>
  </si>
  <si>
    <t>Nombre total de postes ouverts (y.c CESP)*</t>
  </si>
  <si>
    <t>8156 (**)</t>
  </si>
  <si>
    <t>Lecture : la dermatologie est la deuxième spécialité à pourvoir tous ses postes et a attiré le premier du classement. Selon l’indicateur d’attractivité elle est classée quatrième</t>
  </si>
  <si>
    <t>Étudiants originaires de la subdivision (en %)</t>
  </si>
  <si>
    <t>Étudiants venant d'une autre subdivision en mobilité choisie (en %)</t>
  </si>
  <si>
    <t>Étudiants venant d'une autre subdivision en mobilité contrainte (en %)</t>
  </si>
  <si>
    <t>Sources : fichiers de gestion automatisée des ECN, traitement DREES-CNG.</t>
  </si>
  <si>
    <t>Entre parenthèses :  ouvertures de postes dans le cadre du contrat d’engagement du service public (CESP)</t>
  </si>
  <si>
    <t>Océan Indien</t>
  </si>
  <si>
    <t>*Arrêtés fixant le nombre de postes offerts aux épreuves classantes nationales en médecine.</t>
  </si>
  <si>
    <t>Tableau 1 Bilans des épreuves classantes nationales de 2004 à 2012</t>
  </si>
  <si>
    <t>Disciplines</t>
  </si>
  <si>
    <t>Tableau 3 Rangs du premier et du dernier affectés (par discipline) et indicateur d’attractivité et groupe</t>
  </si>
  <si>
    <t>Tableau 2 Répartition des postes ouverts et pourvus, et mobilité par spécialité</t>
  </si>
  <si>
    <t>Tableau 4 Candidats, postes ouverts, affectations et mobilité par subdivision</t>
  </si>
  <si>
    <t>(**) y compris 165 candidats originaires des autres pays de l'Union européenne.</t>
  </si>
  <si>
    <t>Champ : étudiants en médecine hors étudiants du service de santé des armées.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</si>
</sst>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&quot; &quot;%"/>
    <numFmt numFmtId="167" formatCode="0.00&quot; &quot;%"/>
    <numFmt numFmtId="168" formatCode="0.0&quot; &quot;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i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" fillId="21" borderId="3" applyNumberFormat="0" applyFont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7" fillId="23" borderId="9" applyNumberFormat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9" fontId="3" fillId="0" borderId="10" xfId="55" applyFont="1" applyFill="1" applyBorder="1" applyAlignment="1">
      <alignment horizontal="center" vertical="center"/>
    </xf>
    <xf numFmtId="9" fontId="3" fillId="0" borderId="0" xfId="0" applyNumberFormat="1" applyFont="1" applyFill="1" applyAlignment="1">
      <alignment vertical="center"/>
    </xf>
    <xf numFmtId="0" fontId="3" fillId="0" borderId="0" xfId="54" applyFont="1" applyFill="1" applyAlignment="1">
      <alignment vertical="center"/>
      <protection/>
    </xf>
    <xf numFmtId="0" fontId="3" fillId="0" borderId="0" xfId="54" applyFont="1" applyFill="1" applyAlignment="1">
      <alignment horizontal="center" vertical="center"/>
      <protection/>
    </xf>
    <xf numFmtId="0" fontId="22" fillId="0" borderId="0" xfId="54" applyFont="1" applyFill="1" applyAlignment="1">
      <alignment horizontal="center" vertical="center"/>
      <protection/>
    </xf>
    <xf numFmtId="1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9" fontId="22" fillId="0" borderId="18" xfId="55" applyFont="1" applyFill="1" applyBorder="1" applyAlignment="1">
      <alignment horizontal="left" vertical="center" wrapText="1"/>
    </xf>
    <xf numFmtId="164" fontId="22" fillId="0" borderId="19" xfId="0" applyNumberFormat="1" applyFont="1" applyFill="1" applyBorder="1" applyAlignment="1">
      <alignment horizontal="center" vertical="center"/>
    </xf>
    <xf numFmtId="164" fontId="22" fillId="0" borderId="18" xfId="0" applyNumberFormat="1" applyFont="1" applyFill="1" applyBorder="1" applyAlignment="1">
      <alignment horizontal="center" vertical="center"/>
    </xf>
    <xf numFmtId="164" fontId="22" fillId="0" borderId="2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164" fontId="22" fillId="0" borderId="20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164" fontId="22" fillId="0" borderId="14" xfId="0" applyNumberFormat="1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horizontal="center" vertical="center"/>
    </xf>
    <xf numFmtId="164" fontId="22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164" fontId="22" fillId="0" borderId="18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54" applyFont="1" applyFill="1" applyBorder="1" applyAlignment="1">
      <alignment vertical="center"/>
      <protection/>
    </xf>
    <xf numFmtId="1" fontId="3" fillId="0" borderId="12" xfId="54" applyNumberFormat="1" applyFont="1" applyFill="1" applyBorder="1" applyAlignment="1">
      <alignment horizontal="center" vertical="center"/>
      <protection/>
    </xf>
    <xf numFmtId="16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46" applyFont="1" applyFill="1" applyAlignment="1" applyProtection="1">
      <alignment vertical="center"/>
      <protection/>
    </xf>
    <xf numFmtId="0" fontId="23" fillId="0" borderId="0" xfId="46" applyFont="1" applyFill="1" applyAlignment="1" applyProtection="1">
      <alignment vertical="center"/>
      <protection/>
    </xf>
    <xf numFmtId="2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horizontal="left" vertical="center" wrapText="1"/>
    </xf>
    <xf numFmtId="164" fontId="22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55" applyFont="1" applyFill="1" applyBorder="1" applyAlignment="1">
      <alignment horizontal="center" vertical="center"/>
    </xf>
    <xf numFmtId="10" fontId="3" fillId="0" borderId="0" xfId="55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" fontId="3" fillId="0" borderId="0" xfId="54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center" wrapText="1"/>
    </xf>
    <xf numFmtId="9" fontId="22" fillId="0" borderId="0" xfId="55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9" fontId="22" fillId="0" borderId="0" xfId="0" applyNumberFormat="1" applyFont="1" applyFill="1" applyBorder="1" applyAlignment="1">
      <alignment vertical="center"/>
    </xf>
    <xf numFmtId="9" fontId="3" fillId="0" borderId="22" xfId="55" applyFont="1" applyFill="1" applyBorder="1" applyAlignment="1">
      <alignment horizontal="center" vertical="center"/>
    </xf>
    <xf numFmtId="9" fontId="22" fillId="0" borderId="0" xfId="55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166" fontId="22" fillId="0" borderId="12" xfId="0" applyNumberFormat="1" applyFont="1" applyFill="1" applyBorder="1" applyAlignment="1">
      <alignment horizontal="center" vertical="center"/>
    </xf>
    <xf numFmtId="166" fontId="3" fillId="0" borderId="12" xfId="55" applyNumberFormat="1" applyFont="1" applyFill="1" applyBorder="1" applyAlignment="1">
      <alignment horizontal="center" vertical="center"/>
    </xf>
    <xf numFmtId="166" fontId="22" fillId="0" borderId="12" xfId="55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166" fontId="3" fillId="0" borderId="18" xfId="55" applyNumberFormat="1" applyFont="1" applyFill="1" applyBorder="1" applyAlignment="1">
      <alignment horizontal="center" vertical="center"/>
    </xf>
    <xf numFmtId="166" fontId="5" fillId="0" borderId="12" xfId="55" applyNumberFormat="1" applyFont="1" applyFill="1" applyBorder="1" applyAlignment="1">
      <alignment horizontal="center" vertical="center"/>
    </xf>
    <xf numFmtId="167" fontId="3" fillId="0" borderId="12" xfId="0" applyNumberFormat="1" applyFont="1" applyFill="1" applyBorder="1" applyAlignment="1">
      <alignment horizontal="center" vertical="center" wrapText="1"/>
    </xf>
    <xf numFmtId="167" fontId="3" fillId="0" borderId="12" xfId="55" applyNumberFormat="1" applyFont="1" applyFill="1" applyBorder="1" applyAlignment="1">
      <alignment horizontal="center" vertical="center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2" xfId="55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partie III - affectation subdivision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showGridLines="0" tabSelected="1" zoomScalePageLayoutView="0" workbookViewId="0" topLeftCell="A1">
      <selection activeCell="A1" sqref="A1"/>
    </sheetView>
  </sheetViews>
  <sheetFormatPr defaultColWidth="11.421875" defaultRowHeight="15" customHeight="1"/>
  <cols>
    <col min="1" max="1" width="3.7109375" style="2" customWidth="1"/>
    <col min="2" max="2" width="8.140625" style="2" customWidth="1"/>
    <col min="3" max="3" width="62.28125" style="2" customWidth="1"/>
    <col min="4" max="12" width="8.7109375" style="2" customWidth="1"/>
    <col min="13" max="14" width="5.8515625" style="2" customWidth="1"/>
    <col min="15" max="15" width="6.421875" style="2" customWidth="1"/>
    <col min="16" max="16" width="5.421875" style="2" customWidth="1"/>
    <col min="17" max="17" width="4.7109375" style="2" customWidth="1"/>
    <col min="18" max="16384" width="11.421875" style="2" customWidth="1"/>
  </cols>
  <sheetData>
    <row r="1" ht="15" customHeight="1">
      <c r="B1" s="1" t="s">
        <v>127</v>
      </c>
    </row>
    <row r="2" ht="15" customHeight="1">
      <c r="B2" s="1"/>
    </row>
    <row r="3" spans="2:12" ht="15" customHeight="1">
      <c r="B3" s="104"/>
      <c r="C3" s="105"/>
      <c r="D3" s="14">
        <v>2004</v>
      </c>
      <c r="E3" s="14">
        <v>2005</v>
      </c>
      <c r="F3" s="14">
        <v>2006</v>
      </c>
      <c r="G3" s="14">
        <v>2007</v>
      </c>
      <c r="H3" s="14">
        <v>2008</v>
      </c>
      <c r="I3" s="14">
        <v>2009</v>
      </c>
      <c r="J3" s="14">
        <v>2010</v>
      </c>
      <c r="K3" s="14">
        <v>2011</v>
      </c>
      <c r="L3" s="14">
        <v>2012</v>
      </c>
    </row>
    <row r="4" spans="2:12" ht="15" customHeight="1">
      <c r="B4" s="13"/>
      <c r="C4" s="15" t="s">
        <v>50</v>
      </c>
      <c r="D4" s="103">
        <v>3700</v>
      </c>
      <c r="E4" s="103">
        <v>3850</v>
      </c>
      <c r="F4" s="103">
        <v>4100</v>
      </c>
      <c r="G4" s="103">
        <v>4700</v>
      </c>
      <c r="H4" s="103">
        <v>5100</v>
      </c>
      <c r="I4" s="103">
        <v>5550</v>
      </c>
      <c r="J4" s="103">
        <v>6200</v>
      </c>
      <c r="K4" s="103">
        <v>7000</v>
      </c>
      <c r="L4" s="41">
        <v>7100</v>
      </c>
    </row>
    <row r="5" spans="2:12" ht="15" customHeight="1">
      <c r="B5" s="23" t="s">
        <v>13</v>
      </c>
      <c r="C5" s="18" t="s">
        <v>113</v>
      </c>
      <c r="D5" s="19">
        <v>3879</v>
      </c>
      <c r="E5" s="19">
        <v>4472</v>
      </c>
      <c r="F5" s="19">
        <v>5176</v>
      </c>
      <c r="G5" s="19">
        <v>5631</v>
      </c>
      <c r="H5" s="19">
        <v>5884</v>
      </c>
      <c r="I5" s="19">
        <v>6422</v>
      </c>
      <c r="J5" s="19">
        <v>7106</v>
      </c>
      <c r="K5" s="20">
        <v>7924</v>
      </c>
      <c r="L5" s="20">
        <f>8257-101</f>
        <v>8156</v>
      </c>
    </row>
    <row r="6" spans="2:12" ht="15" customHeight="1">
      <c r="B6" s="88" t="s">
        <v>15</v>
      </c>
      <c r="C6" s="21" t="s">
        <v>74</v>
      </c>
      <c r="D6" s="22">
        <v>216</v>
      </c>
      <c r="E6" s="23">
        <v>240</v>
      </c>
      <c r="F6" s="22">
        <v>276</v>
      </c>
      <c r="G6" s="23">
        <f>37+146</f>
        <v>183</v>
      </c>
      <c r="H6" s="22">
        <v>185</v>
      </c>
      <c r="I6" s="23">
        <v>235</v>
      </c>
      <c r="J6" s="24">
        <v>266</v>
      </c>
      <c r="K6" s="23">
        <v>283</v>
      </c>
      <c r="L6" s="23">
        <f>L5-L10</f>
        <v>386</v>
      </c>
    </row>
    <row r="7" spans="2:12" ht="15" customHeight="1">
      <c r="B7" s="89"/>
      <c r="C7" s="25" t="s">
        <v>76</v>
      </c>
      <c r="D7" s="26">
        <f aca="true" t="shared" si="0" ref="D7:L7">100*D6/D5</f>
        <v>5.568445475638051</v>
      </c>
      <c r="E7" s="27">
        <f t="shared" si="0"/>
        <v>5.366726296958855</v>
      </c>
      <c r="F7" s="26">
        <f t="shared" si="0"/>
        <v>5.332302936630603</v>
      </c>
      <c r="G7" s="27">
        <f t="shared" si="0"/>
        <v>3.249866808737347</v>
      </c>
      <c r="H7" s="26">
        <f t="shared" si="0"/>
        <v>3.1441196464989805</v>
      </c>
      <c r="I7" s="27">
        <f t="shared" si="0"/>
        <v>3.659296169417627</v>
      </c>
      <c r="J7" s="28">
        <f t="shared" si="0"/>
        <v>3.7433155080213902</v>
      </c>
      <c r="K7" s="28">
        <f t="shared" si="0"/>
        <v>3.5714285714285716</v>
      </c>
      <c r="L7" s="28">
        <f t="shared" si="0"/>
        <v>4.7327121137812656</v>
      </c>
    </row>
    <row r="8" spans="2:12" ht="15" customHeight="1">
      <c r="B8" s="23" t="s">
        <v>16</v>
      </c>
      <c r="C8" s="29" t="s">
        <v>14</v>
      </c>
      <c r="D8" s="19">
        <v>3988</v>
      </c>
      <c r="E8" s="19">
        <v>4803</v>
      </c>
      <c r="F8" s="19">
        <v>4760</v>
      </c>
      <c r="G8" s="19">
        <v>5366</v>
      </c>
      <c r="H8" s="19">
        <v>5704</v>
      </c>
      <c r="I8" s="19">
        <v>6186</v>
      </c>
      <c r="J8" s="19">
        <v>6839</v>
      </c>
      <c r="K8" s="19">
        <v>7626</v>
      </c>
      <c r="L8" s="19">
        <v>7564</v>
      </c>
    </row>
    <row r="9" spans="2:12" ht="15" customHeight="1">
      <c r="B9" s="86"/>
      <c r="C9" s="30" t="s">
        <v>80</v>
      </c>
      <c r="D9" s="27">
        <f aca="true" t="shared" si="1" ref="D9:L9">100*D8/D10</f>
        <v>108.87250887250887</v>
      </c>
      <c r="E9" s="27">
        <f t="shared" si="1"/>
        <v>113.49243856332703</v>
      </c>
      <c r="F9" s="27">
        <f t="shared" si="1"/>
        <v>97.14285714285714</v>
      </c>
      <c r="G9" s="27">
        <f t="shared" si="1"/>
        <v>98.49486049926578</v>
      </c>
      <c r="H9" s="27">
        <f t="shared" si="1"/>
        <v>100.08773469029654</v>
      </c>
      <c r="I9" s="27">
        <f t="shared" si="1"/>
        <v>99.98383707774366</v>
      </c>
      <c r="J9" s="27">
        <f t="shared" si="1"/>
        <v>99.98538011695906</v>
      </c>
      <c r="K9" s="27">
        <f t="shared" si="1"/>
        <v>99.80369061641146</v>
      </c>
      <c r="L9" s="27">
        <f t="shared" si="1"/>
        <v>97.34877734877735</v>
      </c>
    </row>
    <row r="10" spans="2:12" ht="15" customHeight="1">
      <c r="B10" s="86" t="s">
        <v>75</v>
      </c>
      <c r="C10" s="31" t="s">
        <v>53</v>
      </c>
      <c r="D10" s="20">
        <v>3663</v>
      </c>
      <c r="E10" s="20">
        <v>4232</v>
      </c>
      <c r="F10" s="20">
        <v>4900</v>
      </c>
      <c r="G10" s="20">
        <v>5448</v>
      </c>
      <c r="H10" s="20">
        <f>5884-185</f>
        <v>5699</v>
      </c>
      <c r="I10" s="20">
        <v>6187</v>
      </c>
      <c r="J10" s="20">
        <v>6840</v>
      </c>
      <c r="K10" s="20">
        <v>7641</v>
      </c>
      <c r="L10" s="20">
        <f>7871-101</f>
        <v>7770</v>
      </c>
    </row>
    <row r="11" spans="2:12" ht="15" customHeight="1">
      <c r="B11" s="23" t="s">
        <v>17</v>
      </c>
      <c r="C11" s="21" t="s">
        <v>20</v>
      </c>
      <c r="D11" s="23">
        <v>286</v>
      </c>
      <c r="E11" s="23">
        <v>382</v>
      </c>
      <c r="F11" s="23">
        <v>375</v>
      </c>
      <c r="G11" s="23">
        <v>485</v>
      </c>
      <c r="H11" s="23">
        <v>564</v>
      </c>
      <c r="I11" s="23">
        <v>606</v>
      </c>
      <c r="J11" s="23">
        <v>625</v>
      </c>
      <c r="K11" s="23">
        <v>665</v>
      </c>
      <c r="L11" s="32">
        <f>L10-L13</f>
        <v>417</v>
      </c>
    </row>
    <row r="12" spans="2:12" ht="15" customHeight="1">
      <c r="B12" s="17"/>
      <c r="C12" s="33" t="s">
        <v>80</v>
      </c>
      <c r="D12" s="27">
        <f aca="true" t="shared" si="2" ref="D12:L12">100*D11/D10</f>
        <v>7.807807807807808</v>
      </c>
      <c r="E12" s="27">
        <f t="shared" si="2"/>
        <v>9.026465028355387</v>
      </c>
      <c r="F12" s="27">
        <f t="shared" si="2"/>
        <v>7.653061224489796</v>
      </c>
      <c r="G12" s="27">
        <f t="shared" si="2"/>
        <v>8.902349486049927</v>
      </c>
      <c r="H12" s="27">
        <f t="shared" si="2"/>
        <v>9.89647306545008</v>
      </c>
      <c r="I12" s="27">
        <f t="shared" si="2"/>
        <v>9.794730887344432</v>
      </c>
      <c r="J12" s="27">
        <f t="shared" si="2"/>
        <v>9.137426900584796</v>
      </c>
      <c r="K12" s="27">
        <f t="shared" si="2"/>
        <v>8.703049339091741</v>
      </c>
      <c r="L12" s="27">
        <f t="shared" si="2"/>
        <v>5.366795366795367</v>
      </c>
    </row>
    <row r="13" spans="2:12" ht="15" customHeight="1">
      <c r="B13" s="88" t="s">
        <v>18</v>
      </c>
      <c r="C13" s="21" t="s">
        <v>21</v>
      </c>
      <c r="D13" s="34">
        <v>3377</v>
      </c>
      <c r="E13" s="23">
        <v>3850</v>
      </c>
      <c r="F13" s="23">
        <v>4525</v>
      </c>
      <c r="G13" s="35">
        <f>G10-G11</f>
        <v>4963</v>
      </c>
      <c r="H13" s="35">
        <v>5135</v>
      </c>
      <c r="I13" s="35">
        <v>5581</v>
      </c>
      <c r="J13" s="35">
        <v>6215</v>
      </c>
      <c r="K13" s="23">
        <v>6976</v>
      </c>
      <c r="L13" s="23">
        <f>7313+40</f>
        <v>7353</v>
      </c>
    </row>
    <row r="14" spans="2:12" ht="15" customHeight="1">
      <c r="B14" s="89"/>
      <c r="C14" s="36" t="s">
        <v>80</v>
      </c>
      <c r="D14" s="37">
        <f aca="true" t="shared" si="3" ref="D14:L14">100*D13/D10</f>
        <v>92.1921921921922</v>
      </c>
      <c r="E14" s="38">
        <f t="shared" si="3"/>
        <v>90.97353497164461</v>
      </c>
      <c r="F14" s="38">
        <f t="shared" si="3"/>
        <v>92.34693877551021</v>
      </c>
      <c r="G14" s="38">
        <f t="shared" si="3"/>
        <v>91.09765051395007</v>
      </c>
      <c r="H14" s="38">
        <f t="shared" si="3"/>
        <v>90.10352693454992</v>
      </c>
      <c r="I14" s="38">
        <f t="shared" si="3"/>
        <v>90.20526911265557</v>
      </c>
      <c r="J14" s="38">
        <f t="shared" si="3"/>
        <v>90.8625730994152</v>
      </c>
      <c r="K14" s="38">
        <f t="shared" si="3"/>
        <v>91.29695066090825</v>
      </c>
      <c r="L14" s="38">
        <f t="shared" si="3"/>
        <v>94.63320463320463</v>
      </c>
    </row>
    <row r="15" spans="2:12" ht="15" customHeight="1">
      <c r="B15" s="89" t="s">
        <v>19</v>
      </c>
      <c r="C15" s="39" t="s">
        <v>77</v>
      </c>
      <c r="D15" s="40">
        <v>0</v>
      </c>
      <c r="E15" s="17">
        <v>6</v>
      </c>
      <c r="F15" s="17">
        <v>95</v>
      </c>
      <c r="G15" s="17">
        <v>31</v>
      </c>
      <c r="H15" s="17">
        <v>23</v>
      </c>
      <c r="I15" s="17">
        <v>15</v>
      </c>
      <c r="J15" s="17">
        <v>0</v>
      </c>
      <c r="K15" s="17">
        <v>0</v>
      </c>
      <c r="L15" s="17">
        <v>0</v>
      </c>
    </row>
    <row r="16" spans="2:12" ht="15" customHeight="1">
      <c r="B16" s="89"/>
      <c r="C16" s="36" t="s">
        <v>80</v>
      </c>
      <c r="D16" s="37">
        <f aca="true" t="shared" si="4" ref="D16:L16">100*D15/D10</f>
        <v>0</v>
      </c>
      <c r="E16" s="38">
        <f t="shared" si="4"/>
        <v>0.14177693761814744</v>
      </c>
      <c r="F16" s="38">
        <f t="shared" si="4"/>
        <v>1.9387755102040816</v>
      </c>
      <c r="G16" s="38">
        <f t="shared" si="4"/>
        <v>0.5690161527165932</v>
      </c>
      <c r="H16" s="38">
        <f t="shared" si="4"/>
        <v>0.40357957536409894</v>
      </c>
      <c r="I16" s="38">
        <f t="shared" si="4"/>
        <v>0.24244383384515922</v>
      </c>
      <c r="J16" s="38">
        <f t="shared" si="4"/>
        <v>0</v>
      </c>
      <c r="K16" s="38">
        <f t="shared" si="4"/>
        <v>0</v>
      </c>
      <c r="L16" s="38">
        <f t="shared" si="4"/>
        <v>0</v>
      </c>
    </row>
    <row r="17" spans="2:12" ht="15" customHeight="1">
      <c r="B17" s="89" t="s">
        <v>51</v>
      </c>
      <c r="C17" s="39" t="s">
        <v>78</v>
      </c>
      <c r="D17" s="40">
        <v>9</v>
      </c>
      <c r="E17" s="17">
        <v>21</v>
      </c>
      <c r="F17" s="17">
        <v>0</v>
      </c>
      <c r="G17" s="41">
        <v>27</v>
      </c>
      <c r="H17" s="41">
        <v>28</v>
      </c>
      <c r="I17" s="41">
        <v>48</v>
      </c>
      <c r="J17" s="17">
        <v>83</v>
      </c>
      <c r="K17" s="17">
        <v>35</v>
      </c>
      <c r="L17" s="17">
        <v>40</v>
      </c>
    </row>
    <row r="18" spans="2:12" ht="15" customHeight="1">
      <c r="B18" s="90"/>
      <c r="C18" s="42" t="s">
        <v>80</v>
      </c>
      <c r="D18" s="28">
        <f aca="true" t="shared" si="5" ref="D18:L18">100*D17/D10</f>
        <v>0.2457002457002457</v>
      </c>
      <c r="E18" s="27">
        <f t="shared" si="5"/>
        <v>0.4962192816635161</v>
      </c>
      <c r="F18" s="27">
        <f t="shared" si="5"/>
        <v>0</v>
      </c>
      <c r="G18" s="27">
        <f t="shared" si="5"/>
        <v>0.4955947136563877</v>
      </c>
      <c r="H18" s="27">
        <f t="shared" si="5"/>
        <v>0.49131426566064224</v>
      </c>
      <c r="I18" s="27">
        <f t="shared" si="5"/>
        <v>0.7758202683045095</v>
      </c>
      <c r="J18" s="27">
        <f t="shared" si="5"/>
        <v>1.213450292397661</v>
      </c>
      <c r="K18" s="27">
        <f t="shared" si="5"/>
        <v>0.4580552283732496</v>
      </c>
      <c r="L18" s="27">
        <f t="shared" si="5"/>
        <v>0.5148005148005148</v>
      </c>
    </row>
    <row r="19" spans="2:12" ht="15" customHeight="1">
      <c r="B19" s="44" t="s">
        <v>52</v>
      </c>
      <c r="C19" s="43" t="s">
        <v>79</v>
      </c>
      <c r="D19" s="19">
        <v>3368</v>
      </c>
      <c r="E19" s="19">
        <v>3823</v>
      </c>
      <c r="F19" s="19">
        <v>4430</v>
      </c>
      <c r="G19" s="19">
        <f>G13-G15-G17</f>
        <v>4905</v>
      </c>
      <c r="H19" s="19">
        <v>5084</v>
      </c>
      <c r="I19" s="19">
        <f>I13-I15-I17</f>
        <v>5518</v>
      </c>
      <c r="J19" s="19">
        <v>6132</v>
      </c>
      <c r="K19" s="19">
        <v>6941</v>
      </c>
      <c r="L19" s="19">
        <v>7313</v>
      </c>
    </row>
    <row r="20" spans="2:12" ht="15" customHeight="1">
      <c r="B20" s="87"/>
      <c r="C20" s="30" t="s">
        <v>80</v>
      </c>
      <c r="D20" s="27">
        <f aca="true" t="shared" si="6" ref="D20:L20">100*D19/D10</f>
        <v>91.94649194649195</v>
      </c>
      <c r="E20" s="27">
        <f t="shared" si="6"/>
        <v>90.33553875236295</v>
      </c>
      <c r="F20" s="27">
        <f t="shared" si="6"/>
        <v>90.40816326530613</v>
      </c>
      <c r="G20" s="27">
        <f t="shared" si="6"/>
        <v>90.0330396475771</v>
      </c>
      <c r="H20" s="27">
        <f t="shared" si="6"/>
        <v>89.20863309352518</v>
      </c>
      <c r="I20" s="27">
        <f t="shared" si="6"/>
        <v>89.1870050105059</v>
      </c>
      <c r="J20" s="27">
        <f t="shared" si="6"/>
        <v>89.64912280701755</v>
      </c>
      <c r="K20" s="27">
        <f t="shared" si="6"/>
        <v>90.83889543253501</v>
      </c>
      <c r="L20" s="27">
        <f t="shared" si="6"/>
        <v>94.11840411840411</v>
      </c>
    </row>
    <row r="21" spans="2:12" ht="15" customHeight="1">
      <c r="B21" s="62"/>
      <c r="C21" s="63"/>
      <c r="D21" s="64"/>
      <c r="E21" s="64"/>
      <c r="F21" s="64"/>
      <c r="G21" s="64"/>
      <c r="H21" s="64"/>
      <c r="I21" s="64"/>
      <c r="J21" s="64"/>
      <c r="K21" s="65"/>
      <c r="L21" s="65"/>
    </row>
    <row r="22" spans="2:12" ht="15" customHeight="1">
      <c r="B22" s="45" t="s">
        <v>133</v>
      </c>
      <c r="K22" s="46"/>
      <c r="L22" s="46"/>
    </row>
    <row r="23" ht="15" customHeight="1">
      <c r="B23" s="2" t="s">
        <v>123</v>
      </c>
    </row>
  </sheetData>
  <sheetProtection/>
  <mergeCells count="1">
    <mergeCell ref="B3:C3"/>
  </mergeCells>
  <printOptions/>
  <pageMargins left="0.75" right="0.4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5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.7109375" style="2" customWidth="1"/>
    <col min="2" max="2" width="45.7109375" style="2" customWidth="1"/>
    <col min="3" max="6" width="10.7109375" style="2" customWidth="1"/>
    <col min="7" max="7" width="37.140625" style="54" customWidth="1"/>
    <col min="8" max="8" width="17.8515625" style="54" customWidth="1"/>
    <col min="9" max="9" width="21.421875" style="5" customWidth="1"/>
    <col min="10" max="10" width="26.00390625" style="2" customWidth="1"/>
    <col min="11" max="11" width="5.00390625" style="2" bestFit="1" customWidth="1"/>
    <col min="12" max="12" width="6.28125" style="2" bestFit="1" customWidth="1"/>
    <col min="13" max="13" width="6.00390625" style="2" bestFit="1" customWidth="1"/>
    <col min="14" max="14" width="6.28125" style="2" bestFit="1" customWidth="1"/>
    <col min="15" max="15" width="5.00390625" style="2" bestFit="1" customWidth="1"/>
    <col min="16" max="245" width="26.00390625" style="2" customWidth="1"/>
    <col min="246" max="16384" width="11.421875" style="2" customWidth="1"/>
  </cols>
  <sheetData>
    <row r="1" ht="15" customHeight="1">
      <c r="B1" s="1" t="s">
        <v>130</v>
      </c>
    </row>
    <row r="2" ht="15" customHeight="1">
      <c r="B2" s="1"/>
    </row>
    <row r="3" spans="3:9" ht="15" customHeight="1">
      <c r="C3" s="108">
        <v>2011</v>
      </c>
      <c r="D3" s="108"/>
      <c r="E3" s="109">
        <v>2012</v>
      </c>
      <c r="F3" s="110"/>
      <c r="G3" s="111"/>
      <c r="H3" s="111"/>
      <c r="I3" s="112"/>
    </row>
    <row r="4" spans="2:9" ht="15" customHeight="1">
      <c r="B4" s="44"/>
      <c r="C4" s="113" t="s">
        <v>92</v>
      </c>
      <c r="D4" s="113" t="s">
        <v>93</v>
      </c>
      <c r="E4" s="114" t="s">
        <v>115</v>
      </c>
      <c r="F4" s="115" t="s">
        <v>104</v>
      </c>
      <c r="G4" s="106" t="s">
        <v>106</v>
      </c>
      <c r="H4" s="106" t="s">
        <v>107</v>
      </c>
      <c r="I4" s="106" t="s">
        <v>108</v>
      </c>
    </row>
    <row r="5" spans="2:15" ht="15" customHeight="1">
      <c r="B5" s="87" t="s">
        <v>128</v>
      </c>
      <c r="C5" s="114"/>
      <c r="D5" s="114"/>
      <c r="E5" s="114"/>
      <c r="F5" s="113"/>
      <c r="G5" s="107"/>
      <c r="H5" s="107"/>
      <c r="I5" s="106"/>
      <c r="J5" s="55"/>
      <c r="M5" s="11"/>
      <c r="N5" s="11"/>
      <c r="O5" s="11"/>
    </row>
    <row r="6" spans="2:15" ht="15" customHeight="1">
      <c r="B6" s="92" t="s">
        <v>0</v>
      </c>
      <c r="C6" s="56">
        <v>383</v>
      </c>
      <c r="D6" s="97">
        <v>1</v>
      </c>
      <c r="E6" s="57" t="s">
        <v>94</v>
      </c>
      <c r="F6" s="97">
        <v>1</v>
      </c>
      <c r="G6" s="99">
        <v>0.50488</v>
      </c>
      <c r="H6" s="101">
        <v>0.28293</v>
      </c>
      <c r="I6" s="101">
        <v>0.22195</v>
      </c>
      <c r="J6" s="58"/>
      <c r="K6" s="11"/>
      <c r="L6" s="12"/>
      <c r="M6" s="11"/>
      <c r="N6" s="12"/>
      <c r="O6" s="11"/>
    </row>
    <row r="7" spans="2:15" ht="15" customHeight="1">
      <c r="B7" s="92" t="s">
        <v>1</v>
      </c>
      <c r="C7" s="56">
        <v>88</v>
      </c>
      <c r="D7" s="97">
        <v>1</v>
      </c>
      <c r="E7" s="51">
        <v>101</v>
      </c>
      <c r="F7" s="97">
        <v>1</v>
      </c>
      <c r="G7" s="99">
        <v>0.64356</v>
      </c>
      <c r="H7" s="101">
        <v>0.33663</v>
      </c>
      <c r="I7" s="101">
        <v>0.30693</v>
      </c>
      <c r="J7" s="58"/>
      <c r="K7" s="11"/>
      <c r="L7" s="12"/>
      <c r="M7" s="11"/>
      <c r="N7" s="12"/>
      <c r="O7" s="11"/>
    </row>
    <row r="8" spans="2:15" ht="15" customHeight="1">
      <c r="B8" s="92" t="s">
        <v>2</v>
      </c>
      <c r="C8" s="56">
        <v>30</v>
      </c>
      <c r="D8" s="97">
        <v>1</v>
      </c>
      <c r="E8" s="51">
        <v>30</v>
      </c>
      <c r="F8" s="97">
        <v>1</v>
      </c>
      <c r="G8" s="99">
        <v>0.53333</v>
      </c>
      <c r="H8" s="101">
        <v>0.06667</v>
      </c>
      <c r="I8" s="101">
        <v>0.46667</v>
      </c>
      <c r="J8" s="58"/>
      <c r="K8" s="11"/>
      <c r="L8" s="12"/>
      <c r="M8" s="11"/>
      <c r="N8" s="12"/>
      <c r="O8" s="11"/>
    </row>
    <row r="9" spans="2:15" ht="15" customHeight="1">
      <c r="B9" s="92" t="s">
        <v>3</v>
      </c>
      <c r="C9" s="56">
        <v>200</v>
      </c>
      <c r="D9" s="97">
        <v>1</v>
      </c>
      <c r="E9" s="51">
        <v>206</v>
      </c>
      <c r="F9" s="97">
        <v>1</v>
      </c>
      <c r="G9" s="99">
        <v>0.59223</v>
      </c>
      <c r="H9" s="101">
        <v>0.28641</v>
      </c>
      <c r="I9" s="101">
        <v>0.30583</v>
      </c>
      <c r="J9" s="58"/>
      <c r="K9" s="11"/>
      <c r="L9" s="12"/>
      <c r="M9" s="11"/>
      <c r="N9" s="12"/>
      <c r="O9" s="11"/>
    </row>
    <row r="10" spans="2:15" ht="15" customHeight="1">
      <c r="B10" s="92" t="s">
        <v>4</v>
      </c>
      <c r="C10" s="56" t="s">
        <v>81</v>
      </c>
      <c r="D10" s="97">
        <v>0.84</v>
      </c>
      <c r="E10" s="59" t="s">
        <v>96</v>
      </c>
      <c r="F10" s="97">
        <v>0.95084698694807</v>
      </c>
      <c r="G10" s="99">
        <v>0.44867</v>
      </c>
      <c r="H10" s="101">
        <v>0.36932</v>
      </c>
      <c r="I10" s="101">
        <v>0.07935</v>
      </c>
      <c r="J10" s="58"/>
      <c r="K10" s="11"/>
      <c r="L10" s="12"/>
      <c r="M10" s="11"/>
      <c r="N10" s="12"/>
      <c r="O10" s="11"/>
    </row>
    <row r="11" spans="2:15" ht="15" customHeight="1">
      <c r="B11" s="92" t="s">
        <v>5</v>
      </c>
      <c r="C11" s="56">
        <v>124</v>
      </c>
      <c r="D11" s="97">
        <v>0.68</v>
      </c>
      <c r="E11" s="51">
        <v>153</v>
      </c>
      <c r="F11" s="97">
        <v>0.6535947712418301</v>
      </c>
      <c r="G11" s="99">
        <v>0.53</v>
      </c>
      <c r="H11" s="101">
        <v>0.18</v>
      </c>
      <c r="I11" s="101">
        <v>0.35</v>
      </c>
      <c r="J11" s="58"/>
      <c r="K11" s="11"/>
      <c r="L11" s="12"/>
      <c r="M11" s="11"/>
      <c r="N11" s="12"/>
      <c r="O11" s="11"/>
    </row>
    <row r="12" spans="2:15" ht="15" customHeight="1">
      <c r="B12" s="92" t="s">
        <v>6</v>
      </c>
      <c r="C12" s="56" t="s">
        <v>82</v>
      </c>
      <c r="D12" s="97">
        <v>1</v>
      </c>
      <c r="E12" s="51" t="s">
        <v>97</v>
      </c>
      <c r="F12" s="97">
        <v>1</v>
      </c>
      <c r="G12" s="99">
        <v>0.54817</v>
      </c>
      <c r="H12" s="101">
        <v>0.32558</v>
      </c>
      <c r="I12" s="101">
        <v>0.22259</v>
      </c>
      <c r="J12" s="58"/>
      <c r="K12" s="11"/>
      <c r="L12" s="12"/>
      <c r="M12" s="11"/>
      <c r="N12" s="12"/>
      <c r="O12" s="11"/>
    </row>
    <row r="13" spans="2:15" ht="15" customHeight="1">
      <c r="B13" s="92" t="s">
        <v>7</v>
      </c>
      <c r="C13" s="56">
        <v>465</v>
      </c>
      <c r="D13" s="97">
        <v>1</v>
      </c>
      <c r="E13" s="51" t="s">
        <v>100</v>
      </c>
      <c r="F13" s="97">
        <v>0.988</v>
      </c>
      <c r="G13" s="99">
        <v>0.48276</v>
      </c>
      <c r="H13" s="101">
        <v>0.28195</v>
      </c>
      <c r="I13" s="101">
        <v>0.20081</v>
      </c>
      <c r="J13" s="58"/>
      <c r="K13" s="11"/>
      <c r="L13" s="12"/>
      <c r="M13" s="11"/>
      <c r="N13" s="12"/>
      <c r="O13" s="11"/>
    </row>
    <row r="14" spans="2:15" ht="15" customHeight="1">
      <c r="B14" s="92" t="s">
        <v>8</v>
      </c>
      <c r="C14" s="56">
        <v>87</v>
      </c>
      <c r="D14" s="97">
        <v>0.86</v>
      </c>
      <c r="E14" s="51">
        <v>91</v>
      </c>
      <c r="F14" s="97">
        <v>0.8351648351648352</v>
      </c>
      <c r="G14" s="99">
        <v>0.69737</v>
      </c>
      <c r="H14" s="101">
        <v>0.26316</v>
      </c>
      <c r="I14" s="101">
        <v>0.43421</v>
      </c>
      <c r="J14" s="58"/>
      <c r="K14" s="11"/>
      <c r="L14" s="12"/>
      <c r="M14" s="11"/>
      <c r="N14" s="12"/>
      <c r="O14" s="11"/>
    </row>
    <row r="15" spans="2:15" ht="15" customHeight="1">
      <c r="B15" s="93" t="s">
        <v>9</v>
      </c>
      <c r="C15" s="56" t="s">
        <v>83</v>
      </c>
      <c r="D15" s="97">
        <v>1</v>
      </c>
      <c r="E15" s="51" t="s">
        <v>101</v>
      </c>
      <c r="F15" s="98"/>
      <c r="G15" s="100"/>
      <c r="H15" s="102"/>
      <c r="I15" s="102"/>
      <c r="J15" s="60"/>
      <c r="K15" s="11"/>
      <c r="L15" s="12"/>
      <c r="M15" s="11"/>
      <c r="N15" s="12"/>
      <c r="O15" s="11"/>
    </row>
    <row r="16" spans="2:15" ht="15" customHeight="1">
      <c r="B16" s="94" t="s">
        <v>70</v>
      </c>
      <c r="C16" s="56">
        <v>401</v>
      </c>
      <c r="D16" s="97">
        <v>1</v>
      </c>
      <c r="E16" s="16">
        <v>420</v>
      </c>
      <c r="F16" s="84">
        <v>1</v>
      </c>
      <c r="G16" s="99">
        <v>0.60714</v>
      </c>
      <c r="H16" s="101">
        <v>0.32619</v>
      </c>
      <c r="I16" s="101">
        <v>0.28095</v>
      </c>
      <c r="J16" s="60"/>
      <c r="K16" s="11"/>
      <c r="L16" s="12"/>
      <c r="M16" s="11"/>
      <c r="N16" s="12"/>
      <c r="O16" s="11"/>
    </row>
    <row r="17" spans="2:15" ht="15" customHeight="1">
      <c r="B17" s="95" t="s">
        <v>73</v>
      </c>
      <c r="C17" s="56">
        <v>26</v>
      </c>
      <c r="D17" s="97">
        <v>1</v>
      </c>
      <c r="E17" s="16">
        <v>22</v>
      </c>
      <c r="F17" s="84">
        <v>1</v>
      </c>
      <c r="G17" s="99">
        <v>0.86364</v>
      </c>
      <c r="H17" s="101">
        <v>0.13636</v>
      </c>
      <c r="I17" s="101">
        <v>0.72727</v>
      </c>
      <c r="J17" s="60"/>
      <c r="K17" s="11"/>
      <c r="L17" s="12"/>
      <c r="M17" s="11"/>
      <c r="N17" s="12"/>
      <c r="O17" s="11"/>
    </row>
    <row r="18" spans="2:15" ht="15" customHeight="1">
      <c r="B18" s="95" t="s">
        <v>72</v>
      </c>
      <c r="C18" s="56">
        <v>80</v>
      </c>
      <c r="D18" s="97">
        <v>1</v>
      </c>
      <c r="E18" s="16">
        <v>84</v>
      </c>
      <c r="F18" s="84">
        <v>1</v>
      </c>
      <c r="G18" s="99">
        <v>0.58333</v>
      </c>
      <c r="H18" s="101">
        <v>0.2619</v>
      </c>
      <c r="I18" s="101">
        <v>0.32143</v>
      </c>
      <c r="J18" s="60"/>
      <c r="K18" s="11"/>
      <c r="L18" s="12"/>
      <c r="M18" s="11"/>
      <c r="N18" s="12"/>
      <c r="O18" s="11"/>
    </row>
    <row r="19" spans="2:14" ht="15" customHeight="1">
      <c r="B19" s="95" t="s">
        <v>71</v>
      </c>
      <c r="C19" s="56" t="s">
        <v>87</v>
      </c>
      <c r="D19" s="97">
        <v>1</v>
      </c>
      <c r="E19" s="16" t="s">
        <v>98</v>
      </c>
      <c r="F19" s="84">
        <v>1</v>
      </c>
      <c r="G19" s="99">
        <v>0.59016</v>
      </c>
      <c r="H19" s="101">
        <v>0.20492</v>
      </c>
      <c r="I19" s="101">
        <v>0.38525</v>
      </c>
      <c r="J19" s="61"/>
      <c r="K19" s="11"/>
      <c r="L19" s="12"/>
      <c r="M19" s="11"/>
      <c r="N19" s="12"/>
    </row>
    <row r="20" spans="2:15" ht="15" customHeight="1">
      <c r="B20" s="96" t="s">
        <v>99</v>
      </c>
      <c r="C20" s="56">
        <v>15</v>
      </c>
      <c r="D20" s="97">
        <v>1</v>
      </c>
      <c r="E20" s="16">
        <v>12</v>
      </c>
      <c r="F20" s="84">
        <v>1</v>
      </c>
      <c r="G20" s="99">
        <v>0.66667</v>
      </c>
      <c r="H20" s="101">
        <v>0.08333</v>
      </c>
      <c r="I20" s="101">
        <v>0.58333</v>
      </c>
      <c r="J20" s="60"/>
      <c r="K20" s="11"/>
      <c r="L20" s="12"/>
      <c r="M20" s="11"/>
      <c r="N20" s="12"/>
      <c r="O20" s="11"/>
    </row>
    <row r="21" spans="2:15" ht="15" customHeight="1">
      <c r="B21" s="93" t="s">
        <v>10</v>
      </c>
      <c r="C21" s="56" t="s">
        <v>84</v>
      </c>
      <c r="D21" s="97">
        <v>1</v>
      </c>
      <c r="E21" s="51">
        <v>1508</v>
      </c>
      <c r="F21" s="98"/>
      <c r="G21" s="100"/>
      <c r="H21" s="102"/>
      <c r="I21" s="102"/>
      <c r="J21" s="60"/>
      <c r="K21" s="11"/>
      <c r="L21" s="12"/>
      <c r="M21" s="11"/>
      <c r="N21" s="12"/>
      <c r="O21" s="11"/>
    </row>
    <row r="22" spans="2:15" ht="15" customHeight="1">
      <c r="B22" s="91" t="s">
        <v>66</v>
      </c>
      <c r="C22" s="56">
        <v>61</v>
      </c>
      <c r="D22" s="97">
        <v>1</v>
      </c>
      <c r="E22" s="16">
        <v>63</v>
      </c>
      <c r="F22" s="84">
        <v>1</v>
      </c>
      <c r="G22" s="99">
        <v>0.65079</v>
      </c>
      <c r="H22" s="101">
        <v>0.26984</v>
      </c>
      <c r="I22" s="101">
        <v>0.38095</v>
      </c>
      <c r="J22" s="60"/>
      <c r="K22" s="11"/>
      <c r="L22" s="12"/>
      <c r="M22" s="11"/>
      <c r="N22" s="12"/>
      <c r="O22" s="11"/>
    </row>
    <row r="23" spans="2:15" ht="15" customHeight="1">
      <c r="B23" s="91" t="s">
        <v>57</v>
      </c>
      <c r="C23" s="56">
        <v>164</v>
      </c>
      <c r="D23" s="97">
        <v>1</v>
      </c>
      <c r="E23" s="16">
        <v>179</v>
      </c>
      <c r="F23" s="84">
        <v>1</v>
      </c>
      <c r="G23" s="99">
        <v>0.52514</v>
      </c>
      <c r="H23" s="101">
        <v>0.23464</v>
      </c>
      <c r="I23" s="101">
        <v>0.2905</v>
      </c>
      <c r="J23" s="60"/>
      <c r="K23" s="11"/>
      <c r="L23" s="12"/>
      <c r="M23" s="11"/>
      <c r="N23" s="12"/>
      <c r="O23" s="11"/>
    </row>
    <row r="24" spans="2:15" ht="15" customHeight="1">
      <c r="B24" s="91" t="s">
        <v>55</v>
      </c>
      <c r="C24" s="56">
        <v>80</v>
      </c>
      <c r="D24" s="97">
        <v>1</v>
      </c>
      <c r="E24" s="16">
        <v>88</v>
      </c>
      <c r="F24" s="84">
        <v>1</v>
      </c>
      <c r="G24" s="99">
        <v>0.57955</v>
      </c>
      <c r="H24" s="101">
        <v>0.26136</v>
      </c>
      <c r="I24" s="101">
        <v>0.31818</v>
      </c>
      <c r="J24" s="60"/>
      <c r="K24" s="11"/>
      <c r="L24" s="12"/>
      <c r="M24" s="11"/>
      <c r="N24" s="12"/>
      <c r="O24" s="11"/>
    </row>
    <row r="25" spans="2:13" ht="15" customHeight="1">
      <c r="B25" s="91" t="s">
        <v>59</v>
      </c>
      <c r="C25" s="56">
        <v>62</v>
      </c>
      <c r="D25" s="97">
        <v>1</v>
      </c>
      <c r="E25" s="16">
        <v>73</v>
      </c>
      <c r="F25" s="84">
        <v>1</v>
      </c>
      <c r="G25" s="99">
        <v>0.61644</v>
      </c>
      <c r="H25" s="101">
        <v>0.26027</v>
      </c>
      <c r="I25" s="101">
        <v>0.35616</v>
      </c>
      <c r="J25" s="60"/>
      <c r="K25" s="11"/>
      <c r="L25" s="12"/>
      <c r="M25" s="11"/>
    </row>
    <row r="26" spans="2:15" ht="15" customHeight="1">
      <c r="B26" s="91" t="s">
        <v>58</v>
      </c>
      <c r="C26" s="56">
        <v>100</v>
      </c>
      <c r="D26" s="97">
        <v>1</v>
      </c>
      <c r="E26" s="16">
        <v>114</v>
      </c>
      <c r="F26" s="84">
        <v>1</v>
      </c>
      <c r="G26" s="99">
        <v>0.54386</v>
      </c>
      <c r="H26" s="101">
        <v>0.17544</v>
      </c>
      <c r="I26" s="101">
        <v>0.36842</v>
      </c>
      <c r="J26" s="60"/>
      <c r="K26" s="11"/>
      <c r="L26" s="12"/>
      <c r="M26" s="11"/>
      <c r="N26" s="12"/>
      <c r="O26" s="11"/>
    </row>
    <row r="27" spans="2:15" ht="15" customHeight="1">
      <c r="B27" s="91" t="s">
        <v>68</v>
      </c>
      <c r="C27" s="56">
        <v>19</v>
      </c>
      <c r="D27" s="97">
        <v>1</v>
      </c>
      <c r="E27" s="16">
        <v>21</v>
      </c>
      <c r="F27" s="84">
        <v>1</v>
      </c>
      <c r="G27" s="99">
        <v>0.85714</v>
      </c>
      <c r="H27" s="101">
        <v>0.09524</v>
      </c>
      <c r="I27" s="101">
        <v>0.7619</v>
      </c>
      <c r="J27" s="60"/>
      <c r="K27" s="11"/>
      <c r="L27" s="12"/>
      <c r="M27" s="11"/>
      <c r="N27" s="12"/>
      <c r="O27" s="11"/>
    </row>
    <row r="28" spans="2:15" ht="15" customHeight="1">
      <c r="B28" s="91" t="s">
        <v>64</v>
      </c>
      <c r="C28" s="56">
        <v>41</v>
      </c>
      <c r="D28" s="97">
        <v>1</v>
      </c>
      <c r="E28" s="16">
        <v>47</v>
      </c>
      <c r="F28" s="84">
        <v>1</v>
      </c>
      <c r="G28" s="99">
        <v>0.61702</v>
      </c>
      <c r="H28" s="101">
        <v>0.17021</v>
      </c>
      <c r="I28" s="101">
        <v>0.44681</v>
      </c>
      <c r="J28" s="60"/>
      <c r="K28" s="11"/>
      <c r="L28" s="12"/>
      <c r="M28" s="11"/>
      <c r="N28" s="12"/>
      <c r="O28" s="11"/>
    </row>
    <row r="29" spans="2:15" ht="15" customHeight="1">
      <c r="B29" s="91" t="s">
        <v>56</v>
      </c>
      <c r="C29" s="56">
        <v>98</v>
      </c>
      <c r="D29" s="97">
        <v>1</v>
      </c>
      <c r="E29" s="16">
        <v>112</v>
      </c>
      <c r="F29" s="84">
        <v>1</v>
      </c>
      <c r="G29" s="99">
        <v>0.66964</v>
      </c>
      <c r="H29" s="101">
        <v>0.21429</v>
      </c>
      <c r="I29" s="101">
        <v>0.45536</v>
      </c>
      <c r="J29" s="60"/>
      <c r="K29" s="11"/>
      <c r="L29" s="12"/>
      <c r="M29" s="11"/>
      <c r="N29" s="12"/>
      <c r="O29" s="11"/>
    </row>
    <row r="30" spans="2:15" ht="15" customHeight="1">
      <c r="B30" s="91" t="s">
        <v>69</v>
      </c>
      <c r="C30" s="56">
        <v>33</v>
      </c>
      <c r="D30" s="97">
        <v>1</v>
      </c>
      <c r="E30" s="16">
        <v>37</v>
      </c>
      <c r="F30" s="84">
        <v>1</v>
      </c>
      <c r="G30" s="99">
        <v>0.62162</v>
      </c>
      <c r="H30" s="101">
        <v>0.16216</v>
      </c>
      <c r="I30" s="101">
        <v>0.45946</v>
      </c>
      <c r="J30" s="60"/>
      <c r="K30" s="11"/>
      <c r="L30" s="12"/>
      <c r="M30" s="11"/>
      <c r="N30" s="12"/>
      <c r="O30" s="11"/>
    </row>
    <row r="31" spans="2:15" ht="15" customHeight="1">
      <c r="B31" s="91" t="s">
        <v>67</v>
      </c>
      <c r="C31" s="56">
        <v>75</v>
      </c>
      <c r="D31" s="97">
        <v>1</v>
      </c>
      <c r="E31" s="16">
        <v>84</v>
      </c>
      <c r="F31" s="84">
        <v>1</v>
      </c>
      <c r="G31" s="99">
        <v>0.58333</v>
      </c>
      <c r="H31" s="101">
        <v>0.28571</v>
      </c>
      <c r="I31" s="101">
        <v>0.29762</v>
      </c>
      <c r="J31" s="60"/>
      <c r="K31" s="11"/>
      <c r="L31" s="12"/>
      <c r="M31" s="11"/>
      <c r="N31" s="12"/>
      <c r="O31" s="11"/>
    </row>
    <row r="32" spans="2:15" ht="15" customHeight="1">
      <c r="B32" s="91" t="s">
        <v>61</v>
      </c>
      <c r="C32" s="56">
        <v>72</v>
      </c>
      <c r="D32" s="97">
        <v>1</v>
      </c>
      <c r="E32" s="16">
        <v>102</v>
      </c>
      <c r="F32" s="84">
        <v>1</v>
      </c>
      <c r="G32" s="99">
        <v>0.54902</v>
      </c>
      <c r="H32" s="101">
        <v>0.20588</v>
      </c>
      <c r="I32" s="101">
        <v>0.34314</v>
      </c>
      <c r="J32" s="60"/>
      <c r="K32" s="11"/>
      <c r="L32" s="12"/>
      <c r="M32" s="11"/>
      <c r="N32" s="12"/>
      <c r="O32" s="11"/>
    </row>
    <row r="33" spans="2:15" ht="15" customHeight="1">
      <c r="B33" s="91" t="s">
        <v>65</v>
      </c>
      <c r="C33" s="56">
        <v>89</v>
      </c>
      <c r="D33" s="97">
        <v>1</v>
      </c>
      <c r="E33" s="16">
        <v>74</v>
      </c>
      <c r="F33" s="84">
        <v>1</v>
      </c>
      <c r="G33" s="99">
        <v>0.56757</v>
      </c>
      <c r="H33" s="101">
        <v>0.2027</v>
      </c>
      <c r="I33" s="101">
        <v>0.36486</v>
      </c>
      <c r="J33" s="60"/>
      <c r="K33" s="11"/>
      <c r="L33" s="12"/>
      <c r="M33" s="11"/>
      <c r="N33" s="12"/>
      <c r="O33" s="11"/>
    </row>
    <row r="34" spans="2:15" ht="15" customHeight="1">
      <c r="B34" s="91" t="s">
        <v>62</v>
      </c>
      <c r="C34" s="56">
        <v>116</v>
      </c>
      <c r="D34" s="97">
        <v>1</v>
      </c>
      <c r="E34" s="16">
        <v>126</v>
      </c>
      <c r="F34" s="84">
        <v>1</v>
      </c>
      <c r="G34" s="99">
        <v>0.60317</v>
      </c>
      <c r="H34" s="101">
        <v>0.26984</v>
      </c>
      <c r="I34" s="101">
        <v>0.33333</v>
      </c>
      <c r="J34" s="60"/>
      <c r="K34" s="11"/>
      <c r="L34" s="12"/>
      <c r="M34" s="11"/>
      <c r="N34" s="12"/>
      <c r="O34" s="11"/>
    </row>
    <row r="35" spans="2:15" ht="15" customHeight="1">
      <c r="B35" s="91" t="s">
        <v>63</v>
      </c>
      <c r="C35" s="56">
        <v>88</v>
      </c>
      <c r="D35" s="97">
        <v>1</v>
      </c>
      <c r="E35" s="16">
        <v>100</v>
      </c>
      <c r="F35" s="84">
        <v>1</v>
      </c>
      <c r="G35" s="99">
        <v>0.6</v>
      </c>
      <c r="H35" s="101">
        <v>0.21</v>
      </c>
      <c r="I35" s="101">
        <v>0.39</v>
      </c>
      <c r="J35" s="60"/>
      <c r="K35" s="11"/>
      <c r="L35" s="12"/>
      <c r="M35" s="11"/>
      <c r="N35" s="12"/>
      <c r="O35" s="11"/>
    </row>
    <row r="36" spans="2:10" ht="15" customHeight="1">
      <c r="B36" s="91" t="s">
        <v>54</v>
      </c>
      <c r="C36" s="56" t="s">
        <v>86</v>
      </c>
      <c r="D36" s="97">
        <v>1</v>
      </c>
      <c r="E36" s="16">
        <v>207</v>
      </c>
      <c r="F36" s="84">
        <v>1</v>
      </c>
      <c r="G36" s="99">
        <v>0.51208</v>
      </c>
      <c r="H36" s="101">
        <v>0.21739</v>
      </c>
      <c r="I36" s="101">
        <v>0.29469</v>
      </c>
      <c r="J36" s="55"/>
    </row>
    <row r="37" spans="2:15" ht="15" customHeight="1">
      <c r="B37" s="91" t="s">
        <v>60</v>
      </c>
      <c r="C37" s="56">
        <v>74</v>
      </c>
      <c r="D37" s="97">
        <v>1</v>
      </c>
      <c r="E37" s="16">
        <v>81</v>
      </c>
      <c r="F37" s="84">
        <v>1</v>
      </c>
      <c r="G37" s="99">
        <v>0.49383</v>
      </c>
      <c r="H37" s="101">
        <v>0.17284</v>
      </c>
      <c r="I37" s="101">
        <v>0.32099</v>
      </c>
      <c r="J37" s="60"/>
      <c r="K37" s="11"/>
      <c r="L37" s="12"/>
      <c r="M37" s="11"/>
      <c r="N37" s="12"/>
      <c r="O37" s="11"/>
    </row>
    <row r="38" spans="2:13" ht="15" customHeight="1">
      <c r="B38" s="92" t="s">
        <v>11</v>
      </c>
      <c r="C38" s="56" t="s">
        <v>85</v>
      </c>
      <c r="D38" s="97">
        <v>0.99</v>
      </c>
      <c r="E38" s="16" t="s">
        <v>103</v>
      </c>
      <c r="F38" s="97">
        <v>0.9813272773151652</v>
      </c>
      <c r="G38" s="100">
        <v>0.56345</v>
      </c>
      <c r="H38" s="101">
        <v>0.25972</v>
      </c>
      <c r="I38" s="101">
        <v>0.30373</v>
      </c>
      <c r="J38" s="60"/>
      <c r="K38" s="11"/>
      <c r="M38" s="11"/>
    </row>
    <row r="39" spans="2:10" ht="15" customHeight="1">
      <c r="B39" s="93" t="s">
        <v>12</v>
      </c>
      <c r="C39" s="56" t="s">
        <v>90</v>
      </c>
      <c r="D39" s="97">
        <v>0.91</v>
      </c>
      <c r="E39" s="51" t="s">
        <v>102</v>
      </c>
      <c r="F39" s="84">
        <v>0.9668164992067689</v>
      </c>
      <c r="G39" s="100">
        <v>0.50997</v>
      </c>
      <c r="H39" s="101">
        <v>0.31079</v>
      </c>
      <c r="I39" s="101">
        <v>0.19918</v>
      </c>
      <c r="J39" s="60"/>
    </row>
    <row r="40" spans="2:10" ht="15" customHeight="1">
      <c r="B40" s="62"/>
      <c r="C40" s="66"/>
      <c r="D40" s="67"/>
      <c r="E40" s="66"/>
      <c r="F40" s="67"/>
      <c r="G40" s="68"/>
      <c r="H40" s="69"/>
      <c r="I40" s="69"/>
      <c r="J40" s="60"/>
    </row>
    <row r="42" ht="15" customHeight="1">
      <c r="B42" s="2" t="s">
        <v>116</v>
      </c>
    </row>
    <row r="43" ht="15" customHeight="1">
      <c r="B43" s="2" t="s">
        <v>124</v>
      </c>
    </row>
    <row r="44" ht="15" customHeight="1">
      <c r="B44" s="45" t="s">
        <v>133</v>
      </c>
    </row>
    <row r="45" ht="15" customHeight="1">
      <c r="B45" s="2" t="s">
        <v>123</v>
      </c>
    </row>
  </sheetData>
  <sheetProtection/>
  <mergeCells count="9">
    <mergeCell ref="G4:G5"/>
    <mergeCell ref="H4:H5"/>
    <mergeCell ref="I4:I5"/>
    <mergeCell ref="C3:D3"/>
    <mergeCell ref="E3:I3"/>
    <mergeCell ref="C4:C5"/>
    <mergeCell ref="D4:D5"/>
    <mergeCell ref="E4:E5"/>
    <mergeCell ref="F4:F5"/>
  </mergeCells>
  <printOptions/>
  <pageMargins left="0.21" right="0.2" top="0.33" bottom="0.27" header="0.19" footer="0.19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.7109375" style="2" customWidth="1"/>
    <col min="2" max="2" width="39.140625" style="2" customWidth="1"/>
    <col min="3" max="3" width="20.140625" style="2" customWidth="1"/>
    <col min="4" max="4" width="22.140625" style="2" customWidth="1"/>
    <col min="5" max="5" width="12.7109375" style="2" customWidth="1"/>
    <col min="6" max="6" width="9.57421875" style="2" customWidth="1"/>
    <col min="7" max="234" width="26.00390625" style="2" customWidth="1"/>
    <col min="235" max="16384" width="11.421875" style="2" customWidth="1"/>
  </cols>
  <sheetData>
    <row r="1" spans="2:8" ht="15" customHeight="1">
      <c r="B1" s="1" t="s">
        <v>129</v>
      </c>
      <c r="H1" s="1"/>
    </row>
    <row r="2" spans="2:8" ht="15" customHeight="1">
      <c r="B2" s="1"/>
      <c r="H2" s="1"/>
    </row>
    <row r="3" spans="2:6" ht="30" customHeight="1">
      <c r="B3" s="14" t="s">
        <v>128</v>
      </c>
      <c r="C3" s="70" t="s">
        <v>95</v>
      </c>
      <c r="D3" s="70" t="s">
        <v>110</v>
      </c>
      <c r="E3" s="70" t="s">
        <v>105</v>
      </c>
      <c r="F3" s="14" t="s">
        <v>111</v>
      </c>
    </row>
    <row r="4" spans="2:6" ht="15" customHeight="1">
      <c r="B4" s="91" t="s">
        <v>54</v>
      </c>
      <c r="C4" s="51">
        <v>20</v>
      </c>
      <c r="D4" s="59">
        <v>2627</v>
      </c>
      <c r="E4" s="81">
        <v>0.13028</v>
      </c>
      <c r="F4" s="116">
        <v>1</v>
      </c>
    </row>
    <row r="5" spans="2:6" ht="15" customHeight="1">
      <c r="B5" s="91" t="s">
        <v>71</v>
      </c>
      <c r="C5" s="51">
        <v>14</v>
      </c>
      <c r="D5" s="59">
        <v>2835</v>
      </c>
      <c r="E5" s="81">
        <v>0.13438</v>
      </c>
      <c r="F5" s="117"/>
    </row>
    <row r="6" spans="2:6" ht="15" customHeight="1">
      <c r="B6" s="91" t="s">
        <v>57</v>
      </c>
      <c r="C6" s="51">
        <v>3</v>
      </c>
      <c r="D6" s="59">
        <v>3048</v>
      </c>
      <c r="E6" s="81">
        <v>0.13765</v>
      </c>
      <c r="F6" s="117"/>
    </row>
    <row r="7" spans="2:6" ht="15" customHeight="1">
      <c r="B7" s="91" t="s">
        <v>55</v>
      </c>
      <c r="C7" s="51">
        <v>1</v>
      </c>
      <c r="D7" s="59">
        <v>2771</v>
      </c>
      <c r="E7" s="81">
        <v>0.14196</v>
      </c>
      <c r="F7" s="117"/>
    </row>
    <row r="8" spans="2:6" ht="15" customHeight="1">
      <c r="B8" s="91" t="s">
        <v>65</v>
      </c>
      <c r="C8" s="51">
        <v>5</v>
      </c>
      <c r="D8" s="59">
        <v>4426</v>
      </c>
      <c r="E8" s="81">
        <v>0.16498</v>
      </c>
      <c r="F8" s="117"/>
    </row>
    <row r="9" spans="2:6" ht="15" customHeight="1">
      <c r="B9" s="91" t="s">
        <v>56</v>
      </c>
      <c r="C9" s="51">
        <v>23</v>
      </c>
      <c r="D9" s="59">
        <v>4528</v>
      </c>
      <c r="E9" s="81">
        <v>0.1769</v>
      </c>
      <c r="F9" s="117"/>
    </row>
    <row r="10" spans="2:6" ht="15" customHeight="1">
      <c r="B10" s="91" t="s">
        <v>58</v>
      </c>
      <c r="C10" s="51">
        <v>11</v>
      </c>
      <c r="D10" s="59">
        <v>3381</v>
      </c>
      <c r="E10" s="81">
        <v>0.18416</v>
      </c>
      <c r="F10" s="117"/>
    </row>
    <row r="11" spans="2:6" ht="15" customHeight="1">
      <c r="B11" s="91" t="s">
        <v>72</v>
      </c>
      <c r="C11" s="51">
        <v>152</v>
      </c>
      <c r="D11" s="59">
        <v>3529</v>
      </c>
      <c r="E11" s="81">
        <v>0.21406</v>
      </c>
      <c r="F11" s="118"/>
    </row>
    <row r="12" spans="2:6" ht="15" customHeight="1">
      <c r="B12" s="91" t="s">
        <v>60</v>
      </c>
      <c r="C12" s="51">
        <v>183</v>
      </c>
      <c r="D12" s="59">
        <v>3611</v>
      </c>
      <c r="E12" s="81">
        <v>0.24417</v>
      </c>
      <c r="F12" s="116">
        <v>2</v>
      </c>
    </row>
    <row r="13" spans="2:6" ht="15" customHeight="1">
      <c r="B13" s="91" t="s">
        <v>69</v>
      </c>
      <c r="C13" s="51">
        <v>312</v>
      </c>
      <c r="D13" s="59">
        <v>3197</v>
      </c>
      <c r="E13" s="81">
        <v>0.25043</v>
      </c>
      <c r="F13" s="117"/>
    </row>
    <row r="14" spans="2:6" ht="15" customHeight="1">
      <c r="B14" s="92" t="s">
        <v>0</v>
      </c>
      <c r="C14" s="51">
        <v>2</v>
      </c>
      <c r="D14" s="59">
        <v>3896</v>
      </c>
      <c r="E14" s="81">
        <v>0.25388</v>
      </c>
      <c r="F14" s="117"/>
    </row>
    <row r="15" spans="2:6" ht="15" customHeight="1">
      <c r="B15" s="91" t="s">
        <v>61</v>
      </c>
      <c r="C15" s="51">
        <v>18</v>
      </c>
      <c r="D15" s="59">
        <v>4289</v>
      </c>
      <c r="E15" s="81">
        <v>0.25589</v>
      </c>
      <c r="F15" s="117"/>
    </row>
    <row r="16" spans="2:6" ht="15" customHeight="1">
      <c r="B16" s="91" t="s">
        <v>62</v>
      </c>
      <c r="C16" s="51">
        <v>40</v>
      </c>
      <c r="D16" s="59">
        <v>4295</v>
      </c>
      <c r="E16" s="81">
        <v>0.26973</v>
      </c>
      <c r="F16" s="117"/>
    </row>
    <row r="17" spans="2:6" ht="15" customHeight="1">
      <c r="B17" s="92" t="s">
        <v>6</v>
      </c>
      <c r="C17" s="51">
        <v>13</v>
      </c>
      <c r="D17" s="59">
        <v>4762</v>
      </c>
      <c r="E17" s="81">
        <v>0.29987</v>
      </c>
      <c r="F17" s="117"/>
    </row>
    <row r="18" spans="2:6" ht="15" customHeight="1">
      <c r="B18" s="91" t="s">
        <v>70</v>
      </c>
      <c r="C18" s="51">
        <v>44</v>
      </c>
      <c r="D18" s="59">
        <v>4399</v>
      </c>
      <c r="E18" s="81">
        <v>0.30341</v>
      </c>
      <c r="F18" s="117"/>
    </row>
    <row r="19" spans="2:6" ht="15" customHeight="1">
      <c r="B19" s="92" t="s">
        <v>3</v>
      </c>
      <c r="C19" s="51">
        <v>12</v>
      </c>
      <c r="D19" s="59">
        <v>4317</v>
      </c>
      <c r="E19" s="81">
        <v>0.30537</v>
      </c>
      <c r="F19" s="117"/>
    </row>
    <row r="20" spans="2:6" ht="15" customHeight="1">
      <c r="B20" s="91" t="s">
        <v>73</v>
      </c>
      <c r="C20" s="51">
        <v>53</v>
      </c>
      <c r="D20" s="59">
        <v>4124</v>
      </c>
      <c r="E20" s="81">
        <v>0.30844</v>
      </c>
      <c r="F20" s="117"/>
    </row>
    <row r="21" spans="2:6" ht="15" customHeight="1">
      <c r="B21" s="91" t="s">
        <v>66</v>
      </c>
      <c r="C21" s="51">
        <v>24</v>
      </c>
      <c r="D21" s="59">
        <v>4598</v>
      </c>
      <c r="E21" s="81">
        <v>0.3087</v>
      </c>
      <c r="F21" s="117"/>
    </row>
    <row r="22" spans="2:6" ht="15" customHeight="1">
      <c r="B22" s="92" t="s">
        <v>2</v>
      </c>
      <c r="C22" s="51">
        <v>442</v>
      </c>
      <c r="D22" s="59">
        <v>4546</v>
      </c>
      <c r="E22" s="81">
        <v>0.31112</v>
      </c>
      <c r="F22" s="117"/>
    </row>
    <row r="23" spans="2:6" ht="15" customHeight="1">
      <c r="B23" s="91" t="s">
        <v>63</v>
      </c>
      <c r="C23" s="51">
        <v>32</v>
      </c>
      <c r="D23" s="59">
        <v>4477</v>
      </c>
      <c r="E23" s="81">
        <v>0.32413</v>
      </c>
      <c r="F23" s="117"/>
    </row>
    <row r="24" spans="2:6" ht="15" customHeight="1">
      <c r="B24" s="91" t="s">
        <v>59</v>
      </c>
      <c r="C24" s="51">
        <v>209</v>
      </c>
      <c r="D24" s="59">
        <v>4638</v>
      </c>
      <c r="E24" s="81">
        <v>0.34472</v>
      </c>
      <c r="F24" s="117"/>
    </row>
    <row r="25" spans="2:6" ht="15" customHeight="1">
      <c r="B25" s="91" t="s">
        <v>64</v>
      </c>
      <c r="C25" s="51">
        <v>104</v>
      </c>
      <c r="D25" s="59">
        <v>5292</v>
      </c>
      <c r="E25" s="81">
        <v>0.353</v>
      </c>
      <c r="F25" s="117"/>
    </row>
    <row r="26" spans="2:6" ht="15" customHeight="1">
      <c r="B26" s="91" t="s">
        <v>99</v>
      </c>
      <c r="C26" s="51">
        <v>1860</v>
      </c>
      <c r="D26" s="59">
        <v>3739</v>
      </c>
      <c r="E26" s="81">
        <v>0.42138</v>
      </c>
      <c r="F26" s="117"/>
    </row>
    <row r="27" spans="2:6" ht="15" customHeight="1">
      <c r="B27" s="91" t="s">
        <v>67</v>
      </c>
      <c r="C27" s="51">
        <v>322</v>
      </c>
      <c r="D27" s="59">
        <v>5510</v>
      </c>
      <c r="E27" s="81">
        <v>0.47655</v>
      </c>
      <c r="F27" s="118"/>
    </row>
    <row r="28" spans="2:6" ht="15" customHeight="1">
      <c r="B28" s="91" t="s">
        <v>68</v>
      </c>
      <c r="C28" s="51">
        <v>180</v>
      </c>
      <c r="D28" s="59">
        <v>6394</v>
      </c>
      <c r="E28" s="81">
        <v>0.65658</v>
      </c>
      <c r="F28" s="116">
        <v>3</v>
      </c>
    </row>
    <row r="29" spans="2:6" ht="15" customHeight="1">
      <c r="B29" s="92" t="s">
        <v>7</v>
      </c>
      <c r="C29" s="51">
        <v>6</v>
      </c>
      <c r="D29" s="59">
        <v>7656</v>
      </c>
      <c r="E29" s="81">
        <v>0.67276</v>
      </c>
      <c r="F29" s="117"/>
    </row>
    <row r="30" spans="2:6" ht="15" customHeight="1">
      <c r="B30" s="92" t="s">
        <v>1</v>
      </c>
      <c r="C30" s="51">
        <v>901</v>
      </c>
      <c r="D30" s="59">
        <v>7427</v>
      </c>
      <c r="E30" s="81">
        <v>0.67494</v>
      </c>
      <c r="F30" s="117"/>
    </row>
    <row r="31" spans="2:6" ht="15" customHeight="1">
      <c r="B31" s="92" t="s">
        <v>8</v>
      </c>
      <c r="C31" s="51">
        <v>55</v>
      </c>
      <c r="D31" s="59">
        <v>7644</v>
      </c>
      <c r="E31" s="81">
        <v>0.72934</v>
      </c>
      <c r="F31" s="117"/>
    </row>
    <row r="32" spans="2:6" ht="15" customHeight="1">
      <c r="B32" s="92" t="s">
        <v>4</v>
      </c>
      <c r="C32" s="51">
        <v>78</v>
      </c>
      <c r="D32" s="59">
        <v>7651</v>
      </c>
      <c r="E32" s="81">
        <v>0.82621</v>
      </c>
      <c r="F32" s="117"/>
    </row>
    <row r="33" spans="2:6" ht="15" customHeight="1">
      <c r="B33" s="92" t="s">
        <v>5</v>
      </c>
      <c r="C33" s="51">
        <v>1617</v>
      </c>
      <c r="D33" s="59">
        <v>7640</v>
      </c>
      <c r="E33" s="81">
        <v>0.87146</v>
      </c>
      <c r="F33" s="118"/>
    </row>
    <row r="34" spans="2:6" ht="15" customHeight="1">
      <c r="B34" s="75"/>
      <c r="C34" s="73"/>
      <c r="D34" s="73"/>
      <c r="E34" s="80"/>
      <c r="F34" s="71"/>
    </row>
    <row r="35" ht="15" customHeight="1">
      <c r="B35" s="2" t="s">
        <v>114</v>
      </c>
    </row>
    <row r="36" ht="15" customHeight="1">
      <c r="B36" s="45" t="s">
        <v>133</v>
      </c>
    </row>
    <row r="37" ht="15" customHeight="1">
      <c r="B37" s="52" t="s">
        <v>119</v>
      </c>
    </row>
    <row r="40" ht="15" customHeight="1">
      <c r="B40" s="53"/>
    </row>
  </sheetData>
  <sheetProtection/>
  <mergeCells count="3">
    <mergeCell ref="F4:F11"/>
    <mergeCell ref="F12:F27"/>
    <mergeCell ref="F28:F33"/>
  </mergeCells>
  <hyperlinks>
    <hyperlink ref="B37" location="_ftn1" display="_ftn1"/>
  </hyperlinks>
  <printOptions/>
  <pageMargins left="0.21" right="0.2" top="0.33" bottom="0.27" header="0.19" footer="0.19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0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.7109375" style="2" customWidth="1"/>
    <col min="2" max="2" width="20.421875" style="2" customWidth="1"/>
    <col min="3" max="3" width="13.8515625" style="2" customWidth="1"/>
    <col min="4" max="4" width="14.140625" style="3" customWidth="1"/>
    <col min="5" max="5" width="17.8515625" style="3" customWidth="1"/>
    <col min="6" max="6" width="9.8515625" style="2" customWidth="1"/>
    <col min="7" max="7" width="18.421875" style="4" customWidth="1"/>
    <col min="8" max="8" width="15.421875" style="2" customWidth="1"/>
    <col min="9" max="9" width="20.421875" style="2" customWidth="1"/>
    <col min="10" max="10" width="22.28125" style="2" customWidth="1"/>
    <col min="11" max="11" width="12.00390625" style="5" customWidth="1"/>
    <col min="12" max="16384" width="11.421875" style="2" customWidth="1"/>
  </cols>
  <sheetData>
    <row r="1" spans="2:8" ht="15" customHeight="1">
      <c r="B1" s="1" t="s">
        <v>131</v>
      </c>
      <c r="H1" s="3"/>
    </row>
    <row r="2" spans="2:8" ht="15" customHeight="1">
      <c r="B2" s="1"/>
      <c r="H2" s="3"/>
    </row>
    <row r="3" spans="2:11" ht="30" customHeight="1">
      <c r="B3" s="47"/>
      <c r="C3" s="114" t="s">
        <v>112</v>
      </c>
      <c r="D3" s="114" t="s">
        <v>117</v>
      </c>
      <c r="E3" s="114" t="s">
        <v>88</v>
      </c>
      <c r="F3" s="114" t="s">
        <v>109</v>
      </c>
      <c r="G3" s="119" t="s">
        <v>22</v>
      </c>
      <c r="H3" s="114" t="s">
        <v>120</v>
      </c>
      <c r="I3" s="114" t="s">
        <v>121</v>
      </c>
      <c r="J3" s="114" t="s">
        <v>122</v>
      </c>
      <c r="K3" s="106" t="s">
        <v>105</v>
      </c>
    </row>
    <row r="4" spans="2:11" ht="30" customHeight="1">
      <c r="B4" s="16"/>
      <c r="C4" s="114"/>
      <c r="D4" s="114"/>
      <c r="E4" s="114"/>
      <c r="F4" s="108"/>
      <c r="G4" s="120" t="s">
        <v>22</v>
      </c>
      <c r="H4" s="108"/>
      <c r="I4" s="108"/>
      <c r="J4" s="108"/>
      <c r="K4" s="106"/>
    </row>
    <row r="5" spans="2:11" ht="15" customHeight="1">
      <c r="B5" s="48" t="s">
        <v>23</v>
      </c>
      <c r="C5" s="51">
        <v>401</v>
      </c>
      <c r="D5" s="51">
        <v>372</v>
      </c>
      <c r="E5" s="85">
        <v>0.5026881720430108</v>
      </c>
      <c r="F5" s="51">
        <v>372</v>
      </c>
      <c r="G5" s="83">
        <v>1</v>
      </c>
      <c r="H5" s="84">
        <v>0.5672043010752689</v>
      </c>
      <c r="I5" s="85">
        <v>0.28763440860215056</v>
      </c>
      <c r="J5" s="85">
        <v>0.14516129032258066</v>
      </c>
      <c r="K5" s="81">
        <v>0.49415</v>
      </c>
    </row>
    <row r="6" spans="2:11" ht="15" customHeight="1">
      <c r="B6" s="48" t="s">
        <v>24</v>
      </c>
      <c r="C6" s="51">
        <v>192</v>
      </c>
      <c r="D6" s="51">
        <v>228</v>
      </c>
      <c r="E6" s="85">
        <v>0.49122807017543857</v>
      </c>
      <c r="F6" s="51">
        <v>192</v>
      </c>
      <c r="G6" s="83">
        <v>0.7410714285714286</v>
      </c>
      <c r="H6" s="84">
        <v>0.46875</v>
      </c>
      <c r="I6" s="85">
        <v>0.13020833333333334</v>
      </c>
      <c r="J6" s="85">
        <v>0.4010416666666667</v>
      </c>
      <c r="K6" s="81">
        <v>0.629</v>
      </c>
    </row>
    <row r="7" spans="2:11" ht="15" customHeight="1">
      <c r="B7" s="48" t="s">
        <v>25</v>
      </c>
      <c r="C7" s="51">
        <v>168</v>
      </c>
      <c r="D7" s="51">
        <v>206</v>
      </c>
      <c r="E7" s="85">
        <v>0.5339805825242718</v>
      </c>
      <c r="F7" s="51">
        <v>202</v>
      </c>
      <c r="G7" s="83">
        <v>0.9818181818181818</v>
      </c>
      <c r="H7" s="84">
        <v>0.22772277227722773</v>
      </c>
      <c r="I7" s="85">
        <v>0.5</v>
      </c>
      <c r="J7" s="85">
        <v>0.2722772277227723</v>
      </c>
      <c r="K7" s="81">
        <v>0.60599</v>
      </c>
    </row>
    <row r="8" spans="2:11" ht="15" customHeight="1">
      <c r="B8" s="48" t="s">
        <v>26</v>
      </c>
      <c r="C8" s="49"/>
      <c r="D8" s="51">
        <v>123</v>
      </c>
      <c r="E8" s="85">
        <v>0.5203252032520326</v>
      </c>
      <c r="F8" s="51">
        <v>122</v>
      </c>
      <c r="G8" s="83">
        <v>0.984375</v>
      </c>
      <c r="H8" s="84" t="s">
        <v>91</v>
      </c>
      <c r="I8" s="85">
        <v>0.6147540983606558</v>
      </c>
      <c r="J8" s="85">
        <v>0.38524590163934425</v>
      </c>
      <c r="K8" s="81">
        <v>0.62331</v>
      </c>
    </row>
    <row r="9" spans="2:11" ht="15" customHeight="1">
      <c r="B9" s="48" t="s">
        <v>27</v>
      </c>
      <c r="C9" s="51">
        <v>188</v>
      </c>
      <c r="D9" s="51">
        <v>152</v>
      </c>
      <c r="E9" s="85">
        <v>0.3618421052631579</v>
      </c>
      <c r="F9" s="51">
        <v>150</v>
      </c>
      <c r="G9" s="83">
        <v>1</v>
      </c>
      <c r="H9" s="84">
        <v>0.54</v>
      </c>
      <c r="I9" s="85">
        <v>0.12</v>
      </c>
      <c r="J9" s="85">
        <v>0.34</v>
      </c>
      <c r="K9" s="81">
        <v>0.56922</v>
      </c>
    </row>
    <row r="10" spans="2:11" ht="15" customHeight="1">
      <c r="B10" s="48" t="s">
        <v>28</v>
      </c>
      <c r="C10" s="51">
        <v>451</v>
      </c>
      <c r="D10" s="51">
        <v>363</v>
      </c>
      <c r="E10" s="85">
        <v>0.5068870523415978</v>
      </c>
      <c r="F10" s="51">
        <v>363</v>
      </c>
      <c r="G10" s="83">
        <v>1</v>
      </c>
      <c r="H10" s="84">
        <v>0.4325068870523416</v>
      </c>
      <c r="I10" s="85">
        <v>0.4903581267217631</v>
      </c>
      <c r="J10" s="85">
        <v>0.07713498622589532</v>
      </c>
      <c r="K10" s="81">
        <v>0.44018</v>
      </c>
    </row>
    <row r="11" spans="2:11" ht="15" customHeight="1">
      <c r="B11" s="48" t="s">
        <v>29</v>
      </c>
      <c r="C11" s="51">
        <v>142</v>
      </c>
      <c r="D11" s="51">
        <v>170</v>
      </c>
      <c r="E11" s="85">
        <v>0.5</v>
      </c>
      <c r="F11" s="51">
        <v>160</v>
      </c>
      <c r="G11" s="83">
        <v>0.9764705882352941</v>
      </c>
      <c r="H11" s="84">
        <v>0.5125</v>
      </c>
      <c r="I11" s="85">
        <v>0.18125</v>
      </c>
      <c r="J11" s="85">
        <v>0.30625</v>
      </c>
      <c r="K11" s="81">
        <v>0.60561</v>
      </c>
    </row>
    <row r="12" spans="2:11" ht="15" customHeight="1">
      <c r="B12" s="48" t="s">
        <v>30</v>
      </c>
      <c r="C12" s="51">
        <v>173</v>
      </c>
      <c r="D12" s="51">
        <v>210</v>
      </c>
      <c r="E12" s="85">
        <v>0.42857142857142855</v>
      </c>
      <c r="F12" s="51">
        <v>188</v>
      </c>
      <c r="G12" s="83">
        <v>0.8555555555555555</v>
      </c>
      <c r="H12" s="84">
        <v>0.3776595744680851</v>
      </c>
      <c r="I12" s="85">
        <v>0.20212765957446807</v>
      </c>
      <c r="J12" s="85">
        <v>0.42021276595744683</v>
      </c>
      <c r="K12" s="81">
        <v>0.59951</v>
      </c>
    </row>
    <row r="13" spans="2:11" ht="15" customHeight="1">
      <c r="B13" s="48" t="s">
        <v>31</v>
      </c>
      <c r="C13" s="51">
        <v>185</v>
      </c>
      <c r="D13" s="51">
        <v>197</v>
      </c>
      <c r="E13" s="85">
        <v>0.40609137055837563</v>
      </c>
      <c r="F13" s="51">
        <v>189</v>
      </c>
      <c r="G13" s="83">
        <v>0.9375</v>
      </c>
      <c r="H13" s="84">
        <v>0.41798941798941797</v>
      </c>
      <c r="I13" s="85">
        <v>0.17989417989417988</v>
      </c>
      <c r="J13" s="85">
        <v>0.4021164021164021</v>
      </c>
      <c r="K13" s="81">
        <v>0.5735</v>
      </c>
    </row>
    <row r="14" spans="2:11" ht="15" customHeight="1">
      <c r="B14" s="48" t="s">
        <v>32</v>
      </c>
      <c r="C14" s="51">
        <v>194</v>
      </c>
      <c r="D14" s="51">
        <v>195</v>
      </c>
      <c r="E14" s="85">
        <v>0.4358974358974359</v>
      </c>
      <c r="F14" s="51">
        <v>185</v>
      </c>
      <c r="G14" s="83">
        <v>0.9764705882352941</v>
      </c>
      <c r="H14" s="84">
        <v>0.4648648648648649</v>
      </c>
      <c r="I14" s="85">
        <v>0.1783783783783784</v>
      </c>
      <c r="J14" s="85">
        <v>0.3567567567567568</v>
      </c>
      <c r="K14" s="81">
        <v>0.59905</v>
      </c>
    </row>
    <row r="15" spans="2:11" ht="15" customHeight="1">
      <c r="B15" s="48" t="s">
        <v>33</v>
      </c>
      <c r="C15" s="51">
        <v>214</v>
      </c>
      <c r="D15" s="51">
        <v>197</v>
      </c>
      <c r="E15" s="85">
        <v>0.48223350253807107</v>
      </c>
      <c r="F15" s="51">
        <v>195</v>
      </c>
      <c r="G15" s="83">
        <v>1</v>
      </c>
      <c r="H15" s="84">
        <v>0.3487179487179487</v>
      </c>
      <c r="I15" s="85">
        <v>0.48205128205128206</v>
      </c>
      <c r="J15" s="85">
        <v>0.16923076923076924</v>
      </c>
      <c r="K15" s="81">
        <v>0.41398</v>
      </c>
    </row>
    <row r="16" spans="2:11" ht="15" customHeight="1">
      <c r="B16" s="48" t="s">
        <v>41</v>
      </c>
      <c r="C16" s="51">
        <v>1928</v>
      </c>
      <c r="D16" s="51">
        <v>1301</v>
      </c>
      <c r="E16" s="85">
        <v>0.44811683320522677</v>
      </c>
      <c r="F16" s="51">
        <v>1294</v>
      </c>
      <c r="G16" s="83">
        <v>0.9897084048027445</v>
      </c>
      <c r="H16" s="84">
        <v>0.7921174652241113</v>
      </c>
      <c r="I16" s="85">
        <v>0.17619783616692428</v>
      </c>
      <c r="J16" s="85">
        <v>0.03168469860896445</v>
      </c>
      <c r="K16" s="81">
        <v>0.42191</v>
      </c>
    </row>
    <row r="17" spans="2:11" ht="15" customHeight="1">
      <c r="B17" s="48" t="s">
        <v>34</v>
      </c>
      <c r="C17" s="51">
        <v>488</v>
      </c>
      <c r="D17" s="51">
        <v>493</v>
      </c>
      <c r="E17" s="85">
        <v>0.47058823529411764</v>
      </c>
      <c r="F17" s="51">
        <v>490</v>
      </c>
      <c r="G17" s="83">
        <v>0.9870689655172413</v>
      </c>
      <c r="H17" s="84">
        <v>0.5897959183673469</v>
      </c>
      <c r="I17" s="85">
        <v>0.23061224489795917</v>
      </c>
      <c r="J17" s="85">
        <v>0.17959183673469387</v>
      </c>
      <c r="K17" s="81">
        <v>0.51385</v>
      </c>
    </row>
    <row r="18" spans="2:11" ht="15" customHeight="1">
      <c r="B18" s="48" t="s">
        <v>35</v>
      </c>
      <c r="C18" s="51">
        <v>141</v>
      </c>
      <c r="D18" s="51">
        <v>123</v>
      </c>
      <c r="E18" s="85">
        <v>0.4959349593495935</v>
      </c>
      <c r="F18" s="51">
        <v>102</v>
      </c>
      <c r="G18" s="83">
        <v>0.7049180327868853</v>
      </c>
      <c r="H18" s="84">
        <v>0.47058823529411764</v>
      </c>
      <c r="I18" s="85">
        <v>0.10784313725490197</v>
      </c>
      <c r="J18" s="85">
        <v>0.4215686274509804</v>
      </c>
      <c r="K18" s="81">
        <v>0.61508</v>
      </c>
    </row>
    <row r="19" spans="2:11" ht="15" customHeight="1">
      <c r="B19" s="48" t="s">
        <v>36</v>
      </c>
      <c r="C19" s="51">
        <v>492</v>
      </c>
      <c r="D19" s="51">
        <v>375</v>
      </c>
      <c r="E19" s="85">
        <v>0.45866666666666667</v>
      </c>
      <c r="F19" s="51">
        <v>375</v>
      </c>
      <c r="G19" s="83">
        <v>1</v>
      </c>
      <c r="H19" s="84">
        <v>0.44266666666666665</v>
      </c>
      <c r="I19" s="85">
        <v>0.4693333333333333</v>
      </c>
      <c r="J19" s="85">
        <v>0.088</v>
      </c>
      <c r="K19" s="81">
        <v>0.35703</v>
      </c>
    </row>
    <row r="20" spans="2:11" ht="15" customHeight="1">
      <c r="B20" s="48" t="s">
        <v>37</v>
      </c>
      <c r="C20" s="51">
        <v>270</v>
      </c>
      <c r="D20" s="51">
        <v>300</v>
      </c>
      <c r="E20" s="85">
        <v>0.5</v>
      </c>
      <c r="F20" s="51">
        <v>300</v>
      </c>
      <c r="G20" s="83">
        <v>1</v>
      </c>
      <c r="H20" s="84">
        <v>0.27</v>
      </c>
      <c r="I20" s="85">
        <v>0.65</v>
      </c>
      <c r="J20" s="85">
        <v>0.08</v>
      </c>
      <c r="K20" s="81">
        <v>0.35271</v>
      </c>
    </row>
    <row r="21" spans="2:11" ht="15" customHeight="1">
      <c r="B21" s="48" t="s">
        <v>38</v>
      </c>
      <c r="C21" s="51">
        <v>291</v>
      </c>
      <c r="D21" s="51">
        <v>285</v>
      </c>
      <c r="E21" s="85">
        <v>0.49473684210526314</v>
      </c>
      <c r="F21" s="51">
        <v>275</v>
      </c>
      <c r="G21" s="83">
        <v>0.950354609929078</v>
      </c>
      <c r="H21" s="84">
        <v>0.5890909090909091</v>
      </c>
      <c r="I21" s="85">
        <v>0.13818181818181818</v>
      </c>
      <c r="J21" s="85">
        <v>0.2727272727272727</v>
      </c>
      <c r="K21" s="81">
        <v>0.62649</v>
      </c>
    </row>
    <row r="22" spans="2:11" ht="15" customHeight="1">
      <c r="B22" s="48" t="s">
        <v>39</v>
      </c>
      <c r="C22" s="51">
        <v>222</v>
      </c>
      <c r="D22" s="51">
        <v>214</v>
      </c>
      <c r="E22" s="85">
        <v>0.514018691588785</v>
      </c>
      <c r="F22" s="51">
        <v>214</v>
      </c>
      <c r="G22" s="83">
        <v>1</v>
      </c>
      <c r="H22" s="84">
        <v>0.2570093457943925</v>
      </c>
      <c r="I22" s="85">
        <v>0.6635514018691588</v>
      </c>
      <c r="J22" s="85">
        <v>0.0794392523364486</v>
      </c>
      <c r="K22" s="81">
        <v>0.43228</v>
      </c>
    </row>
    <row r="23" spans="2:11" ht="15" customHeight="1">
      <c r="B23" s="48" t="s">
        <v>40</v>
      </c>
      <c r="C23" s="51">
        <v>161</v>
      </c>
      <c r="D23" s="51">
        <v>152</v>
      </c>
      <c r="E23" s="85">
        <v>0.5</v>
      </c>
      <c r="F23" s="51">
        <v>152</v>
      </c>
      <c r="G23" s="83">
        <v>1</v>
      </c>
      <c r="H23" s="84">
        <v>0.5328947368421053</v>
      </c>
      <c r="I23" s="85">
        <v>0.32894736842105265</v>
      </c>
      <c r="J23" s="85">
        <v>0.13815789473684212</v>
      </c>
      <c r="K23" s="81">
        <v>0.50379</v>
      </c>
    </row>
    <row r="24" spans="2:11" ht="15" customHeight="1">
      <c r="B24" s="48" t="s">
        <v>125</v>
      </c>
      <c r="C24" s="50"/>
      <c r="D24" s="51">
        <v>82</v>
      </c>
      <c r="E24" s="85">
        <v>0.573170731707317</v>
      </c>
      <c r="F24" s="51">
        <v>82</v>
      </c>
      <c r="G24" s="83">
        <v>1</v>
      </c>
      <c r="H24" s="84" t="s">
        <v>91</v>
      </c>
      <c r="I24" s="85">
        <v>0.7439024390243902</v>
      </c>
      <c r="J24" s="85">
        <v>0.25609756097560976</v>
      </c>
      <c r="K24" s="81">
        <v>0.55572</v>
      </c>
    </row>
    <row r="25" spans="2:11" ht="15" customHeight="1">
      <c r="B25" s="48" t="s">
        <v>42</v>
      </c>
      <c r="C25" s="51">
        <v>188</v>
      </c>
      <c r="D25" s="51">
        <v>240</v>
      </c>
      <c r="E25" s="85">
        <v>0.5</v>
      </c>
      <c r="F25" s="51">
        <v>230</v>
      </c>
      <c r="G25" s="83">
        <v>0.9916666666666667</v>
      </c>
      <c r="H25" s="84">
        <v>0.2391304347826087</v>
      </c>
      <c r="I25" s="85">
        <v>0.3652173913043478</v>
      </c>
      <c r="J25" s="85">
        <v>0.39565217391304347</v>
      </c>
      <c r="K25" s="81">
        <v>0.64372</v>
      </c>
    </row>
    <row r="26" spans="2:11" ht="15" customHeight="1">
      <c r="B26" s="48" t="s">
        <v>43</v>
      </c>
      <c r="C26" s="51">
        <v>178</v>
      </c>
      <c r="D26" s="51">
        <v>209</v>
      </c>
      <c r="E26" s="85">
        <v>0.49760765550239233</v>
      </c>
      <c r="F26" s="51">
        <v>164</v>
      </c>
      <c r="G26" s="83">
        <v>0.5961538461538461</v>
      </c>
      <c r="H26" s="84">
        <v>0.45121951219512196</v>
      </c>
      <c r="I26" s="85">
        <v>0.13414634146341464</v>
      </c>
      <c r="J26" s="85">
        <v>0.4146341463414634</v>
      </c>
      <c r="K26" s="81">
        <v>0.63487</v>
      </c>
    </row>
    <row r="27" spans="2:11" ht="15" customHeight="1">
      <c r="B27" s="48" t="s">
        <v>44</v>
      </c>
      <c r="C27" s="51">
        <v>194</v>
      </c>
      <c r="D27" s="51">
        <v>219</v>
      </c>
      <c r="E27" s="85">
        <v>0.4794520547945205</v>
      </c>
      <c r="F27" s="51">
        <v>214</v>
      </c>
      <c r="G27" s="83">
        <v>1</v>
      </c>
      <c r="H27" s="84">
        <v>0.3691588785046729</v>
      </c>
      <c r="I27" s="85">
        <v>0.5186915887850467</v>
      </c>
      <c r="J27" s="85">
        <v>0.11214953271028037</v>
      </c>
      <c r="K27" s="81">
        <v>0.38693</v>
      </c>
    </row>
    <row r="28" spans="2:11" ht="15" customHeight="1">
      <c r="B28" s="48" t="s">
        <v>45</v>
      </c>
      <c r="C28" s="51">
        <v>217</v>
      </c>
      <c r="D28" s="51">
        <v>245</v>
      </c>
      <c r="E28" s="85">
        <v>0.40816326530612246</v>
      </c>
      <c r="F28" s="51">
        <v>214</v>
      </c>
      <c r="G28" s="83">
        <v>0.77</v>
      </c>
      <c r="H28" s="84">
        <v>0.3925233644859813</v>
      </c>
      <c r="I28" s="85">
        <v>0.20093457943925233</v>
      </c>
      <c r="J28" s="85">
        <v>0.40654205607476634</v>
      </c>
      <c r="K28" s="81">
        <v>0.56264</v>
      </c>
    </row>
    <row r="29" spans="2:11" ht="15" customHeight="1">
      <c r="B29" s="48" t="s">
        <v>46</v>
      </c>
      <c r="C29" s="51">
        <v>134</v>
      </c>
      <c r="D29" s="51">
        <v>154</v>
      </c>
      <c r="E29" s="85">
        <v>0.5324675324675324</v>
      </c>
      <c r="F29" s="51">
        <v>154</v>
      </c>
      <c r="G29" s="83">
        <v>1</v>
      </c>
      <c r="H29" s="84">
        <v>0.4025974025974026</v>
      </c>
      <c r="I29" s="85">
        <v>0.2597402597402597</v>
      </c>
      <c r="J29" s="85">
        <v>0.33766233766233766</v>
      </c>
      <c r="K29" s="81">
        <v>0.59874</v>
      </c>
    </row>
    <row r="30" spans="2:11" ht="15" customHeight="1">
      <c r="B30" s="48" t="s">
        <v>47</v>
      </c>
      <c r="C30" s="51">
        <v>289</v>
      </c>
      <c r="D30" s="51">
        <v>255</v>
      </c>
      <c r="E30" s="85">
        <v>0.5137254901960784</v>
      </c>
      <c r="F30" s="51">
        <v>255</v>
      </c>
      <c r="G30" s="83">
        <v>1</v>
      </c>
      <c r="H30" s="84">
        <v>0.6039215686274509</v>
      </c>
      <c r="I30" s="85">
        <v>0.25098039215686274</v>
      </c>
      <c r="J30" s="85">
        <v>0.1450980392156863</v>
      </c>
      <c r="K30" s="81">
        <v>0.4774</v>
      </c>
    </row>
    <row r="31" spans="2:11" ht="15" customHeight="1">
      <c r="B31" s="48" t="s">
        <v>48</v>
      </c>
      <c r="C31" s="51">
        <v>294</v>
      </c>
      <c r="D31" s="51">
        <v>304</v>
      </c>
      <c r="E31" s="85">
        <v>0.4934210526315789</v>
      </c>
      <c r="F31" s="51">
        <v>303</v>
      </c>
      <c r="G31" s="83">
        <v>0.9933333333333333</v>
      </c>
      <c r="H31" s="84">
        <v>0.44884488448844884</v>
      </c>
      <c r="I31" s="85">
        <v>0.4521452145214521</v>
      </c>
      <c r="J31" s="85">
        <v>0.09900990099009901</v>
      </c>
      <c r="K31" s="81">
        <v>0.43138</v>
      </c>
    </row>
    <row r="32" spans="2:11" ht="15" customHeight="1">
      <c r="B32" s="48" t="s">
        <v>49</v>
      </c>
      <c r="C32" s="51">
        <v>196</v>
      </c>
      <c r="D32" s="51">
        <v>200</v>
      </c>
      <c r="E32" s="85">
        <v>0.45</v>
      </c>
      <c r="F32" s="51">
        <v>177</v>
      </c>
      <c r="G32" s="83">
        <v>0.7555555555555555</v>
      </c>
      <c r="H32" s="84">
        <v>0.3615819209039548</v>
      </c>
      <c r="I32" s="85">
        <v>0.2768361581920904</v>
      </c>
      <c r="J32" s="85">
        <v>0.3615819209039548</v>
      </c>
      <c r="K32" s="81">
        <v>0.53705</v>
      </c>
    </row>
    <row r="33" spans="2:11" ht="15" customHeight="1">
      <c r="B33" s="47" t="s">
        <v>89</v>
      </c>
      <c r="C33" s="49" t="s">
        <v>118</v>
      </c>
      <c r="D33" s="51">
        <v>7564</v>
      </c>
      <c r="E33" s="85">
        <v>0.47607086197778953</v>
      </c>
      <c r="F33" s="16">
        <v>7313</v>
      </c>
      <c r="G33" s="83">
        <v>0.95084698694807</v>
      </c>
      <c r="H33" s="84">
        <v>0.4903596335293313</v>
      </c>
      <c r="I33" s="85">
        <v>0.31396143853411734</v>
      </c>
      <c r="J33" s="85">
        <v>0.19567892793655134</v>
      </c>
      <c r="K33" s="82"/>
    </row>
    <row r="34" spans="2:11" ht="15" customHeight="1">
      <c r="B34" s="71"/>
      <c r="C34" s="72"/>
      <c r="D34" s="73"/>
      <c r="E34" s="74"/>
      <c r="F34" s="75"/>
      <c r="G34" s="76"/>
      <c r="H34" s="77"/>
      <c r="I34" s="78"/>
      <c r="J34" s="78"/>
      <c r="K34" s="79"/>
    </row>
    <row r="35" spans="8:9" ht="15" customHeight="1">
      <c r="H35" s="6"/>
      <c r="I35" s="7"/>
    </row>
    <row r="36" spans="2:10" ht="15" customHeight="1">
      <c r="B36" s="2" t="s">
        <v>126</v>
      </c>
      <c r="D36" s="2"/>
      <c r="E36" s="2"/>
      <c r="G36" s="2"/>
      <c r="I36" s="3"/>
      <c r="J36" s="3"/>
    </row>
    <row r="37" spans="2:10" ht="15" customHeight="1">
      <c r="B37" s="8" t="s">
        <v>132</v>
      </c>
      <c r="C37" s="8"/>
      <c r="D37" s="8"/>
      <c r="E37" s="9"/>
      <c r="F37" s="9"/>
      <c r="H37" s="9"/>
      <c r="I37" s="9"/>
      <c r="J37" s="9"/>
    </row>
    <row r="38" ht="15" customHeight="1">
      <c r="B38" s="45" t="s">
        <v>133</v>
      </c>
    </row>
    <row r="39" spans="2:7" ht="15" customHeight="1">
      <c r="B39" s="2" t="s">
        <v>114</v>
      </c>
      <c r="G39" s="10"/>
    </row>
    <row r="40" ht="15" customHeight="1">
      <c r="G40" s="10"/>
    </row>
  </sheetData>
  <sheetProtection/>
  <mergeCells count="9">
    <mergeCell ref="K3:K4"/>
    <mergeCell ref="J3:J4"/>
    <mergeCell ref="G3:G4"/>
    <mergeCell ref="H3:H4"/>
    <mergeCell ref="I3:I4"/>
    <mergeCell ref="C3:C4"/>
    <mergeCell ref="D3:D4"/>
    <mergeCell ref="E3:E4"/>
    <mergeCell ref="F3:F4"/>
  </mergeCells>
  <printOptions/>
  <pageMargins left="0.75" right="0.75" top="1" bottom="1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tbetty</cp:lastModifiedBy>
  <cp:lastPrinted>2012-01-24T14:40:13Z</cp:lastPrinted>
  <dcterms:created xsi:type="dcterms:W3CDTF">2007-10-09T09:30:37Z</dcterms:created>
  <dcterms:modified xsi:type="dcterms:W3CDTF">2013-08-02T13:43:26Z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