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820" activeTab="0"/>
  </bookViews>
  <sheets>
    <sheet name="Graphique 1" sheetId="1" r:id="rId1"/>
    <sheet name="Graphique 2" sheetId="2" r:id="rId2"/>
    <sheet name="Graphique 3" sheetId="3" r:id="rId3"/>
    <sheet name="Graphique 4" sheetId="4" r:id="rId4"/>
    <sheet name="Tableau complémentaire A" sheetId="5" r:id="rId5"/>
    <sheet name="Tableau complementaire B" sheetId="6" r:id="rId6"/>
    <sheet name="Tableau complementaire C" sheetId="7" r:id="rId7"/>
    <sheet name="Tableau complementaire D" sheetId="8" r:id="rId8"/>
    <sheet name="Tableau complementaire E" sheetId="9" r:id="rId9"/>
  </sheets>
  <definedNames/>
  <calcPr fullCalcOnLoad="1"/>
</workbook>
</file>

<file path=xl/sharedStrings.xml><?xml version="1.0" encoding="utf-8"?>
<sst xmlns="http://schemas.openxmlformats.org/spreadsheetml/2006/main" count="131" uniqueCount="79">
  <si>
    <t>18-24 ans</t>
  </si>
  <si>
    <t>25-34 ans</t>
  </si>
  <si>
    <t>35-49 ans</t>
  </si>
  <si>
    <t>50 ans ou plus</t>
  </si>
  <si>
    <t>Proportion de familles dont</t>
  </si>
  <si>
    <t>congé de maternité</t>
  </si>
  <si>
    <t>congé de paternité</t>
  </si>
  <si>
    <t>Suffisante</t>
  </si>
  <si>
    <t>Trop courte</t>
  </si>
  <si>
    <t>Trop longue</t>
  </si>
  <si>
    <t>Dans l'idéal, les femmes devraient rester à la maison élever leurs enfants</t>
  </si>
  <si>
    <t>En temps de crise, il est normal de privilégier l'emploi des hommes aux dépens de celui des femmes</t>
  </si>
  <si>
    <t>Les femmes doivent pouvoir bénéficier d'aménagement du temps de travail plus que les hommes</t>
  </si>
  <si>
    <t>Les mères savent mieux répondre aux besoins et attentes des enfants que les pères</t>
  </si>
  <si>
    <t>Graphique 1. Opinion des Français concernant la durée des congés de maternité et de paternité</t>
  </si>
  <si>
    <t>Graphique 2. Part des Français souhaitant allonger la durée des congés de maternité et de paternité selon l’âge</t>
  </si>
  <si>
    <t>Graphique 3. Part des Français adhérant aux stéréotypes de genre selon qu’ils trouvent le congé de maternité ou de paternité trop court</t>
  </si>
  <si>
    <t>Durée du congé de maternité</t>
  </si>
  <si>
    <t>Durée du congé de paternité</t>
  </si>
  <si>
    <t>Total</t>
  </si>
  <si>
    <t>Retraité</t>
  </si>
  <si>
    <t>en emploi (autres)</t>
  </si>
  <si>
    <t>Allonger les deux types de congés</t>
  </si>
  <si>
    <t>Allonger seulement le congé de maternité</t>
  </si>
  <si>
    <t>Allonger seulement le congé de paternité</t>
  </si>
  <si>
    <t>Allonger aucun des deux congés</t>
  </si>
  <si>
    <t>Retraité(e)</t>
  </si>
  <si>
    <t>Salarié(e)</t>
  </si>
  <si>
    <t>Tableau complémentaire E. Opinion des hommes concernant la durée des congés de maternité et de paternité selon le statut d'activité</t>
  </si>
  <si>
    <t>Tableau complémentaire D. Opinion des Français concernant la durée des congés de maternité et de paternité selon le statut d'activité</t>
  </si>
  <si>
    <t>Tableau complémentaire C. Opinion des femmes concernant la durée des congés de maternité et de paternité selon le statut d'activité</t>
  </si>
  <si>
    <t>Tableau complémentaire B. Opinion des Français concernant la durée des congés de maternité et de paternité selon le sexe et l'âge</t>
  </si>
  <si>
    <t>retraitée</t>
  </si>
  <si>
    <t>En %</t>
  </si>
  <si>
    <t>Le pére éligible a eu recours au congé paternité</t>
  </si>
  <si>
    <t>Le plus jeune enfant est gardé à titre principal par ses parents</t>
  </si>
  <si>
    <t xml:space="preserve">Ensemble de la population </t>
  </si>
  <si>
    <t xml:space="preserve">Femmes </t>
  </si>
  <si>
    <t xml:space="preserve">Hommes </t>
  </si>
  <si>
    <t xml:space="preserve">Ensemble des hommes et des femmes </t>
  </si>
  <si>
    <t>Hommes</t>
  </si>
  <si>
    <t>Lecture • En moyenne en 2014 et 2016, 16 % des personnes qui veulent que le congé de paternité soit allongé approuvent la phrase « Dans l'idéal, les femmes devraient rester à la maison élever leurs enfants. »
Champ • Personnes habitant en France métropolitaine et âgées de 18 ans ou plus.
Source • DREES, Baromètre d'opinion 2014 et 2016.</t>
  </si>
  <si>
    <t>Ensemble
de la population</t>
  </si>
  <si>
    <t>Personnes trouvant
le congé de maternité
trop court</t>
  </si>
  <si>
    <t>Personnes trouvant
le congé de paternité
trop court</t>
  </si>
  <si>
    <t>Groupe 1 :
la mère n'a jamais travaillé</t>
  </si>
  <si>
    <t>Groupe 2 :
le père est travailleur
indépendant
et la mère a déjà travaillé</t>
  </si>
  <si>
    <t>Groupe 3 :
la mère
est sans emploi
mais a déjà travaillé</t>
  </si>
  <si>
    <t>Groupe 4 :
la mère travaille
et le père travaille
dans le secteur public</t>
  </si>
  <si>
    <t>Groupe 5 :
familles les plus aisées
dont la mère travaille et le père
est en CDI dans le privé</t>
  </si>
  <si>
    <t>Groupe 6 :
les autres familles</t>
  </si>
  <si>
    <t>Lecture • En 2016, 20 % des Français jugent à la fois la durée du congé de maternité et du congé de paternité trop courte.
Champ • Personnes habitant en France métropolitaine et âgées de 18 ans ou plus.
Source • DREES, Baromètre d'opinion 2016.</t>
  </si>
  <si>
    <t>Tableau complémentaire A. Croisement entre les opinions
sur la durée des congés de maternité et de paternité</t>
  </si>
  <si>
    <t>Lecture • En moyenne sur 2014 et 2016, 38 % des femmes de 18 à 24 ans  jugent que la durée du congé de maternité est trop courte.
Champ • Personnes habitant en France métropolitaine et âgées de 18 ans ou plus.
Source • DREES, Baromètre d'opinion 2014 et 2016.</t>
  </si>
  <si>
    <t>50 ans
et plus</t>
  </si>
  <si>
    <t>Lecture • En moyenne sur 2014 et 2016, 42 % des femmes n'ayant jamais travaillé jugent que la durée du congé de maternité est trop courte.
Champ • Femmes habitant en France métropolitaine et âgées de 18 ans ou plus.
Source • DREES, Baromètre d'opinion 2014 et 2016.</t>
  </si>
  <si>
    <t>non retraitée
n'ayant jamais
travaillé</t>
  </si>
  <si>
    <t>indépendante
sans salariés
ou employeur</t>
  </si>
  <si>
    <t xml:space="preserve">ayant déjà travaillé
inactives
(hors retraitées)
ou au chômage </t>
  </si>
  <si>
    <r>
      <rPr>
        <b/>
        <sz val="8"/>
        <color indexed="8"/>
        <rFont val="Arial"/>
        <family val="2"/>
      </rPr>
      <t>Lecture •</t>
    </r>
    <r>
      <rPr>
        <sz val="8"/>
        <color indexed="8"/>
        <rFont val="Arial"/>
        <family val="2"/>
      </rPr>
      <t xml:space="preserve"> En moyenne sur 2014 et 2016, 34 % des salariés jugent que la durée du congé de maternité est trop courte.
Champ •  Personnes habitant en France métropolitaine et âgées de 18 ans ou plus.
Source • DREES, Baromètre d'opinion 2014 et 2016.</t>
    </r>
  </si>
  <si>
    <t>Sans emploi
(hors retraité(e))</t>
  </si>
  <si>
    <t>Indépendant€
sans salarié
ou employeur</t>
  </si>
  <si>
    <r>
      <rPr>
        <b/>
        <sz val="8"/>
        <color indexed="8"/>
        <rFont val="Arial"/>
        <family val="2"/>
      </rPr>
      <t>Lecture •</t>
    </r>
    <r>
      <rPr>
        <sz val="8"/>
        <color indexed="8"/>
        <rFont val="Arial"/>
        <family val="2"/>
      </rPr>
      <t xml:space="preserve"> En moyenne sur 2014 et 2016, 28 % des hommes salariés du privé  jugent que la durée du congé de maternité est trop courte.
Champ • Hommes habitant en France métropolitaine et âgées de 18 ans ou plus.
Source • DREES, Baromètre d'opinion 2014 et 2016.</t>
    </r>
  </si>
  <si>
    <t>Indépendant
sans salarié
ou employeur</t>
  </si>
  <si>
    <t>Sans emploi
(hors retraité)</t>
  </si>
  <si>
    <t>Salarié
du public</t>
  </si>
  <si>
    <t>Salarié
du privé</t>
  </si>
  <si>
    <t>Lecture • En 2016, 38 % des Français jugent que la durée du congé de paternité est trop courte, alors que 33 % sont de cet avis pour le congé de maternité.
Champ • Personnes habitant en France métropolitaine et âgées de 18 ans ou plus.
Source • DREES, Baromètre d'opinion 2016.</t>
  </si>
  <si>
    <t>Lecture • En moyenne en 2014 et 2016, 63 % des 18-24 ans interrogés jugent que la durée du congé de paternité est trop courte.
Champ • Personnes habitant en France métropolitaine et âgées de 18 ans ou plus.
Sources • DREES, Baromètre d'opinion 2014 et 2016.</t>
  </si>
  <si>
    <t>Graphique 4. Répartition des tâches familiales au sein du couple et recours au congé de paternité selon les types de famille (en %)</t>
  </si>
  <si>
    <t>Note • Ce graphique illustre les caractéristiques des groupes de la typologie décrite dans l’encadré 1 Sources</t>
  </si>
  <si>
    <t>et méthodes.</t>
  </si>
  <si>
    <t>Lecture • En 2013, parmi les couples dans lesquels la mère n’a jamais travaillé (groupe 1), 65 % des mères</t>
  </si>
  <si>
    <t>sont les seules à se réveiller la nuit pour s’occuper de leur plus jeune enfant et seulement quatre pères éligibles sur dix ont eu recours à leur congé de paternité. À l’inverse, quand la mère travaille et le père travaille</t>
  </si>
  <si>
    <t>dans le secteur public (groupe 4)  37 % des mères sont les seules à se réveiller la nuit pour s’occuper</t>
  </si>
  <si>
    <t>de leur plus jeune enfant et neuf pères éligibles sur dix ont eu recours à leur congé de paternité.</t>
  </si>
  <si>
    <t>Champ • Couples ayant au moins un enfant de moins de 3 ans.</t>
  </si>
  <si>
    <t>Source • DREES, Enquête Modes de garde et d’accueil des jeunes enfants 2013.</t>
  </si>
  <si>
    <t>Seule la mère se réveille la nuit pour s'occuper du plus jeune enfant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</si>
</sst>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/>
      <top style="hair"/>
      <bottom/>
    </border>
    <border>
      <left style="hair"/>
      <right/>
      <top/>
      <bottom/>
    </border>
    <border>
      <left style="hair"/>
      <right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 style="hair"/>
      <top/>
      <bottom/>
    </border>
    <border>
      <left/>
      <right style="hair"/>
      <top/>
      <bottom/>
    </border>
    <border>
      <left style="hair"/>
      <right style="hair"/>
      <top/>
      <bottom style="hair"/>
    </border>
    <border>
      <left/>
      <right style="hair"/>
      <top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87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Border="1" applyAlignment="1">
      <alignment/>
    </xf>
    <xf numFmtId="20" fontId="37" fillId="33" borderId="0" xfId="0" applyNumberFormat="1" applyFont="1" applyFill="1" applyAlignment="1">
      <alignment/>
    </xf>
    <xf numFmtId="0" fontId="37" fillId="33" borderId="10" xfId="0" applyFont="1" applyFill="1" applyBorder="1" applyAlignment="1">
      <alignment/>
    </xf>
    <xf numFmtId="0" fontId="37" fillId="33" borderId="11" xfId="0" applyFont="1" applyFill="1" applyBorder="1" applyAlignment="1">
      <alignment/>
    </xf>
    <xf numFmtId="0" fontId="37" fillId="33" borderId="12" xfId="0" applyFont="1" applyFill="1" applyBorder="1" applyAlignment="1">
      <alignment/>
    </xf>
    <xf numFmtId="20" fontId="37" fillId="34" borderId="0" xfId="0" applyNumberFormat="1" applyFont="1" applyFill="1" applyBorder="1" applyAlignment="1">
      <alignment/>
    </xf>
    <xf numFmtId="0" fontId="37" fillId="34" borderId="0" xfId="0" applyFont="1" applyFill="1" applyBorder="1" applyAlignment="1">
      <alignment/>
    </xf>
    <xf numFmtId="20" fontId="37" fillId="35" borderId="0" xfId="0" applyNumberFormat="1" applyFont="1" applyFill="1" applyAlignment="1">
      <alignment/>
    </xf>
    <xf numFmtId="0" fontId="37" fillId="35" borderId="0" xfId="0" applyFont="1" applyFill="1" applyBorder="1" applyAlignment="1">
      <alignment/>
    </xf>
    <xf numFmtId="0" fontId="37" fillId="34" borderId="0" xfId="0" applyFont="1" applyFill="1" applyAlignment="1">
      <alignment/>
    </xf>
    <xf numFmtId="0" fontId="37" fillId="33" borderId="0" xfId="0" applyFont="1" applyFill="1" applyAlignment="1">
      <alignment wrapText="1"/>
    </xf>
    <xf numFmtId="0" fontId="37" fillId="33" borderId="0" xfId="0" applyFont="1" applyFill="1" applyAlignment="1">
      <alignment horizontal="right"/>
    </xf>
    <xf numFmtId="20" fontId="38" fillId="34" borderId="0" xfId="0" applyNumberFormat="1" applyFont="1" applyFill="1" applyAlignment="1">
      <alignment horizontal="left" vertical="center" wrapText="1"/>
    </xf>
    <xf numFmtId="0" fontId="37" fillId="34" borderId="0" xfId="0" applyFont="1" applyFill="1" applyBorder="1" applyAlignment="1">
      <alignment horizontal="right"/>
    </xf>
    <xf numFmtId="0" fontId="37" fillId="34" borderId="0" xfId="0" applyFont="1" applyFill="1" applyAlignment="1">
      <alignment horizontal="right"/>
    </xf>
    <xf numFmtId="20" fontId="38" fillId="34" borderId="0" xfId="0" applyNumberFormat="1" applyFont="1" applyFill="1" applyAlignment="1">
      <alignment horizontal="right" vertical="center" wrapText="1"/>
    </xf>
    <xf numFmtId="0" fontId="38" fillId="0" borderId="13" xfId="0" applyFont="1" applyFill="1" applyBorder="1" applyAlignment="1">
      <alignment horizontal="center" vertical="center"/>
    </xf>
    <xf numFmtId="0" fontId="38" fillId="35" borderId="13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9" fontId="37" fillId="33" borderId="14" xfId="0" applyNumberFormat="1" applyFont="1" applyFill="1" applyBorder="1" applyAlignment="1">
      <alignment horizontal="center" vertical="center"/>
    </xf>
    <xf numFmtId="9" fontId="37" fillId="33" borderId="15" xfId="0" applyNumberFormat="1" applyFont="1" applyFill="1" applyBorder="1" applyAlignment="1">
      <alignment horizontal="center" vertical="center"/>
    </xf>
    <xf numFmtId="9" fontId="37" fillId="0" borderId="16" xfId="0" applyNumberFormat="1" applyFont="1" applyFill="1" applyBorder="1" applyAlignment="1">
      <alignment horizontal="center" vertical="center"/>
    </xf>
    <xf numFmtId="9" fontId="37" fillId="0" borderId="17" xfId="0" applyNumberFormat="1" applyFont="1" applyFill="1" applyBorder="1" applyAlignment="1">
      <alignment horizontal="center" vertical="center"/>
    </xf>
    <xf numFmtId="9" fontId="37" fillId="33" borderId="18" xfId="0" applyNumberFormat="1" applyFont="1" applyFill="1" applyBorder="1" applyAlignment="1">
      <alignment horizontal="center" vertical="center"/>
    </xf>
    <xf numFmtId="9" fontId="37" fillId="33" borderId="19" xfId="0" applyNumberFormat="1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left" vertical="center"/>
    </xf>
    <xf numFmtId="0" fontId="37" fillId="33" borderId="11" xfId="0" applyFont="1" applyFill="1" applyBorder="1" applyAlignment="1">
      <alignment horizontal="left" vertical="center"/>
    </xf>
    <xf numFmtId="0" fontId="37" fillId="33" borderId="12" xfId="0" applyFont="1" applyFill="1" applyBorder="1" applyAlignment="1">
      <alignment horizontal="left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9" fontId="37" fillId="33" borderId="16" xfId="0" applyNumberFormat="1" applyFont="1" applyFill="1" applyBorder="1" applyAlignment="1">
      <alignment horizontal="center" vertical="center"/>
    </xf>
    <xf numFmtId="9" fontId="37" fillId="33" borderId="17" xfId="0" applyNumberFormat="1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left" vertical="center" wrapText="1"/>
    </xf>
    <xf numFmtId="9" fontId="37" fillId="33" borderId="13" xfId="0" applyNumberFormat="1" applyFont="1" applyFill="1" applyBorder="1" applyAlignment="1">
      <alignment horizontal="center" vertical="center" wrapText="1"/>
    </xf>
    <xf numFmtId="9" fontId="37" fillId="0" borderId="13" xfId="0" applyNumberFormat="1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" fontId="37" fillId="33" borderId="14" xfId="0" applyNumberFormat="1" applyFont="1" applyFill="1" applyBorder="1" applyAlignment="1">
      <alignment horizontal="center" vertical="center"/>
    </xf>
    <xf numFmtId="1" fontId="37" fillId="33" borderId="15" xfId="0" applyNumberFormat="1" applyFont="1" applyFill="1" applyBorder="1" applyAlignment="1">
      <alignment horizontal="center" vertical="center"/>
    </xf>
    <xf numFmtId="1" fontId="37" fillId="33" borderId="16" xfId="0" applyNumberFormat="1" applyFont="1" applyFill="1" applyBorder="1" applyAlignment="1">
      <alignment horizontal="center" vertical="center"/>
    </xf>
    <xf numFmtId="1" fontId="37" fillId="33" borderId="17" xfId="0" applyNumberFormat="1" applyFont="1" applyFill="1" applyBorder="1" applyAlignment="1">
      <alignment horizontal="center" vertical="center"/>
    </xf>
    <xf numFmtId="1" fontId="37" fillId="33" borderId="18" xfId="0" applyNumberFormat="1" applyFont="1" applyFill="1" applyBorder="1" applyAlignment="1">
      <alignment horizontal="center" vertical="center"/>
    </xf>
    <xf numFmtId="1" fontId="37" fillId="33" borderId="19" xfId="0" applyNumberFormat="1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top" wrapText="1"/>
    </xf>
    <xf numFmtId="0" fontId="38" fillId="33" borderId="15" xfId="0" applyFont="1" applyFill="1" applyBorder="1" applyAlignment="1">
      <alignment horizontal="center" vertical="top" wrapText="1"/>
    </xf>
    <xf numFmtId="0" fontId="38" fillId="33" borderId="10" xfId="0" applyFont="1" applyFill="1" applyBorder="1" applyAlignment="1">
      <alignment horizontal="center" vertical="center"/>
    </xf>
    <xf numFmtId="1" fontId="37" fillId="35" borderId="13" xfId="0" applyNumberFormat="1" applyFont="1" applyFill="1" applyBorder="1" applyAlignment="1">
      <alignment horizontal="center" vertical="center"/>
    </xf>
    <xf numFmtId="0" fontId="37" fillId="35" borderId="13" xfId="0" applyFont="1" applyFill="1" applyBorder="1" applyAlignment="1">
      <alignment horizontal="left" vertical="center"/>
    </xf>
    <xf numFmtId="0" fontId="37" fillId="34" borderId="0" xfId="0" applyFont="1" applyFill="1" applyBorder="1" applyAlignment="1">
      <alignment horizontal="center" vertical="center"/>
    </xf>
    <xf numFmtId="0" fontId="37" fillId="35" borderId="0" xfId="0" applyFont="1" applyFill="1" applyBorder="1" applyAlignment="1">
      <alignment horizontal="center" vertical="center"/>
    </xf>
    <xf numFmtId="1" fontId="37" fillId="0" borderId="13" xfId="0" applyNumberFormat="1" applyFont="1" applyFill="1" applyBorder="1" applyAlignment="1">
      <alignment horizontal="center" vertical="center"/>
    </xf>
    <xf numFmtId="1" fontId="38" fillId="0" borderId="13" xfId="0" applyNumberFormat="1" applyFont="1" applyFill="1" applyBorder="1" applyAlignment="1">
      <alignment horizontal="center" vertical="center"/>
    </xf>
    <xf numFmtId="1" fontId="37" fillId="0" borderId="20" xfId="0" applyNumberFormat="1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left" vertical="center"/>
    </xf>
    <xf numFmtId="0" fontId="37" fillId="0" borderId="21" xfId="0" applyFont="1" applyFill="1" applyBorder="1" applyAlignment="1">
      <alignment horizontal="left" vertical="center"/>
    </xf>
    <xf numFmtId="0" fontId="37" fillId="34" borderId="0" xfId="0" applyFont="1" applyFill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 wrapText="1"/>
    </xf>
    <xf numFmtId="1" fontId="38" fillId="35" borderId="13" xfId="0" applyNumberFormat="1" applyFont="1" applyFill="1" applyBorder="1" applyAlignment="1">
      <alignment horizontal="center" vertical="center"/>
    </xf>
    <xf numFmtId="0" fontId="37" fillId="34" borderId="0" xfId="0" applyFont="1" applyFill="1" applyBorder="1" applyAlignment="1">
      <alignment horizontal="center" vertical="center" wrapText="1"/>
    </xf>
    <xf numFmtId="0" fontId="38" fillId="35" borderId="13" xfId="0" applyFont="1" applyFill="1" applyBorder="1" applyAlignment="1">
      <alignment horizontal="center" vertical="center" wrapText="1"/>
    </xf>
    <xf numFmtId="20" fontId="38" fillId="34" borderId="0" xfId="0" applyNumberFormat="1" applyFont="1" applyFill="1" applyAlignment="1">
      <alignment vertical="center" wrapText="1"/>
    </xf>
    <xf numFmtId="20" fontId="2" fillId="35" borderId="0" xfId="0" applyNumberFormat="1" applyFont="1" applyFill="1" applyAlignment="1">
      <alignment wrapText="1"/>
    </xf>
    <xf numFmtId="1" fontId="37" fillId="35" borderId="18" xfId="0" applyNumberFormat="1" applyFont="1" applyFill="1" applyBorder="1" applyAlignment="1">
      <alignment horizontal="center" vertical="center"/>
    </xf>
    <xf numFmtId="1" fontId="38" fillId="35" borderId="18" xfId="0" applyNumberFormat="1" applyFont="1" applyFill="1" applyBorder="1" applyAlignment="1">
      <alignment horizontal="center" vertical="center"/>
    </xf>
    <xf numFmtId="0" fontId="38" fillId="35" borderId="13" xfId="0" applyFont="1" applyFill="1" applyBorder="1" applyAlignment="1">
      <alignment horizontal="left" vertical="center"/>
    </xf>
    <xf numFmtId="20" fontId="38" fillId="0" borderId="0" xfId="0" applyNumberFormat="1" applyFont="1" applyAlignment="1">
      <alignment horizontal="left" vertical="top" wrapText="1"/>
    </xf>
    <xf numFmtId="0" fontId="37" fillId="33" borderId="22" xfId="0" applyFont="1" applyFill="1" applyBorder="1" applyAlignment="1">
      <alignment horizontal="left" wrapText="1"/>
    </xf>
    <xf numFmtId="0" fontId="37" fillId="33" borderId="22" xfId="0" applyFont="1" applyFill="1" applyBorder="1" applyAlignment="1">
      <alignment horizontal="left"/>
    </xf>
    <xf numFmtId="0" fontId="38" fillId="34" borderId="0" xfId="0" applyFont="1" applyFill="1" applyBorder="1" applyAlignment="1">
      <alignment horizontal="left" vertical="top" wrapText="1"/>
    </xf>
    <xf numFmtId="0" fontId="38" fillId="34" borderId="0" xfId="0" applyFont="1" applyFill="1" applyBorder="1" applyAlignment="1">
      <alignment horizontal="left" vertical="top"/>
    </xf>
    <xf numFmtId="0" fontId="37" fillId="34" borderId="22" xfId="0" applyFont="1" applyFill="1" applyBorder="1" applyAlignment="1">
      <alignment horizontal="left" wrapText="1"/>
    </xf>
    <xf numFmtId="0" fontId="37" fillId="34" borderId="22" xfId="0" applyFont="1" applyFill="1" applyBorder="1" applyAlignment="1">
      <alignment horizontal="left"/>
    </xf>
    <xf numFmtId="0" fontId="38" fillId="0" borderId="13" xfId="0" applyFont="1" applyFill="1" applyBorder="1" applyAlignment="1">
      <alignment horizontal="left" vertical="center"/>
    </xf>
    <xf numFmtId="0" fontId="38" fillId="0" borderId="23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0" fontId="38" fillId="34" borderId="0" xfId="0" applyFont="1" applyFill="1" applyAlignment="1">
      <alignment horizontal="left" vertical="top"/>
    </xf>
    <xf numFmtId="0" fontId="38" fillId="35" borderId="13" xfId="0" applyFont="1" applyFill="1" applyBorder="1" applyAlignment="1">
      <alignment horizontal="center" vertical="center"/>
    </xf>
    <xf numFmtId="20" fontId="38" fillId="34" borderId="0" xfId="0" applyNumberFormat="1" applyFont="1" applyFill="1" applyAlignment="1">
      <alignment horizontal="left" vertical="top" wrapText="1"/>
    </xf>
    <xf numFmtId="0" fontId="38" fillId="35" borderId="13" xfId="0" applyFont="1" applyFill="1" applyBorder="1" applyAlignment="1">
      <alignment horizontal="left" vertical="center"/>
    </xf>
    <xf numFmtId="0" fontId="38" fillId="34" borderId="21" xfId="0" applyFont="1" applyFill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20" fontId="2" fillId="35" borderId="22" xfId="0" applyNumberFormat="1" applyFont="1" applyFill="1" applyBorder="1" applyAlignment="1">
      <alignment horizontal="left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8"/>
  <sheetViews>
    <sheetView tabSelected="1" zoomScalePageLayoutView="0" workbookViewId="0" topLeftCell="A1">
      <selection activeCell="D35" sqref="D35"/>
    </sheetView>
  </sheetViews>
  <sheetFormatPr defaultColWidth="21.8515625" defaultRowHeight="15"/>
  <cols>
    <col min="1" max="1" width="3.8515625" style="1" customWidth="1"/>
    <col min="2" max="2" width="14.421875" style="1" customWidth="1"/>
    <col min="3" max="16384" width="21.8515625" style="1" customWidth="1"/>
  </cols>
  <sheetData>
    <row r="2" spans="2:4" ht="22.5" customHeight="1">
      <c r="B2" s="68" t="s">
        <v>14</v>
      </c>
      <c r="C2" s="68"/>
      <c r="D2" s="68"/>
    </row>
    <row r="3" ht="11.25">
      <c r="D3" s="13" t="s">
        <v>33</v>
      </c>
    </row>
    <row r="4" spans="2:4" ht="15" customHeight="1">
      <c r="B4" s="20"/>
      <c r="C4" s="30" t="s">
        <v>5</v>
      </c>
      <c r="D4" s="31" t="s">
        <v>6</v>
      </c>
    </row>
    <row r="5" spans="2:4" ht="15" customHeight="1">
      <c r="B5" s="27" t="s">
        <v>8</v>
      </c>
      <c r="C5" s="21">
        <f>32.9/100</f>
        <v>0.32899999999999996</v>
      </c>
      <c r="D5" s="22">
        <f>37.7/100</f>
        <v>0.377</v>
      </c>
    </row>
    <row r="6" spans="2:4" ht="15" customHeight="1">
      <c r="B6" s="28" t="s">
        <v>7</v>
      </c>
      <c r="C6" s="23">
        <f>60.3/100</f>
        <v>0.603</v>
      </c>
      <c r="D6" s="24">
        <f>56.8/100</f>
        <v>0.568</v>
      </c>
    </row>
    <row r="7" spans="2:4" ht="15" customHeight="1">
      <c r="B7" s="29" t="s">
        <v>9</v>
      </c>
      <c r="C7" s="25">
        <f>6.72/100</f>
        <v>0.0672</v>
      </c>
      <c r="D7" s="26">
        <f>5/100</f>
        <v>0.05</v>
      </c>
    </row>
    <row r="8" spans="2:4" ht="51.75" customHeight="1">
      <c r="B8" s="69" t="s">
        <v>67</v>
      </c>
      <c r="C8" s="70"/>
      <c r="D8" s="70"/>
    </row>
  </sheetData>
  <sheetProtection/>
  <mergeCells count="2">
    <mergeCell ref="B2:D2"/>
    <mergeCell ref="B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.57421875" style="1" customWidth="1"/>
    <col min="2" max="2" width="15.28125" style="1" customWidth="1"/>
    <col min="3" max="4" width="20.7109375" style="1" customWidth="1"/>
    <col min="5" max="16384" width="11.421875" style="1" customWidth="1"/>
  </cols>
  <sheetData>
    <row r="2" spans="2:4" ht="25.5" customHeight="1">
      <c r="B2" s="68" t="s">
        <v>15</v>
      </c>
      <c r="C2" s="68"/>
      <c r="D2" s="68"/>
    </row>
    <row r="3" ht="15" customHeight="1">
      <c r="D3" s="13" t="s">
        <v>33</v>
      </c>
    </row>
    <row r="4" spans="2:4" ht="15" customHeight="1">
      <c r="B4" s="2"/>
      <c r="C4" s="30" t="s">
        <v>5</v>
      </c>
      <c r="D4" s="31" t="s">
        <v>6</v>
      </c>
    </row>
    <row r="5" spans="2:4" ht="15" customHeight="1">
      <c r="B5" s="4" t="s">
        <v>0</v>
      </c>
      <c r="C5" s="21">
        <v>0.3244957</v>
      </c>
      <c r="D5" s="22">
        <v>0.6334579</v>
      </c>
    </row>
    <row r="6" spans="2:4" ht="15" customHeight="1">
      <c r="B6" s="5" t="s">
        <v>1</v>
      </c>
      <c r="C6" s="23">
        <v>0.40529580000000004</v>
      </c>
      <c r="D6" s="24">
        <v>0.596283</v>
      </c>
    </row>
    <row r="7" spans="2:4" ht="15" customHeight="1">
      <c r="B7" s="5" t="s">
        <v>2</v>
      </c>
      <c r="C7" s="32">
        <v>0.36298139999999995</v>
      </c>
      <c r="D7" s="33">
        <v>0.3772345</v>
      </c>
    </row>
    <row r="8" spans="2:4" ht="15" customHeight="1">
      <c r="B8" s="6" t="s">
        <v>3</v>
      </c>
      <c r="C8" s="25">
        <v>0.21268160000000003</v>
      </c>
      <c r="D8" s="26">
        <v>0.1884589</v>
      </c>
    </row>
    <row r="9" spans="2:4" ht="60" customHeight="1">
      <c r="B9" s="69" t="s">
        <v>68</v>
      </c>
      <c r="C9" s="70"/>
      <c r="D9" s="70"/>
    </row>
  </sheetData>
  <sheetProtection/>
  <mergeCells count="2">
    <mergeCell ref="B2:D2"/>
    <mergeCell ref="B9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">
      <selection activeCell="B18" sqref="B18"/>
    </sheetView>
  </sheetViews>
  <sheetFormatPr defaultColWidth="11.421875" defaultRowHeight="15"/>
  <cols>
    <col min="1" max="1" width="3.140625" style="1" customWidth="1"/>
    <col min="2" max="2" width="70.28125" style="1" customWidth="1"/>
    <col min="3" max="5" width="18.7109375" style="1" customWidth="1"/>
    <col min="6" max="16384" width="11.421875" style="1" customWidth="1"/>
  </cols>
  <sheetData>
    <row r="2" spans="2:5" ht="11.25" customHeight="1">
      <c r="B2" s="68" t="s">
        <v>16</v>
      </c>
      <c r="C2" s="68"/>
      <c r="D2" s="68"/>
      <c r="E2" s="68"/>
    </row>
    <row r="3" spans="1:5" ht="15" customHeight="1">
      <c r="A3" s="2"/>
      <c r="B3" s="2"/>
      <c r="E3" s="13" t="s">
        <v>33</v>
      </c>
    </row>
    <row r="4" spans="2:5" ht="45" customHeight="1">
      <c r="B4" s="20"/>
      <c r="C4" s="37" t="s">
        <v>42</v>
      </c>
      <c r="D4" s="38" t="s">
        <v>43</v>
      </c>
      <c r="E4" s="38" t="s">
        <v>44</v>
      </c>
    </row>
    <row r="5" spans="2:5" s="12" customFormat="1" ht="15" customHeight="1">
      <c r="B5" s="34" t="s">
        <v>10</v>
      </c>
      <c r="C5" s="35">
        <f>21.64782/100</f>
        <v>0.21647819999999998</v>
      </c>
      <c r="D5" s="35">
        <f>22.9874/100</f>
        <v>0.22987400000000002</v>
      </c>
      <c r="E5" s="35">
        <f>16.11954/100</f>
        <v>0.16119540000000002</v>
      </c>
    </row>
    <row r="6" spans="2:5" s="12" customFormat="1" ht="15" customHeight="1">
      <c r="B6" s="34" t="s">
        <v>11</v>
      </c>
      <c r="C6" s="36">
        <f>15.19048/100</f>
        <v>0.1519048</v>
      </c>
      <c r="D6" s="36">
        <f>14.16314/100</f>
        <v>0.1416314</v>
      </c>
      <c r="E6" s="36">
        <f>10.10068/100</f>
        <v>0.10100680000000001</v>
      </c>
    </row>
    <row r="7" spans="2:5" s="12" customFormat="1" ht="15" customHeight="1">
      <c r="B7" s="34" t="s">
        <v>12</v>
      </c>
      <c r="C7" s="35">
        <f>36.59839/100</f>
        <v>0.36598390000000003</v>
      </c>
      <c r="D7" s="35">
        <f>37.89188/100</f>
        <v>0.3789188</v>
      </c>
      <c r="E7" s="35">
        <f>26.47321/100</f>
        <v>0.2647321</v>
      </c>
    </row>
    <row r="8" spans="2:5" s="12" customFormat="1" ht="15" customHeight="1">
      <c r="B8" s="34" t="s">
        <v>13</v>
      </c>
      <c r="C8" s="35">
        <f>53.27538/100</f>
        <v>0.5327537999999999</v>
      </c>
      <c r="D8" s="35">
        <f>50.51217/100</f>
        <v>0.5051217</v>
      </c>
      <c r="E8" s="35">
        <f>44.26702/100</f>
        <v>0.4426702</v>
      </c>
    </row>
    <row r="9" spans="2:5" ht="50.25" customHeight="1">
      <c r="B9" s="69" t="s">
        <v>41</v>
      </c>
      <c r="C9" s="70"/>
      <c r="D9" s="70"/>
      <c r="E9" s="70"/>
    </row>
  </sheetData>
  <sheetProtection/>
  <mergeCells count="2">
    <mergeCell ref="B9:E9"/>
    <mergeCell ref="B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16"/>
  <sheetViews>
    <sheetView zoomScalePageLayoutView="0" workbookViewId="0" topLeftCell="A1">
      <selection activeCell="C27" sqref="C27"/>
    </sheetView>
  </sheetViews>
  <sheetFormatPr defaultColWidth="11.421875" defaultRowHeight="15"/>
  <cols>
    <col min="1" max="1" width="3.00390625" style="1" customWidth="1"/>
    <col min="2" max="2" width="49.57421875" style="1" customWidth="1"/>
    <col min="3" max="3" width="18.7109375" style="1" customWidth="1"/>
    <col min="4" max="4" width="20.7109375" style="1" customWidth="1"/>
    <col min="5" max="6" width="18.7109375" style="1" customWidth="1"/>
    <col min="7" max="7" width="26.421875" style="1" customWidth="1"/>
    <col min="8" max="8" width="18.7109375" style="1" customWidth="1"/>
    <col min="9" max="16384" width="11.421875" style="1" customWidth="1"/>
  </cols>
  <sheetData>
    <row r="2" spans="2:8" ht="12.75" customHeight="1">
      <c r="B2" s="68" t="s">
        <v>69</v>
      </c>
      <c r="C2" s="68"/>
      <c r="D2" s="68"/>
      <c r="E2" s="68"/>
      <c r="F2" s="68"/>
      <c r="G2" s="68"/>
      <c r="H2" s="68"/>
    </row>
    <row r="3" spans="2:8" ht="11.25">
      <c r="B3" s="3"/>
      <c r="C3" s="3"/>
      <c r="D3" s="3"/>
      <c r="H3" s="13" t="s">
        <v>33</v>
      </c>
    </row>
    <row r="4" spans="2:8" ht="48" customHeight="1">
      <c r="B4" s="47" t="s">
        <v>4</v>
      </c>
      <c r="C4" s="45" t="s">
        <v>45</v>
      </c>
      <c r="D4" s="46" t="s">
        <v>46</v>
      </c>
      <c r="E4" s="45" t="s">
        <v>47</v>
      </c>
      <c r="F4" s="46" t="s">
        <v>48</v>
      </c>
      <c r="G4" s="45" t="s">
        <v>49</v>
      </c>
      <c r="H4" s="46" t="s">
        <v>50</v>
      </c>
    </row>
    <row r="5" spans="2:8" ht="15" customHeight="1">
      <c r="B5" s="27" t="s">
        <v>34</v>
      </c>
      <c r="C5" s="39">
        <v>40</v>
      </c>
      <c r="D5" s="40">
        <v>34</v>
      </c>
      <c r="E5" s="39">
        <v>67</v>
      </c>
      <c r="F5" s="40">
        <v>89</v>
      </c>
      <c r="G5" s="39">
        <v>84</v>
      </c>
      <c r="H5" s="40">
        <v>70</v>
      </c>
    </row>
    <row r="6" spans="2:8" ht="15" customHeight="1">
      <c r="B6" s="28" t="s">
        <v>35</v>
      </c>
      <c r="C6" s="41">
        <v>97</v>
      </c>
      <c r="D6" s="42">
        <v>53</v>
      </c>
      <c r="E6" s="41">
        <v>89</v>
      </c>
      <c r="F6" s="42">
        <v>37</v>
      </c>
      <c r="G6" s="41">
        <v>26</v>
      </c>
      <c r="H6" s="42">
        <v>54</v>
      </c>
    </row>
    <row r="7" spans="2:8" ht="15" customHeight="1">
      <c r="B7" s="29" t="s">
        <v>78</v>
      </c>
      <c r="C7" s="43">
        <v>65</v>
      </c>
      <c r="D7" s="44">
        <v>57</v>
      </c>
      <c r="E7" s="43">
        <v>61</v>
      </c>
      <c r="F7" s="44">
        <v>37</v>
      </c>
      <c r="G7" s="43">
        <v>43</v>
      </c>
      <c r="H7" s="44">
        <v>46</v>
      </c>
    </row>
    <row r="9" ht="11.25">
      <c r="B9" s="1" t="s">
        <v>70</v>
      </c>
    </row>
    <row r="10" ht="11.25">
      <c r="B10" s="1" t="s">
        <v>71</v>
      </c>
    </row>
    <row r="11" ht="11.25">
      <c r="B11" s="1" t="s">
        <v>72</v>
      </c>
    </row>
    <row r="12" ht="11.25">
      <c r="B12" s="1" t="s">
        <v>73</v>
      </c>
    </row>
    <row r="13" ht="11.25">
      <c r="B13" s="1" t="s">
        <v>74</v>
      </c>
    </row>
    <row r="14" ht="11.25">
      <c r="B14" s="1" t="s">
        <v>75</v>
      </c>
    </row>
    <row r="15" ht="11.25">
      <c r="B15" s="1" t="s">
        <v>76</v>
      </c>
    </row>
    <row r="16" ht="11.25">
      <c r="B16" s="1" t="s">
        <v>77</v>
      </c>
    </row>
  </sheetData>
  <sheetProtection/>
  <mergeCells count="1"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F27" sqref="F27"/>
    </sheetView>
  </sheetViews>
  <sheetFormatPr defaultColWidth="11.421875" defaultRowHeight="15"/>
  <cols>
    <col min="1" max="1" width="2.7109375" style="8" customWidth="1"/>
    <col min="2" max="2" width="31.140625" style="8" customWidth="1"/>
    <col min="3" max="3" width="24.140625" style="8" customWidth="1"/>
    <col min="4" max="16384" width="11.421875" style="8" customWidth="1"/>
  </cols>
  <sheetData>
    <row r="1" ht="11.25">
      <c r="A1" s="7"/>
    </row>
    <row r="2" spans="2:3" ht="24.75" customHeight="1">
      <c r="B2" s="71" t="s">
        <v>52</v>
      </c>
      <c r="C2" s="72"/>
    </row>
    <row r="3" spans="2:3" ht="15" customHeight="1">
      <c r="B3" s="50"/>
      <c r="C3" s="15" t="s">
        <v>33</v>
      </c>
    </row>
    <row r="4" spans="2:3" ht="15" customHeight="1">
      <c r="B4" s="51"/>
      <c r="C4" s="30" t="s">
        <v>36</v>
      </c>
    </row>
    <row r="5" spans="2:3" ht="15" customHeight="1">
      <c r="B5" s="49" t="s">
        <v>22</v>
      </c>
      <c r="C5" s="48">
        <v>19.64408</v>
      </c>
    </row>
    <row r="6" spans="2:3" ht="15" customHeight="1">
      <c r="B6" s="49" t="s">
        <v>23</v>
      </c>
      <c r="C6" s="48">
        <v>13.3813</v>
      </c>
    </row>
    <row r="7" spans="2:3" ht="15" customHeight="1">
      <c r="B7" s="49" t="s">
        <v>24</v>
      </c>
      <c r="C7" s="48">
        <v>18.10272</v>
      </c>
    </row>
    <row r="8" spans="2:3" ht="15" customHeight="1">
      <c r="B8" s="49" t="s">
        <v>25</v>
      </c>
      <c r="C8" s="48">
        <v>48.8719</v>
      </c>
    </row>
    <row r="9" spans="2:3" ht="66.75" customHeight="1">
      <c r="B9" s="73" t="s">
        <v>51</v>
      </c>
      <c r="C9" s="74"/>
    </row>
  </sheetData>
  <sheetProtection/>
  <mergeCells count="2">
    <mergeCell ref="B2:C2"/>
    <mergeCell ref="B9:C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M12"/>
  <sheetViews>
    <sheetView zoomScalePageLayoutView="0" workbookViewId="0" topLeftCell="A1">
      <selection activeCell="C24" sqref="C24"/>
    </sheetView>
  </sheetViews>
  <sheetFormatPr defaultColWidth="11.421875" defaultRowHeight="15"/>
  <cols>
    <col min="1" max="1" width="2.7109375" style="11" customWidth="1"/>
    <col min="2" max="2" width="25.140625" style="11" customWidth="1"/>
    <col min="3" max="3" width="12.7109375" style="11" customWidth="1"/>
    <col min="4" max="12" width="8.7109375" style="11" customWidth="1"/>
    <col min="13" max="16384" width="11.421875" style="11" customWidth="1"/>
  </cols>
  <sheetData>
    <row r="2" spans="2:13" ht="11.25">
      <c r="B2" s="79" t="s">
        <v>31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2:13" ht="11.25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16" t="s">
        <v>33</v>
      </c>
    </row>
    <row r="4" spans="2:13" ht="15" customHeight="1">
      <c r="B4" s="50"/>
      <c r="C4" s="50"/>
      <c r="D4" s="78" t="s">
        <v>37</v>
      </c>
      <c r="E4" s="76"/>
      <c r="F4" s="76"/>
      <c r="G4" s="76"/>
      <c r="H4" s="77"/>
      <c r="I4" s="76" t="s">
        <v>38</v>
      </c>
      <c r="J4" s="76"/>
      <c r="K4" s="76"/>
      <c r="L4" s="76"/>
      <c r="M4" s="77"/>
    </row>
    <row r="5" spans="2:13" ht="30" customHeight="1">
      <c r="B5" s="50"/>
      <c r="C5" s="50"/>
      <c r="D5" s="18" t="s">
        <v>0</v>
      </c>
      <c r="E5" s="18" t="s">
        <v>1</v>
      </c>
      <c r="F5" s="18" t="s">
        <v>2</v>
      </c>
      <c r="G5" s="59" t="s">
        <v>54</v>
      </c>
      <c r="H5" s="18" t="s">
        <v>19</v>
      </c>
      <c r="I5" s="58" t="s">
        <v>0</v>
      </c>
      <c r="J5" s="18" t="s">
        <v>1</v>
      </c>
      <c r="K5" s="18" t="s">
        <v>2</v>
      </c>
      <c r="L5" s="59" t="s">
        <v>54</v>
      </c>
      <c r="M5" s="18" t="s">
        <v>19</v>
      </c>
    </row>
    <row r="6" spans="2:13" ht="15" customHeight="1">
      <c r="B6" s="75" t="s">
        <v>17</v>
      </c>
      <c r="C6" s="56" t="s">
        <v>8</v>
      </c>
      <c r="D6" s="52">
        <v>37.60336</v>
      </c>
      <c r="E6" s="52">
        <v>49.333751</v>
      </c>
      <c r="F6" s="52">
        <v>42.019348</v>
      </c>
      <c r="G6" s="52">
        <v>23.833981</v>
      </c>
      <c r="H6" s="53">
        <v>34.741151</v>
      </c>
      <c r="I6" s="54">
        <v>26.780509</v>
      </c>
      <c r="J6" s="52">
        <v>29.602208</v>
      </c>
      <c r="K6" s="52">
        <v>28.582887</v>
      </c>
      <c r="L6" s="52">
        <v>18.761399</v>
      </c>
      <c r="M6" s="53">
        <v>23.584316</v>
      </c>
    </row>
    <row r="7" spans="2:13" ht="15" customHeight="1">
      <c r="B7" s="75"/>
      <c r="C7" s="56" t="s">
        <v>7</v>
      </c>
      <c r="D7" s="52">
        <v>58.531663</v>
      </c>
      <c r="E7" s="52">
        <v>47.422596</v>
      </c>
      <c r="F7" s="52">
        <v>53.324538</v>
      </c>
      <c r="G7" s="52">
        <v>68.428662</v>
      </c>
      <c r="H7" s="53">
        <v>59.56362</v>
      </c>
      <c r="I7" s="54">
        <v>67.199462</v>
      </c>
      <c r="J7" s="52">
        <v>65.208661</v>
      </c>
      <c r="K7" s="52">
        <v>64.197035</v>
      </c>
      <c r="L7" s="52">
        <v>73.143701</v>
      </c>
      <c r="M7" s="53">
        <v>69.188554</v>
      </c>
    </row>
    <row r="8" spans="2:13" ht="15" customHeight="1">
      <c r="B8" s="75"/>
      <c r="C8" s="56" t="s">
        <v>9</v>
      </c>
      <c r="D8" s="52">
        <v>3.864977</v>
      </c>
      <c r="E8" s="52">
        <v>3.243654</v>
      </c>
      <c r="F8" s="52">
        <v>4.656114</v>
      </c>
      <c r="G8" s="52">
        <v>7.737357</v>
      </c>
      <c r="H8" s="53">
        <v>5.695229</v>
      </c>
      <c r="I8" s="54">
        <v>6.020029</v>
      </c>
      <c r="J8" s="52">
        <v>5.189131</v>
      </c>
      <c r="K8" s="52">
        <v>7.220078</v>
      </c>
      <c r="L8" s="52">
        <v>8.094901</v>
      </c>
      <c r="M8" s="53">
        <v>7.22713</v>
      </c>
    </row>
    <row r="9" spans="2:13" ht="15" customHeight="1">
      <c r="B9" s="75" t="s">
        <v>18</v>
      </c>
      <c r="C9" s="56" t="s">
        <v>8</v>
      </c>
      <c r="D9" s="52">
        <v>68.846489</v>
      </c>
      <c r="E9" s="52">
        <v>62.363393</v>
      </c>
      <c r="F9" s="52">
        <v>41.841644</v>
      </c>
      <c r="G9" s="52">
        <v>20.917698</v>
      </c>
      <c r="H9" s="53">
        <v>38.954086</v>
      </c>
      <c r="I9" s="54">
        <v>57.419624</v>
      </c>
      <c r="J9" s="52">
        <v>56.300175</v>
      </c>
      <c r="K9" s="52">
        <v>32.194775</v>
      </c>
      <c r="L9" s="52">
        <v>16.859686</v>
      </c>
      <c r="M9" s="53">
        <v>30.846402</v>
      </c>
    </row>
    <row r="10" spans="2:13" ht="15" customHeight="1">
      <c r="B10" s="75"/>
      <c r="C10" s="56" t="s">
        <v>7</v>
      </c>
      <c r="D10" s="52">
        <v>29.121392</v>
      </c>
      <c r="E10" s="52">
        <v>36.327059</v>
      </c>
      <c r="F10" s="52">
        <v>54.579877</v>
      </c>
      <c r="G10" s="52">
        <v>71.649989</v>
      </c>
      <c r="H10" s="53">
        <v>56.316301</v>
      </c>
      <c r="I10" s="54">
        <v>40.709798</v>
      </c>
      <c r="J10" s="52">
        <v>40.321636</v>
      </c>
      <c r="K10" s="52">
        <v>61.983277</v>
      </c>
      <c r="L10" s="52">
        <v>71.720814</v>
      </c>
      <c r="M10" s="53">
        <v>61.307041</v>
      </c>
    </row>
    <row r="11" spans="2:13" ht="15" customHeight="1">
      <c r="B11" s="75"/>
      <c r="C11" s="56" t="s">
        <v>9</v>
      </c>
      <c r="D11" s="52">
        <v>2.03212</v>
      </c>
      <c r="E11" s="52">
        <v>1.309548</v>
      </c>
      <c r="F11" s="52">
        <v>3.578479</v>
      </c>
      <c r="G11" s="52">
        <v>7.432313</v>
      </c>
      <c r="H11" s="53">
        <v>4.72961</v>
      </c>
      <c r="I11" s="54">
        <v>1.870579</v>
      </c>
      <c r="J11" s="52">
        <v>3.378188</v>
      </c>
      <c r="K11" s="52">
        <v>5.821949</v>
      </c>
      <c r="L11" s="52">
        <v>11.419499</v>
      </c>
      <c r="M11" s="53">
        <v>7.846557</v>
      </c>
    </row>
    <row r="12" spans="2:13" ht="38.25" customHeight="1">
      <c r="B12" s="73" t="s">
        <v>53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</row>
  </sheetData>
  <sheetProtection/>
  <mergeCells count="6">
    <mergeCell ref="B6:B8"/>
    <mergeCell ref="B9:B11"/>
    <mergeCell ref="I4:M4"/>
    <mergeCell ref="D4:H4"/>
    <mergeCell ref="B12:M12"/>
    <mergeCell ref="B2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12"/>
  <sheetViews>
    <sheetView zoomScalePageLayoutView="0" workbookViewId="0" topLeftCell="A1">
      <selection activeCell="G27" sqref="G27"/>
    </sheetView>
  </sheetViews>
  <sheetFormatPr defaultColWidth="11.421875" defaultRowHeight="15"/>
  <cols>
    <col min="1" max="1" width="3.00390625" style="11" customWidth="1"/>
    <col min="2" max="2" width="25.421875" style="11" customWidth="1"/>
    <col min="3" max="3" width="14.7109375" style="11" customWidth="1"/>
    <col min="4" max="4" width="12.7109375" style="11" customWidth="1"/>
    <col min="5" max="5" width="15.7109375" style="11" customWidth="1"/>
    <col min="6" max="7" width="18.7109375" style="11" customWidth="1"/>
    <col min="8" max="9" width="12.7109375" style="11" customWidth="1"/>
    <col min="10" max="16384" width="11.421875" style="11" customWidth="1"/>
  </cols>
  <sheetData>
    <row r="1" s="63" customFormat="1" ht="12" customHeight="1"/>
    <row r="2" spans="2:9" ht="11.25">
      <c r="B2" s="81" t="s">
        <v>30</v>
      </c>
      <c r="C2" s="81"/>
      <c r="D2" s="81"/>
      <c r="E2" s="81"/>
      <c r="F2" s="81"/>
      <c r="G2" s="81"/>
      <c r="H2" s="81"/>
      <c r="I2" s="81"/>
    </row>
    <row r="3" ht="11.25">
      <c r="I3" s="16" t="s">
        <v>33</v>
      </c>
    </row>
    <row r="4" spans="2:9" ht="11.25">
      <c r="B4" s="50"/>
      <c r="C4" s="50"/>
      <c r="D4" s="80" t="s">
        <v>37</v>
      </c>
      <c r="E4" s="80"/>
      <c r="F4" s="80"/>
      <c r="G4" s="80"/>
      <c r="H4" s="80"/>
      <c r="I4" s="80"/>
    </row>
    <row r="5" spans="2:9" ht="49.5" customHeight="1">
      <c r="B5" s="61"/>
      <c r="C5" s="61"/>
      <c r="D5" s="62" t="s">
        <v>32</v>
      </c>
      <c r="E5" s="62" t="s">
        <v>56</v>
      </c>
      <c r="F5" s="62" t="s">
        <v>58</v>
      </c>
      <c r="G5" s="62" t="s">
        <v>57</v>
      </c>
      <c r="H5" s="62" t="s">
        <v>21</v>
      </c>
      <c r="I5" s="62" t="s">
        <v>19</v>
      </c>
    </row>
    <row r="6" spans="2:9" ht="15" customHeight="1">
      <c r="B6" s="75" t="s">
        <v>17</v>
      </c>
      <c r="C6" s="55" t="s">
        <v>8</v>
      </c>
      <c r="D6" s="48">
        <v>20.522214</v>
      </c>
      <c r="E6" s="48">
        <v>41.540893</v>
      </c>
      <c r="F6" s="48">
        <v>40.123775</v>
      </c>
      <c r="G6" s="48">
        <v>30.094826</v>
      </c>
      <c r="H6" s="48">
        <v>40.062533</v>
      </c>
      <c r="I6" s="60">
        <v>34.741151</v>
      </c>
    </row>
    <row r="7" spans="2:9" ht="15" customHeight="1">
      <c r="B7" s="75"/>
      <c r="C7" s="55" t="s">
        <v>7</v>
      </c>
      <c r="D7" s="48">
        <v>70.121605</v>
      </c>
      <c r="E7" s="48">
        <v>54.614196</v>
      </c>
      <c r="F7" s="48">
        <v>54.118579</v>
      </c>
      <c r="G7" s="48">
        <v>63.360592</v>
      </c>
      <c r="H7" s="48">
        <v>56.232079</v>
      </c>
      <c r="I7" s="60">
        <v>59.56362</v>
      </c>
    </row>
    <row r="8" spans="2:9" ht="15" customHeight="1">
      <c r="B8" s="75"/>
      <c r="C8" s="55" t="s">
        <v>9</v>
      </c>
      <c r="D8" s="48">
        <v>9.356181</v>
      </c>
      <c r="E8" s="48">
        <v>3.844911</v>
      </c>
      <c r="F8" s="48">
        <v>5.757646</v>
      </c>
      <c r="G8" s="48">
        <v>6.544582</v>
      </c>
      <c r="H8" s="48">
        <v>3.705388</v>
      </c>
      <c r="I8" s="60">
        <v>5.695229</v>
      </c>
    </row>
    <row r="9" spans="2:9" ht="15" customHeight="1">
      <c r="B9" s="75" t="s">
        <v>18</v>
      </c>
      <c r="C9" s="55" t="s">
        <v>8</v>
      </c>
      <c r="D9" s="48">
        <v>18.368163</v>
      </c>
      <c r="E9" s="48">
        <v>39.830079</v>
      </c>
      <c r="F9" s="48">
        <v>51.793167</v>
      </c>
      <c r="G9" s="48">
        <v>33.538888</v>
      </c>
      <c r="H9" s="48">
        <v>45.728353</v>
      </c>
      <c r="I9" s="60">
        <v>38.954086</v>
      </c>
    </row>
    <row r="10" spans="2:9" ht="15" customHeight="1">
      <c r="B10" s="75"/>
      <c r="C10" s="55" t="s">
        <v>7</v>
      </c>
      <c r="D10" s="48">
        <v>74.093085</v>
      </c>
      <c r="E10" s="48">
        <v>54.651986</v>
      </c>
      <c r="F10" s="48">
        <v>44.842698</v>
      </c>
      <c r="G10" s="48">
        <v>62.20723</v>
      </c>
      <c r="H10" s="48">
        <v>50.673261</v>
      </c>
      <c r="I10" s="60">
        <v>56.316301</v>
      </c>
    </row>
    <row r="11" spans="2:9" ht="15" customHeight="1">
      <c r="B11" s="75"/>
      <c r="C11" s="55" t="s">
        <v>9</v>
      </c>
      <c r="D11" s="48">
        <v>7.538752</v>
      </c>
      <c r="E11" s="48">
        <v>5.517935</v>
      </c>
      <c r="F11" s="48">
        <v>3.364135</v>
      </c>
      <c r="G11" s="48">
        <v>4.253882</v>
      </c>
      <c r="H11" s="48">
        <v>3.598385</v>
      </c>
      <c r="I11" s="60">
        <v>4.72961</v>
      </c>
    </row>
    <row r="12" spans="2:9" ht="39.75" customHeight="1">
      <c r="B12" s="73" t="s">
        <v>55</v>
      </c>
      <c r="C12" s="74"/>
      <c r="D12" s="74"/>
      <c r="E12" s="74"/>
      <c r="F12" s="74"/>
      <c r="G12" s="74"/>
      <c r="H12" s="74"/>
      <c r="I12" s="74"/>
    </row>
  </sheetData>
  <sheetProtection/>
  <mergeCells count="5">
    <mergeCell ref="B6:B8"/>
    <mergeCell ref="B9:B11"/>
    <mergeCell ref="D4:I4"/>
    <mergeCell ref="B12:I12"/>
    <mergeCell ref="B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L12" sqref="L12"/>
    </sheetView>
  </sheetViews>
  <sheetFormatPr defaultColWidth="11.421875" defaultRowHeight="15"/>
  <cols>
    <col min="1" max="1" width="2.7109375" style="11" customWidth="1"/>
    <col min="2" max="2" width="26.421875" style="11" customWidth="1"/>
    <col min="3" max="3" width="14.7109375" style="11" bestFit="1" customWidth="1"/>
    <col min="4" max="8" width="12.7109375" style="11" customWidth="1"/>
    <col min="9" max="16384" width="11.421875" style="11" customWidth="1"/>
  </cols>
  <sheetData>
    <row r="1" s="63" customFormat="1" ht="13.5" customHeight="1"/>
    <row r="2" spans="2:8" ht="11.25">
      <c r="B2" s="81" t="s">
        <v>29</v>
      </c>
      <c r="C2" s="81"/>
      <c r="D2" s="81"/>
      <c r="E2" s="81"/>
      <c r="F2" s="81"/>
      <c r="G2" s="81"/>
      <c r="H2" s="81"/>
    </row>
    <row r="3" spans="2:8" ht="11.25">
      <c r="B3" s="14"/>
      <c r="C3" s="14"/>
      <c r="D3" s="14"/>
      <c r="E3" s="14"/>
      <c r="F3" s="14"/>
      <c r="G3" s="14"/>
      <c r="H3" s="17" t="s">
        <v>33</v>
      </c>
    </row>
    <row r="4" spans="2:8" ht="15">
      <c r="B4" s="57"/>
      <c r="C4" s="57"/>
      <c r="D4" s="83" t="s">
        <v>39</v>
      </c>
      <c r="E4" s="84"/>
      <c r="F4" s="84"/>
      <c r="G4" s="84"/>
      <c r="H4" s="85"/>
    </row>
    <row r="5" spans="2:8" ht="45" customHeight="1">
      <c r="B5" s="50"/>
      <c r="C5" s="50"/>
      <c r="D5" s="18" t="s">
        <v>27</v>
      </c>
      <c r="E5" s="59" t="s">
        <v>61</v>
      </c>
      <c r="F5" s="59" t="s">
        <v>60</v>
      </c>
      <c r="G5" s="18" t="s">
        <v>26</v>
      </c>
      <c r="H5" s="18" t="s">
        <v>19</v>
      </c>
    </row>
    <row r="6" spans="2:8" ht="15" customHeight="1">
      <c r="B6" s="82" t="s">
        <v>17</v>
      </c>
      <c r="C6" s="67" t="s">
        <v>8</v>
      </c>
      <c r="D6" s="65">
        <v>34.313917000000004</v>
      </c>
      <c r="E6" s="65">
        <v>25.963074</v>
      </c>
      <c r="F6" s="65">
        <v>36.765228</v>
      </c>
      <c r="G6" s="65">
        <v>17.635466</v>
      </c>
      <c r="H6" s="66">
        <v>29.473419</v>
      </c>
    </row>
    <row r="7" spans="2:8" ht="15" customHeight="1">
      <c r="B7" s="82"/>
      <c r="C7" s="67" t="s">
        <v>7</v>
      </c>
      <c r="D7" s="48">
        <v>60.950102</v>
      </c>
      <c r="E7" s="48">
        <v>65.967881</v>
      </c>
      <c r="F7" s="48">
        <v>57.61158</v>
      </c>
      <c r="G7" s="48">
        <v>73.280422</v>
      </c>
      <c r="H7" s="60">
        <v>64.10806</v>
      </c>
    </row>
    <row r="8" spans="2:8" ht="15" customHeight="1">
      <c r="B8" s="82"/>
      <c r="C8" s="67" t="s">
        <v>9</v>
      </c>
      <c r="D8" s="48">
        <v>4.735981</v>
      </c>
      <c r="E8" s="48">
        <v>8.069045</v>
      </c>
      <c r="F8" s="48">
        <v>5.623191</v>
      </c>
      <c r="G8" s="48">
        <v>9.084112</v>
      </c>
      <c r="H8" s="60">
        <v>6.41852</v>
      </c>
    </row>
    <row r="9" spans="2:8" ht="15" customHeight="1">
      <c r="B9" s="82" t="s">
        <v>18</v>
      </c>
      <c r="C9" s="67" t="s">
        <v>8</v>
      </c>
      <c r="D9" s="48">
        <v>42.467105</v>
      </c>
      <c r="E9" s="48">
        <v>31.954292</v>
      </c>
      <c r="F9" s="48">
        <v>47.705058</v>
      </c>
      <c r="G9" s="48">
        <v>15.39353</v>
      </c>
      <c r="H9" s="60">
        <v>35.094658</v>
      </c>
    </row>
    <row r="10" spans="2:8" ht="15" customHeight="1">
      <c r="B10" s="82"/>
      <c r="C10" s="67" t="s">
        <v>7</v>
      </c>
      <c r="D10" s="48">
        <v>53.007206</v>
      </c>
      <c r="E10" s="48">
        <v>59.997423</v>
      </c>
      <c r="F10" s="48">
        <v>48.563141</v>
      </c>
      <c r="G10" s="48">
        <v>74.441168</v>
      </c>
      <c r="H10" s="60">
        <v>58.691998</v>
      </c>
    </row>
    <row r="11" spans="2:8" ht="15" customHeight="1">
      <c r="B11" s="82"/>
      <c r="C11" s="67" t="s">
        <v>9</v>
      </c>
      <c r="D11" s="48">
        <v>4.525688</v>
      </c>
      <c r="E11" s="48">
        <v>8.048284</v>
      </c>
      <c r="F11" s="48">
        <v>3.731801</v>
      </c>
      <c r="G11" s="48">
        <v>10.165302</v>
      </c>
      <c r="H11" s="60">
        <v>6.213343</v>
      </c>
    </row>
    <row r="12" spans="2:8" ht="39.75" customHeight="1">
      <c r="B12" s="86" t="s">
        <v>59</v>
      </c>
      <c r="C12" s="86"/>
      <c r="D12" s="86"/>
      <c r="E12" s="86"/>
      <c r="F12" s="86"/>
      <c r="G12" s="86"/>
      <c r="H12" s="86"/>
    </row>
    <row r="13" ht="11.25">
      <c r="B13" s="64"/>
    </row>
    <row r="14" ht="11.25">
      <c r="B14" s="64"/>
    </row>
    <row r="15" ht="11.25">
      <c r="B15" s="64"/>
    </row>
    <row r="16" ht="11.25">
      <c r="B16" s="64"/>
    </row>
    <row r="17" ht="11.25">
      <c r="B17" s="64"/>
    </row>
    <row r="18" ht="11.25">
      <c r="B18" s="64"/>
    </row>
    <row r="19" ht="11.25">
      <c r="B19" s="64"/>
    </row>
    <row r="20" ht="11.25">
      <c r="B20" s="64"/>
    </row>
    <row r="21" ht="11.25">
      <c r="B21" s="64"/>
    </row>
    <row r="22" ht="11.25">
      <c r="B22" s="9"/>
    </row>
    <row r="23" ht="11.25">
      <c r="B23" s="10"/>
    </row>
  </sheetData>
  <sheetProtection/>
  <mergeCells count="5">
    <mergeCell ref="B6:B8"/>
    <mergeCell ref="B9:B11"/>
    <mergeCell ref="D4:H4"/>
    <mergeCell ref="B2:H2"/>
    <mergeCell ref="B12:H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I14"/>
  <sheetViews>
    <sheetView zoomScalePageLayoutView="0" workbookViewId="0" topLeftCell="A1">
      <selection activeCell="M15" sqref="M15:M16"/>
    </sheetView>
  </sheetViews>
  <sheetFormatPr defaultColWidth="11.421875" defaultRowHeight="15"/>
  <cols>
    <col min="1" max="1" width="2.57421875" style="11" customWidth="1"/>
    <col min="2" max="2" width="27.421875" style="11" customWidth="1"/>
    <col min="3" max="3" width="14.7109375" style="11" bestFit="1" customWidth="1"/>
    <col min="4" max="5" width="12.7109375" style="11" customWidth="1"/>
    <col min="6" max="7" width="15.7109375" style="11" customWidth="1"/>
    <col min="8" max="9" width="12.7109375" style="11" customWidth="1"/>
    <col min="10" max="16384" width="11.421875" style="11" customWidth="1"/>
  </cols>
  <sheetData>
    <row r="1" s="63" customFormat="1" ht="15" customHeight="1"/>
    <row r="2" spans="2:9" ht="12.75" customHeight="1">
      <c r="B2" s="81" t="s">
        <v>28</v>
      </c>
      <c r="C2" s="81"/>
      <c r="D2" s="81"/>
      <c r="E2" s="81"/>
      <c r="F2" s="81"/>
      <c r="G2" s="81"/>
      <c r="H2" s="81"/>
      <c r="I2" s="81"/>
    </row>
    <row r="3" ht="11.25" customHeight="1">
      <c r="I3" s="16" t="s">
        <v>33</v>
      </c>
    </row>
    <row r="4" spans="2:9" ht="15" customHeight="1">
      <c r="B4" s="50"/>
      <c r="C4" s="50"/>
      <c r="D4" s="80" t="s">
        <v>40</v>
      </c>
      <c r="E4" s="80"/>
      <c r="F4" s="80"/>
      <c r="G4" s="80"/>
      <c r="H4" s="80"/>
      <c r="I4" s="80"/>
    </row>
    <row r="5" spans="2:9" ht="39.75" customHeight="1">
      <c r="B5" s="50"/>
      <c r="C5" s="50"/>
      <c r="D5" s="62" t="s">
        <v>66</v>
      </c>
      <c r="E5" s="62" t="s">
        <v>65</v>
      </c>
      <c r="F5" s="62" t="s">
        <v>63</v>
      </c>
      <c r="G5" s="62" t="s">
        <v>64</v>
      </c>
      <c r="H5" s="19" t="s">
        <v>20</v>
      </c>
      <c r="I5" s="19" t="s">
        <v>19</v>
      </c>
    </row>
    <row r="6" spans="2:9" ht="15" customHeight="1">
      <c r="B6" s="82" t="s">
        <v>17</v>
      </c>
      <c r="C6" s="67" t="s">
        <v>8</v>
      </c>
      <c r="D6" s="48">
        <v>27.742491</v>
      </c>
      <c r="E6" s="48">
        <v>27.352405</v>
      </c>
      <c r="F6" s="48">
        <v>23.305608</v>
      </c>
      <c r="G6" s="48">
        <v>30.24124</v>
      </c>
      <c r="H6" s="48">
        <v>15.173736</v>
      </c>
      <c r="I6" s="60">
        <v>23.584316</v>
      </c>
    </row>
    <row r="7" spans="2:9" ht="15" customHeight="1">
      <c r="B7" s="82"/>
      <c r="C7" s="67" t="s">
        <v>7</v>
      </c>
      <c r="D7" s="48">
        <v>66.40573</v>
      </c>
      <c r="E7" s="48">
        <v>66.503068</v>
      </c>
      <c r="F7" s="48">
        <v>67.64484</v>
      </c>
      <c r="G7" s="48">
        <v>63.431755</v>
      </c>
      <c r="H7" s="48">
        <v>75.974164</v>
      </c>
      <c r="I7" s="60">
        <v>69.188554</v>
      </c>
    </row>
    <row r="8" spans="2:9" ht="15" customHeight="1">
      <c r="B8" s="82"/>
      <c r="C8" s="67" t="s">
        <v>9</v>
      </c>
      <c r="D8" s="48">
        <v>5.851779</v>
      </c>
      <c r="E8" s="48">
        <v>6.144526</v>
      </c>
      <c r="F8" s="48">
        <v>9.049552</v>
      </c>
      <c r="G8" s="48">
        <v>6.327005</v>
      </c>
      <c r="H8" s="48">
        <v>8.852099</v>
      </c>
      <c r="I8" s="60">
        <v>7.22713</v>
      </c>
    </row>
    <row r="9" spans="2:9" ht="15" customHeight="1">
      <c r="B9" s="82" t="s">
        <v>18</v>
      </c>
      <c r="C9" s="67" t="s">
        <v>8</v>
      </c>
      <c r="D9" s="48">
        <v>37.940748</v>
      </c>
      <c r="E9" s="48">
        <v>41.564113</v>
      </c>
      <c r="F9" s="48">
        <v>30.926897</v>
      </c>
      <c r="G9" s="48">
        <v>46.122073</v>
      </c>
      <c r="H9" s="48">
        <v>12.897711</v>
      </c>
      <c r="I9" s="60">
        <v>30.846402</v>
      </c>
    </row>
    <row r="10" spans="2:9" ht="15" customHeight="1">
      <c r="B10" s="82"/>
      <c r="C10" s="67" t="s">
        <v>7</v>
      </c>
      <c r="D10" s="48">
        <v>56.684859</v>
      </c>
      <c r="E10" s="48">
        <v>52.27017</v>
      </c>
      <c r="F10" s="48">
        <v>58.564662</v>
      </c>
      <c r="G10" s="48">
        <v>50.51588</v>
      </c>
      <c r="H10" s="48">
        <v>74.733222</v>
      </c>
      <c r="I10" s="60">
        <v>61.307041</v>
      </c>
    </row>
    <row r="11" spans="2:9" ht="15" customHeight="1">
      <c r="B11" s="82"/>
      <c r="C11" s="67" t="s">
        <v>9</v>
      </c>
      <c r="D11" s="48">
        <v>5.374393</v>
      </c>
      <c r="E11" s="48">
        <v>6.165717</v>
      </c>
      <c r="F11" s="48">
        <v>10.508441</v>
      </c>
      <c r="G11" s="48">
        <v>3.362047</v>
      </c>
      <c r="H11" s="48">
        <v>12.369068</v>
      </c>
      <c r="I11" s="60">
        <v>7.846557</v>
      </c>
    </row>
    <row r="12" spans="2:9" ht="37.5" customHeight="1">
      <c r="B12" s="86" t="s">
        <v>62</v>
      </c>
      <c r="C12" s="86"/>
      <c r="D12" s="86"/>
      <c r="E12" s="86"/>
      <c r="F12" s="86"/>
      <c r="G12" s="86"/>
      <c r="H12" s="86"/>
      <c r="I12" s="86"/>
    </row>
    <row r="13" ht="11.25">
      <c r="B13" s="9"/>
    </row>
    <row r="14" ht="11.25">
      <c r="B14" s="10"/>
    </row>
  </sheetData>
  <sheetProtection/>
  <mergeCells count="5">
    <mergeCell ref="B6:B8"/>
    <mergeCell ref="B9:B11"/>
    <mergeCell ref="D4:I4"/>
    <mergeCell ref="B2:I2"/>
    <mergeCell ref="B12:I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Ministères Chargés des Affaires Sociales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BELLIDENTY, Jacques (DREES/OS/JF)</dc:creator>
  <cp:keywords/>
  <dc:description/>
  <cp:lastModifiedBy>JEANDET, Stéphane (DREES/DIRECTION)</cp:lastModifiedBy>
  <cp:lastPrinted>2018-10-23T08:29:13Z</cp:lastPrinted>
  <dcterms:created xsi:type="dcterms:W3CDTF">2017-10-02T12:35:53Z</dcterms:created>
  <dcterms:modified xsi:type="dcterms:W3CDTF">2019-01-16T08:55:55Z</dcterms:modified>
  <cp:category/>
  <cp:version/>
  <cp:contentType/>
  <cp:contentStatus/>
</cp:coreProperties>
</file>